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drawings/drawing1.xml" ContentType="application/vnd.openxmlformats-officedocument.drawing+xml"/>
  <Override PartName="/xl/activeX/activeX1.xml" ContentType="application/vnd.ms-office.activeX+xml"/>
  <Override PartName="/xl/activeX/activeX1.bin" ContentType="application/vnd.ms-office.activeX"/>
  <Override PartName="/xl/ctrlProps/ctrlProp1.xml" ContentType="application/vnd.ms-excel.controlproperties+xml"/>
  <Override PartName="/xl/comments2.xml" ContentType="application/vnd.openxmlformats-officedocument.spreadsheetml.comments+xml"/>
  <Override PartName="/xl/drawings/drawing2.xml" ContentType="application/vnd.openxmlformats-officedocument.drawing+xml"/>
  <Override PartName="/xl/activeX/activeX2.xml" ContentType="application/vnd.ms-office.activeX+xml"/>
  <Override PartName="/xl/activeX/activeX2.bin" ContentType="application/vnd.ms-office.activeX"/>
  <Override PartName="/xl/comments3.xml" ContentType="application/vnd.openxmlformats-officedocument.spreadsheetml.comments+xml"/>
  <Override PartName="/xl/drawings/drawing3.xml" ContentType="application/vnd.openxmlformats-officedocument.drawing+xml"/>
  <Override PartName="/xl/ctrlProps/ctrlProp2.xml" ContentType="application/vnd.ms-excel.controlproperties+xml"/>
  <Override PartName="/xl/drawings/drawing4.xml" ContentType="application/vnd.openxmlformats-officedocument.drawing+xml"/>
  <Override PartName="/xl/ctrlProps/ctrlProp3.xml" ContentType="application/vnd.ms-excel.controlproperties+xml"/>
  <Override PartName="/xl/comments4.xml" ContentType="application/vnd.openxmlformats-officedocument.spreadsheetml.comments+xml"/>
  <Override PartName="/xl/drawings/drawing5.xml" ContentType="application/vnd.openxmlformats-officedocument.drawing+xml"/>
  <Override PartName="/xl/embeddings/oleObject1.bin" ContentType="application/vnd.openxmlformats-officedocument.oleObject"/>
  <Override PartName="/xl/embeddings/oleObject2.bin" ContentType="application/vnd.openxmlformats-officedocument.oleObject"/>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928"/>
  <workbookPr codeName="ThisWorkbook"/>
  <mc:AlternateContent xmlns:mc="http://schemas.openxmlformats.org/markup-compatibility/2006">
    <mc:Choice Requires="x15">
      <x15ac:absPath xmlns:x15ac="http://schemas.microsoft.com/office/spreadsheetml/2010/11/ac" url="\\192.168.0.189\j\★資管系統\●捷瑞會計系統\企業版\"/>
    </mc:Choice>
  </mc:AlternateContent>
  <xr:revisionPtr revIDLastSave="0" documentId="13_ncr:1_{454BE6D6-19E0-4207-A782-213F0E294281}" xr6:coauthVersionLast="47" xr6:coauthVersionMax="47" xr10:uidLastSave="{00000000-0000-0000-0000-000000000000}"/>
  <bookViews>
    <workbookView xWindow="-110" yWindow="-110" windowWidth="19420" windowHeight="10040" xr2:uid="{00000000-000D-0000-FFFF-FFFF00000000}"/>
  </bookViews>
  <sheets>
    <sheet name="日記簿" sheetId="1" r:id="rId1"/>
    <sheet name="分類帳" sheetId="9" r:id="rId2"/>
    <sheet name="傳票列印" sheetId="6" r:id="rId3"/>
    <sheet name="資產負債表" sheetId="4" r:id="rId4"/>
    <sheet name="綜合損益表" sheetId="8" r:id="rId5"/>
    <sheet name="試算表" sheetId="13" r:id="rId6"/>
    <sheet name="會計項目表" sheetId="2" r:id="rId7"/>
    <sheet name="說明" sheetId="7" r:id="rId8"/>
    <sheet name="範例" sheetId="14" r:id="rId9"/>
    <sheet name="清單" sheetId="15" state="hidden" r:id="rId10"/>
  </sheets>
  <definedNames>
    <definedName name="_xlnm._FilterDatabase" localSheetId="6" hidden="1">會計項目表!$N$1:$N$266</definedName>
    <definedName name="_xlnm._FilterDatabase" localSheetId="3" hidden="1">資產負債表!$A$1:$A$5</definedName>
    <definedName name="_xlnm._FilterDatabase" localSheetId="4" hidden="1">綜合損益表!#REF!</definedName>
    <definedName name="DC">分類帳!$F$1</definedName>
    <definedName name="_xlnm.Print_Area" localSheetId="1">分類帳!$A$2:$H$514</definedName>
    <definedName name="_xlnm.Print_Area" localSheetId="0">日記簿!$F$2:$L$3000</definedName>
    <definedName name="_xlnm.Print_Area" localSheetId="2">傳票列印!$B$2:$E$44</definedName>
    <definedName name="_xlnm.Print_Area" localSheetId="6">會計項目表!$M$2:$P$267</definedName>
    <definedName name="_xlnm.Print_Area" localSheetId="5">試算表!$B$2:$H$50</definedName>
    <definedName name="_xlnm.Print_Area" localSheetId="3">資產負債表!$B$2:$I$60</definedName>
    <definedName name="_xlnm.Print_Area" localSheetId="4">綜合損益表!$B$2:$F$90</definedName>
    <definedName name="_xlnm.Print_Area" localSheetId="7">說明!$A$3:$N$108</definedName>
    <definedName name="_xlnm.Print_Area" localSheetId="8">範例!#REF!</definedName>
    <definedName name="_xlnm.Print_Titles" localSheetId="1">分類帳!$2:$6</definedName>
    <definedName name="_xlnm.Print_Titles" localSheetId="0">日記簿!$2:$6</definedName>
    <definedName name="_xlnm.Print_Titles" localSheetId="3">資產負債表!$2:$4</definedName>
    <definedName name="公司名稱">日記簿!$H$2</definedName>
    <definedName name="分科號">分類帳!$B$5</definedName>
    <definedName name="分訖日">分類帳!$E$4</definedName>
    <definedName name="分起日">分類帳!$D$4</definedName>
    <definedName name="分帳項">會計項目表!$A$4:$Q$267</definedName>
    <definedName name="日記表">日記簿!$A$7:$L$3000</definedName>
    <definedName name="年度">日記簿!$H$5</definedName>
    <definedName name="收入淨額">會計項目表!$R$166</definedName>
    <definedName name="益表">會計項目表!$G$159:$R$267</definedName>
    <definedName name="筆數">日記簿!$B$5</definedName>
    <definedName name="傳票日期">日記簿!$D$7:$D$3000</definedName>
    <definedName name="傳票月份" localSheetId="1">分類帳!#REF!</definedName>
    <definedName name="傳票月份" localSheetId="2">傳票列印!#REF!</definedName>
    <definedName name="傳票月份" localSheetId="5">試算表!#REF!</definedName>
    <definedName name="傳票月份" localSheetId="3">資產負債表!#REF!</definedName>
    <definedName name="傳票月份" localSheetId="4">綜合損益表!#REF!</definedName>
    <definedName name="傳票月份" localSheetId="7">說明!#REF!</definedName>
    <definedName name="傳票月份" localSheetId="8">範例!#REF!</definedName>
    <definedName name="傳票列數" localSheetId="1">分類帳!#REF!</definedName>
    <definedName name="傳票列數">傳票列印!$F$1</definedName>
    <definedName name="傳票科目" localSheetId="1">日記簿!$E$7:$E$3000</definedName>
    <definedName name="傳票科目" localSheetId="2">傳票列印!#REF!</definedName>
    <definedName name="傳票科目" localSheetId="5">試算表!#REF!</definedName>
    <definedName name="傳票科目" localSheetId="3">資產負債表!#REF!</definedName>
    <definedName name="傳票科目" localSheetId="4">綜合損益表!#REF!</definedName>
    <definedName name="傳票科目" localSheetId="7">說明!#REF!</definedName>
    <definedName name="傳票科目" localSheetId="8">範例!#REF!</definedName>
    <definedName name="傳票科目">日記簿!$E$7:$E$3000</definedName>
    <definedName name="傳票借方" localSheetId="1">日記簿!$K$7:$K$3000</definedName>
    <definedName name="傳票借方" localSheetId="2">傳票列印!#REF!</definedName>
    <definedName name="傳票借方" localSheetId="5">試算表!#REF!</definedName>
    <definedName name="傳票借方" localSheetId="3">資產負債表!#REF!</definedName>
    <definedName name="傳票借方" localSheetId="4">綜合損益表!#REF!</definedName>
    <definedName name="傳票借方" localSheetId="7">說明!#REF!</definedName>
    <definedName name="傳票借方" localSheetId="8">範例!#REF!</definedName>
    <definedName name="傳票借方">日記簿!$K$7:$K$3000</definedName>
    <definedName name="傳票起始列" localSheetId="1">分類帳!#REF!</definedName>
    <definedName name="傳票起始列">傳票列印!$D$1</definedName>
    <definedName name="傳票貸方" localSheetId="1">日記簿!$L$7:$L$3000</definedName>
    <definedName name="傳票貸方" localSheetId="2">傳票列印!#REF!</definedName>
    <definedName name="傳票貸方" localSheetId="5">試算表!#REF!</definedName>
    <definedName name="傳票貸方" localSheetId="3">資產負債表!#REF!</definedName>
    <definedName name="傳票貸方" localSheetId="4">綜合損益表!#REF!</definedName>
    <definedName name="傳票貸方" localSheetId="7">說明!#REF!</definedName>
    <definedName name="傳票貸方" localSheetId="8">範例!#REF!</definedName>
    <definedName name="傳票貸方">日記簿!$L$7:$L$3000</definedName>
    <definedName name="傳票編號">日記簿!$C$1:$C$3000</definedName>
    <definedName name="損益表訖日">綜合損益表!$D$4</definedName>
    <definedName name="損益表起日">綜合損益表!$C$4</definedName>
    <definedName name="會計科目表">會計項目表!$M$4:$R$266</definedName>
    <definedName name="試算借">會計項目表!$I$4:$Q$266</definedName>
    <definedName name="試算貸">會計項目表!$K$4:$Q$266</definedName>
    <definedName name="資表">會計項目表!$C$3:$Q$158</definedName>
    <definedName name="資表借">會計項目表!$C$3:$Q$158</definedName>
    <definedName name="資表貸">會計項目表!$E$3:$Q$158</definedName>
    <definedName name="資產負債表日">資產負債表!$D$4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2" i="8" l="1"/>
  <c r="F4" i="8" l="1"/>
  <c r="E10" i="1"/>
  <c r="E11" i="1"/>
  <c r="E12" i="1"/>
  <c r="E13" i="1"/>
  <c r="E14" i="1"/>
  <c r="E15" i="1"/>
  <c r="E16" i="1"/>
  <c r="E17" i="1"/>
  <c r="E18" i="1"/>
  <c r="E19" i="1"/>
  <c r="E20" i="1"/>
  <c r="E21" i="1"/>
  <c r="E22" i="1"/>
  <c r="E23" i="1"/>
  <c r="E24" i="1"/>
  <c r="E25" i="1"/>
  <c r="E26" i="1"/>
  <c r="E27" i="1"/>
  <c r="E28" i="1"/>
  <c r="E29" i="1"/>
  <c r="E30" i="1"/>
  <c r="E31" i="1"/>
  <c r="E32" i="1"/>
  <c r="E33" i="1"/>
  <c r="E34" i="1"/>
  <c r="E35" i="1"/>
  <c r="E36" i="1"/>
  <c r="E37" i="1"/>
  <c r="E38" i="1"/>
  <c r="E39" i="1"/>
  <c r="E40" i="1"/>
  <c r="E41" i="1"/>
  <c r="E42" i="1"/>
  <c r="E43" i="1"/>
  <c r="E44" i="1"/>
  <c r="E45" i="1"/>
  <c r="E46" i="1"/>
  <c r="E47" i="1"/>
  <c r="E48" i="1"/>
  <c r="E49" i="1"/>
  <c r="E50" i="1"/>
  <c r="E51" i="1"/>
  <c r="E52" i="1"/>
  <c r="E53" i="1"/>
  <c r="E54" i="1"/>
  <c r="E55" i="1"/>
  <c r="E56" i="1"/>
  <c r="E57" i="1"/>
  <c r="E58" i="1"/>
  <c r="E59" i="1"/>
  <c r="E60" i="1"/>
  <c r="E61" i="1"/>
  <c r="E62" i="1"/>
  <c r="E63" i="1"/>
  <c r="E64" i="1"/>
  <c r="E65" i="1"/>
  <c r="E66" i="1"/>
  <c r="E67" i="1"/>
  <c r="E68" i="1"/>
  <c r="E69" i="1"/>
  <c r="E70" i="1"/>
  <c r="E71" i="1"/>
  <c r="E72" i="1"/>
  <c r="E73" i="1"/>
  <c r="E74" i="1"/>
  <c r="E75" i="1"/>
  <c r="E76" i="1"/>
  <c r="E77" i="1"/>
  <c r="E78" i="1"/>
  <c r="E79" i="1"/>
  <c r="E80" i="1"/>
  <c r="E81" i="1"/>
  <c r="E82" i="1"/>
  <c r="E83" i="1"/>
  <c r="E84" i="1"/>
  <c r="E85" i="1"/>
  <c r="E86" i="1"/>
  <c r="E87" i="1"/>
  <c r="E88" i="1"/>
  <c r="E89" i="1"/>
  <c r="E90" i="1"/>
  <c r="E91" i="1"/>
  <c r="E92" i="1"/>
  <c r="E93" i="1"/>
  <c r="E94" i="1"/>
  <c r="E95" i="1"/>
  <c r="E96" i="1"/>
  <c r="E97" i="1"/>
  <c r="E98" i="1"/>
  <c r="E99" i="1"/>
  <c r="E100" i="1"/>
  <c r="E101" i="1"/>
  <c r="E102" i="1"/>
  <c r="E103" i="1"/>
  <c r="E104" i="1"/>
  <c r="E105" i="1"/>
  <c r="E106" i="1"/>
  <c r="E107" i="1"/>
  <c r="E108" i="1"/>
  <c r="E109" i="1"/>
  <c r="E110" i="1"/>
  <c r="E111" i="1"/>
  <c r="E112" i="1"/>
  <c r="E113" i="1"/>
  <c r="E114" i="1"/>
  <c r="E115" i="1"/>
  <c r="E116" i="1"/>
  <c r="E117" i="1"/>
  <c r="E118" i="1"/>
  <c r="E119" i="1"/>
  <c r="E120" i="1"/>
  <c r="E121" i="1"/>
  <c r="E122" i="1"/>
  <c r="E123" i="1"/>
  <c r="E124" i="1"/>
  <c r="E125" i="1"/>
  <c r="E126" i="1"/>
  <c r="E127" i="1"/>
  <c r="E128" i="1"/>
  <c r="E129" i="1"/>
  <c r="E130" i="1"/>
  <c r="E131" i="1"/>
  <c r="E132" i="1"/>
  <c r="E133" i="1"/>
  <c r="E134" i="1"/>
  <c r="E135" i="1"/>
  <c r="E136" i="1"/>
  <c r="E137" i="1"/>
  <c r="E138" i="1"/>
  <c r="E139" i="1"/>
  <c r="E140" i="1"/>
  <c r="E141" i="1"/>
  <c r="E142" i="1"/>
  <c r="E143" i="1"/>
  <c r="E144" i="1"/>
  <c r="E145" i="1"/>
  <c r="E146" i="1"/>
  <c r="E147" i="1"/>
  <c r="E148" i="1"/>
  <c r="E149" i="1"/>
  <c r="E150" i="1"/>
  <c r="E151" i="1"/>
  <c r="E152" i="1"/>
  <c r="E153" i="1"/>
  <c r="E154" i="1"/>
  <c r="E155" i="1"/>
  <c r="E156" i="1"/>
  <c r="E157" i="1"/>
  <c r="E158" i="1"/>
  <c r="E159" i="1"/>
  <c r="E160" i="1"/>
  <c r="E161" i="1"/>
  <c r="E162" i="1"/>
  <c r="E163" i="1"/>
  <c r="E164" i="1"/>
  <c r="E165" i="1"/>
  <c r="E166" i="1"/>
  <c r="E167" i="1"/>
  <c r="E168" i="1"/>
  <c r="E169" i="1"/>
  <c r="E170" i="1"/>
  <c r="E171" i="1"/>
  <c r="E172" i="1"/>
  <c r="E173" i="1"/>
  <c r="E174" i="1"/>
  <c r="E175" i="1"/>
  <c r="E176" i="1"/>
  <c r="E177" i="1"/>
  <c r="E178" i="1"/>
  <c r="E179" i="1"/>
  <c r="E180" i="1"/>
  <c r="E181" i="1"/>
  <c r="E182" i="1"/>
  <c r="E183" i="1"/>
  <c r="E184" i="1"/>
  <c r="E185" i="1"/>
  <c r="E186" i="1"/>
  <c r="E187" i="1"/>
  <c r="E188" i="1"/>
  <c r="E189" i="1"/>
  <c r="E190" i="1"/>
  <c r="E191" i="1"/>
  <c r="E192" i="1"/>
  <c r="E193" i="1"/>
  <c r="E194" i="1"/>
  <c r="E195" i="1"/>
  <c r="E196" i="1"/>
  <c r="E197" i="1"/>
  <c r="E198" i="1"/>
  <c r="E199" i="1"/>
  <c r="E200" i="1"/>
  <c r="E201" i="1"/>
  <c r="E202" i="1"/>
  <c r="E203" i="1"/>
  <c r="E204" i="1"/>
  <c r="E205" i="1"/>
  <c r="E206" i="1"/>
  <c r="E207" i="1"/>
  <c r="E208" i="1"/>
  <c r="E209" i="1"/>
  <c r="E210" i="1"/>
  <c r="E211" i="1"/>
  <c r="E212" i="1"/>
  <c r="E213" i="1"/>
  <c r="E214" i="1"/>
  <c r="E215" i="1"/>
  <c r="E216" i="1"/>
  <c r="E217" i="1"/>
  <c r="E218" i="1"/>
  <c r="E219" i="1"/>
  <c r="E220" i="1"/>
  <c r="E221" i="1"/>
  <c r="E222" i="1"/>
  <c r="E223" i="1"/>
  <c r="E224" i="1"/>
  <c r="E225" i="1"/>
  <c r="E226" i="1"/>
  <c r="E227" i="1"/>
  <c r="E228" i="1"/>
  <c r="E229" i="1"/>
  <c r="E230" i="1"/>
  <c r="E231" i="1"/>
  <c r="E232" i="1"/>
  <c r="E233" i="1"/>
  <c r="E234" i="1"/>
  <c r="E235" i="1"/>
  <c r="E236" i="1"/>
  <c r="E237" i="1"/>
  <c r="E238" i="1"/>
  <c r="E239" i="1"/>
  <c r="E240" i="1"/>
  <c r="E241" i="1"/>
  <c r="E242" i="1"/>
  <c r="E243" i="1"/>
  <c r="E244" i="1"/>
  <c r="E245" i="1"/>
  <c r="E246" i="1"/>
  <c r="E247" i="1"/>
  <c r="E248" i="1"/>
  <c r="E249" i="1"/>
  <c r="E250" i="1"/>
  <c r="E251" i="1"/>
  <c r="E252" i="1"/>
  <c r="E253" i="1"/>
  <c r="E254" i="1"/>
  <c r="E255" i="1"/>
  <c r="E256" i="1"/>
  <c r="E257" i="1"/>
  <c r="E258" i="1"/>
  <c r="E259" i="1"/>
  <c r="E260" i="1"/>
  <c r="E261" i="1"/>
  <c r="E262" i="1"/>
  <c r="E263" i="1"/>
  <c r="E264" i="1"/>
  <c r="E265" i="1"/>
  <c r="E266" i="1"/>
  <c r="E267" i="1"/>
  <c r="E268" i="1"/>
  <c r="E269" i="1"/>
  <c r="E270" i="1"/>
  <c r="E271" i="1"/>
  <c r="E272" i="1"/>
  <c r="E273" i="1"/>
  <c r="E274" i="1"/>
  <c r="E275" i="1"/>
  <c r="E276" i="1"/>
  <c r="E277" i="1"/>
  <c r="E278" i="1"/>
  <c r="E279" i="1"/>
  <c r="E280" i="1"/>
  <c r="E281" i="1"/>
  <c r="E282" i="1"/>
  <c r="E283" i="1"/>
  <c r="E284" i="1"/>
  <c r="E285" i="1"/>
  <c r="E286" i="1"/>
  <c r="E287" i="1"/>
  <c r="E288" i="1"/>
  <c r="E289" i="1"/>
  <c r="E290" i="1"/>
  <c r="E291" i="1"/>
  <c r="E292" i="1"/>
  <c r="E293" i="1"/>
  <c r="E294" i="1"/>
  <c r="E295" i="1"/>
  <c r="E296" i="1"/>
  <c r="E297" i="1"/>
  <c r="E298" i="1"/>
  <c r="E299" i="1"/>
  <c r="E300" i="1"/>
  <c r="E301" i="1"/>
  <c r="E302" i="1"/>
  <c r="E303" i="1"/>
  <c r="E304" i="1"/>
  <c r="E305" i="1"/>
  <c r="E306" i="1"/>
  <c r="E307" i="1"/>
  <c r="E308" i="1"/>
  <c r="E309" i="1"/>
  <c r="E310" i="1"/>
  <c r="E311" i="1"/>
  <c r="E312" i="1"/>
  <c r="E313" i="1"/>
  <c r="E314" i="1"/>
  <c r="E315" i="1"/>
  <c r="E316" i="1"/>
  <c r="E317" i="1"/>
  <c r="E318" i="1"/>
  <c r="E319" i="1"/>
  <c r="E320" i="1"/>
  <c r="E321" i="1"/>
  <c r="E322" i="1"/>
  <c r="E323" i="1"/>
  <c r="E324" i="1"/>
  <c r="E325" i="1"/>
  <c r="E326" i="1"/>
  <c r="E327" i="1"/>
  <c r="E328" i="1"/>
  <c r="E329" i="1"/>
  <c r="E330" i="1"/>
  <c r="E331" i="1"/>
  <c r="E332" i="1"/>
  <c r="E333" i="1"/>
  <c r="E334" i="1"/>
  <c r="E335" i="1"/>
  <c r="E336" i="1"/>
  <c r="E337" i="1"/>
  <c r="E338" i="1"/>
  <c r="E339" i="1"/>
  <c r="E340" i="1"/>
  <c r="E341" i="1"/>
  <c r="E342" i="1"/>
  <c r="E343" i="1"/>
  <c r="E344" i="1"/>
  <c r="E345" i="1"/>
  <c r="E346" i="1"/>
  <c r="E347" i="1"/>
  <c r="E348" i="1"/>
  <c r="E349" i="1"/>
  <c r="E350" i="1"/>
  <c r="E351" i="1"/>
  <c r="E352" i="1"/>
  <c r="E353" i="1"/>
  <c r="E354" i="1"/>
  <c r="E355" i="1"/>
  <c r="E356" i="1"/>
  <c r="E357" i="1"/>
  <c r="E358" i="1"/>
  <c r="E359" i="1"/>
  <c r="E360" i="1"/>
  <c r="E361" i="1"/>
  <c r="E362" i="1"/>
  <c r="E363" i="1"/>
  <c r="E364" i="1"/>
  <c r="E365" i="1"/>
  <c r="E366" i="1"/>
  <c r="E367" i="1"/>
  <c r="E368" i="1"/>
  <c r="E369" i="1"/>
  <c r="E370" i="1"/>
  <c r="E371" i="1"/>
  <c r="E372" i="1"/>
  <c r="E373" i="1"/>
  <c r="E374" i="1"/>
  <c r="E375" i="1"/>
  <c r="E376" i="1"/>
  <c r="E377" i="1"/>
  <c r="E378" i="1"/>
  <c r="E379" i="1"/>
  <c r="E380" i="1"/>
  <c r="E381" i="1"/>
  <c r="E382" i="1"/>
  <c r="E383" i="1"/>
  <c r="E384" i="1"/>
  <c r="E385" i="1"/>
  <c r="E386" i="1"/>
  <c r="E387" i="1"/>
  <c r="E388" i="1"/>
  <c r="E389" i="1"/>
  <c r="E390" i="1"/>
  <c r="E391" i="1"/>
  <c r="E392" i="1"/>
  <c r="E393" i="1"/>
  <c r="E394" i="1"/>
  <c r="E395" i="1"/>
  <c r="E396" i="1"/>
  <c r="E397" i="1"/>
  <c r="E398" i="1"/>
  <c r="E399" i="1"/>
  <c r="E400" i="1"/>
  <c r="E401" i="1"/>
  <c r="E402" i="1"/>
  <c r="E403" i="1"/>
  <c r="E404" i="1"/>
  <c r="E405" i="1"/>
  <c r="E406" i="1"/>
  <c r="E407" i="1"/>
  <c r="E408" i="1"/>
  <c r="E409" i="1"/>
  <c r="E410" i="1"/>
  <c r="E411" i="1"/>
  <c r="E412" i="1"/>
  <c r="E413" i="1"/>
  <c r="E414" i="1"/>
  <c r="E415" i="1"/>
  <c r="E416" i="1"/>
  <c r="E417" i="1"/>
  <c r="E418" i="1"/>
  <c r="E419" i="1"/>
  <c r="E420" i="1"/>
  <c r="E421" i="1"/>
  <c r="E422" i="1"/>
  <c r="E423" i="1"/>
  <c r="E424" i="1"/>
  <c r="E425" i="1"/>
  <c r="E426" i="1"/>
  <c r="E427" i="1"/>
  <c r="E428" i="1"/>
  <c r="E429" i="1"/>
  <c r="E430" i="1"/>
  <c r="E431" i="1"/>
  <c r="E432" i="1"/>
  <c r="E433" i="1"/>
  <c r="E434" i="1"/>
  <c r="E435" i="1"/>
  <c r="E436" i="1"/>
  <c r="E437" i="1"/>
  <c r="E438" i="1"/>
  <c r="E439" i="1"/>
  <c r="E440" i="1"/>
  <c r="E441" i="1"/>
  <c r="E442" i="1"/>
  <c r="E443" i="1"/>
  <c r="E444" i="1"/>
  <c r="E445" i="1"/>
  <c r="E446" i="1"/>
  <c r="E447" i="1"/>
  <c r="E448" i="1"/>
  <c r="E449" i="1"/>
  <c r="E450" i="1"/>
  <c r="E451" i="1"/>
  <c r="E452" i="1"/>
  <c r="E453" i="1"/>
  <c r="E454" i="1"/>
  <c r="E455" i="1"/>
  <c r="E456" i="1"/>
  <c r="E457" i="1"/>
  <c r="E458" i="1"/>
  <c r="E459" i="1"/>
  <c r="E460" i="1"/>
  <c r="E461" i="1"/>
  <c r="E462" i="1"/>
  <c r="E463" i="1"/>
  <c r="E464" i="1"/>
  <c r="E465" i="1"/>
  <c r="E466" i="1"/>
  <c r="E467" i="1"/>
  <c r="E468" i="1"/>
  <c r="E469" i="1"/>
  <c r="E470" i="1"/>
  <c r="E471" i="1"/>
  <c r="E472" i="1"/>
  <c r="E473" i="1"/>
  <c r="E474" i="1"/>
  <c r="E475" i="1"/>
  <c r="E476" i="1"/>
  <c r="E477" i="1"/>
  <c r="E478" i="1"/>
  <c r="E479" i="1"/>
  <c r="E480" i="1"/>
  <c r="E481" i="1"/>
  <c r="E482" i="1"/>
  <c r="E483" i="1"/>
  <c r="E484" i="1"/>
  <c r="E485" i="1"/>
  <c r="E486" i="1"/>
  <c r="E487" i="1"/>
  <c r="E488" i="1"/>
  <c r="E489" i="1"/>
  <c r="E490" i="1"/>
  <c r="E491" i="1"/>
  <c r="E492" i="1"/>
  <c r="E493" i="1"/>
  <c r="E494" i="1"/>
  <c r="E495" i="1"/>
  <c r="E496" i="1"/>
  <c r="E497" i="1"/>
  <c r="E498" i="1"/>
  <c r="E499" i="1"/>
  <c r="E500" i="1"/>
  <c r="E501" i="1"/>
  <c r="E502" i="1"/>
  <c r="E503" i="1"/>
  <c r="E504" i="1"/>
  <c r="E505" i="1"/>
  <c r="E506" i="1"/>
  <c r="E507" i="1"/>
  <c r="E508" i="1"/>
  <c r="E509" i="1"/>
  <c r="E510" i="1"/>
  <c r="E511" i="1"/>
  <c r="E512" i="1"/>
  <c r="E513" i="1"/>
  <c r="E514" i="1"/>
  <c r="E515" i="1"/>
  <c r="E516" i="1"/>
  <c r="E517" i="1"/>
  <c r="E518" i="1"/>
  <c r="E519" i="1"/>
  <c r="E520" i="1"/>
  <c r="E521" i="1"/>
  <c r="E522" i="1"/>
  <c r="E523" i="1"/>
  <c r="E524" i="1"/>
  <c r="E525" i="1"/>
  <c r="E526" i="1"/>
  <c r="E527" i="1"/>
  <c r="E528" i="1"/>
  <c r="E529" i="1"/>
  <c r="E530" i="1"/>
  <c r="E531" i="1"/>
  <c r="E532" i="1"/>
  <c r="E533" i="1"/>
  <c r="E534" i="1"/>
  <c r="E535" i="1"/>
  <c r="E536" i="1"/>
  <c r="E537" i="1"/>
  <c r="E538" i="1"/>
  <c r="E539" i="1"/>
  <c r="E540" i="1"/>
  <c r="E541" i="1"/>
  <c r="E542" i="1"/>
  <c r="E543" i="1"/>
  <c r="E544" i="1"/>
  <c r="E545" i="1"/>
  <c r="E546" i="1"/>
  <c r="E547" i="1"/>
  <c r="E548" i="1"/>
  <c r="E549" i="1"/>
  <c r="E550" i="1"/>
  <c r="E551" i="1"/>
  <c r="E552" i="1"/>
  <c r="E553" i="1"/>
  <c r="E554" i="1"/>
  <c r="E555" i="1"/>
  <c r="E556" i="1"/>
  <c r="E557" i="1"/>
  <c r="E558" i="1"/>
  <c r="E559" i="1"/>
  <c r="E560" i="1"/>
  <c r="E561" i="1"/>
  <c r="E562" i="1"/>
  <c r="E563" i="1"/>
  <c r="E564" i="1"/>
  <c r="E565" i="1"/>
  <c r="E566" i="1"/>
  <c r="E567" i="1"/>
  <c r="E568" i="1"/>
  <c r="E569" i="1"/>
  <c r="E570" i="1"/>
  <c r="E571" i="1"/>
  <c r="E572" i="1"/>
  <c r="E573" i="1"/>
  <c r="E574" i="1"/>
  <c r="E575" i="1"/>
  <c r="E576" i="1"/>
  <c r="E577" i="1"/>
  <c r="E578" i="1"/>
  <c r="E579" i="1"/>
  <c r="E580" i="1"/>
  <c r="E581" i="1"/>
  <c r="E582" i="1"/>
  <c r="E583" i="1"/>
  <c r="E584" i="1"/>
  <c r="E585" i="1"/>
  <c r="E586" i="1"/>
  <c r="E587" i="1"/>
  <c r="E588" i="1"/>
  <c r="E589" i="1"/>
  <c r="E590" i="1"/>
  <c r="E591" i="1"/>
  <c r="E592" i="1"/>
  <c r="E593" i="1"/>
  <c r="E594" i="1"/>
  <c r="E595" i="1"/>
  <c r="E596" i="1"/>
  <c r="E597" i="1"/>
  <c r="E598" i="1"/>
  <c r="E599" i="1"/>
  <c r="E600" i="1"/>
  <c r="E601" i="1"/>
  <c r="E602" i="1"/>
  <c r="E603" i="1"/>
  <c r="E604" i="1"/>
  <c r="E605" i="1"/>
  <c r="E606" i="1"/>
  <c r="E607" i="1"/>
  <c r="E608" i="1"/>
  <c r="E609" i="1"/>
  <c r="E610" i="1"/>
  <c r="E611" i="1"/>
  <c r="E612" i="1"/>
  <c r="E613" i="1"/>
  <c r="E614" i="1"/>
  <c r="E615" i="1"/>
  <c r="E616" i="1"/>
  <c r="E617" i="1"/>
  <c r="E618" i="1"/>
  <c r="E619" i="1"/>
  <c r="E620" i="1"/>
  <c r="E621" i="1"/>
  <c r="E622" i="1"/>
  <c r="E623" i="1"/>
  <c r="E624" i="1"/>
  <c r="E625" i="1"/>
  <c r="E626" i="1"/>
  <c r="E627" i="1"/>
  <c r="E628" i="1"/>
  <c r="E629" i="1"/>
  <c r="E630" i="1"/>
  <c r="E631" i="1"/>
  <c r="E632" i="1"/>
  <c r="E633" i="1"/>
  <c r="E634" i="1"/>
  <c r="E635" i="1"/>
  <c r="E636" i="1"/>
  <c r="E637" i="1"/>
  <c r="E638" i="1"/>
  <c r="E639" i="1"/>
  <c r="E640" i="1"/>
  <c r="E641" i="1"/>
  <c r="E642" i="1"/>
  <c r="E643" i="1"/>
  <c r="E644" i="1"/>
  <c r="E645" i="1"/>
  <c r="E646" i="1"/>
  <c r="E647" i="1"/>
  <c r="E648" i="1"/>
  <c r="E649" i="1"/>
  <c r="E650" i="1"/>
  <c r="E651" i="1"/>
  <c r="E652" i="1"/>
  <c r="E653" i="1"/>
  <c r="E654" i="1"/>
  <c r="E655" i="1"/>
  <c r="E656" i="1"/>
  <c r="E657" i="1"/>
  <c r="E658" i="1"/>
  <c r="E659" i="1"/>
  <c r="E660" i="1"/>
  <c r="E661" i="1"/>
  <c r="E662" i="1"/>
  <c r="E663" i="1"/>
  <c r="E664" i="1"/>
  <c r="E665" i="1"/>
  <c r="E666" i="1"/>
  <c r="E667" i="1"/>
  <c r="E668" i="1"/>
  <c r="E669" i="1"/>
  <c r="E670" i="1"/>
  <c r="E671" i="1"/>
  <c r="E672" i="1"/>
  <c r="E673" i="1"/>
  <c r="E674" i="1"/>
  <c r="E675" i="1"/>
  <c r="E676" i="1"/>
  <c r="E677" i="1"/>
  <c r="E678" i="1"/>
  <c r="E679" i="1"/>
  <c r="E680" i="1"/>
  <c r="E681" i="1"/>
  <c r="E682" i="1"/>
  <c r="E683" i="1"/>
  <c r="E684" i="1"/>
  <c r="E685" i="1"/>
  <c r="E686" i="1"/>
  <c r="E687" i="1"/>
  <c r="E688" i="1"/>
  <c r="E689" i="1"/>
  <c r="E690" i="1"/>
  <c r="E691" i="1"/>
  <c r="E692" i="1"/>
  <c r="E693" i="1"/>
  <c r="E694" i="1"/>
  <c r="E695" i="1"/>
  <c r="E696" i="1"/>
  <c r="E697" i="1"/>
  <c r="E698" i="1"/>
  <c r="E699" i="1"/>
  <c r="E700" i="1"/>
  <c r="E701" i="1"/>
  <c r="E702" i="1"/>
  <c r="E703" i="1"/>
  <c r="E704" i="1"/>
  <c r="E705" i="1"/>
  <c r="E706" i="1"/>
  <c r="E707" i="1"/>
  <c r="E708" i="1"/>
  <c r="E709" i="1"/>
  <c r="E710" i="1"/>
  <c r="E711" i="1"/>
  <c r="E712" i="1"/>
  <c r="E713" i="1"/>
  <c r="E714" i="1"/>
  <c r="E715" i="1"/>
  <c r="E716" i="1"/>
  <c r="E717" i="1"/>
  <c r="E718" i="1"/>
  <c r="E719" i="1"/>
  <c r="E720" i="1"/>
  <c r="E721" i="1"/>
  <c r="E722" i="1"/>
  <c r="E723" i="1"/>
  <c r="E724" i="1"/>
  <c r="E725" i="1"/>
  <c r="E726" i="1"/>
  <c r="E727" i="1"/>
  <c r="E728" i="1"/>
  <c r="E729" i="1"/>
  <c r="E730" i="1"/>
  <c r="E731" i="1"/>
  <c r="E732" i="1"/>
  <c r="E733" i="1"/>
  <c r="E734" i="1"/>
  <c r="E735" i="1"/>
  <c r="E736" i="1"/>
  <c r="E737" i="1"/>
  <c r="E738" i="1"/>
  <c r="E739" i="1"/>
  <c r="E740" i="1"/>
  <c r="E741" i="1"/>
  <c r="E742" i="1"/>
  <c r="E743" i="1"/>
  <c r="E744" i="1"/>
  <c r="E745" i="1"/>
  <c r="E746" i="1"/>
  <c r="E747" i="1"/>
  <c r="E748" i="1"/>
  <c r="E749" i="1"/>
  <c r="E750" i="1"/>
  <c r="E751" i="1"/>
  <c r="E752" i="1"/>
  <c r="E753" i="1"/>
  <c r="E754" i="1"/>
  <c r="E755" i="1"/>
  <c r="E756" i="1"/>
  <c r="E757" i="1"/>
  <c r="E758" i="1"/>
  <c r="E759" i="1"/>
  <c r="E760" i="1"/>
  <c r="E761" i="1"/>
  <c r="E762" i="1"/>
  <c r="E763" i="1"/>
  <c r="E764" i="1"/>
  <c r="E765" i="1"/>
  <c r="E766" i="1"/>
  <c r="E767" i="1"/>
  <c r="E768" i="1"/>
  <c r="E769" i="1"/>
  <c r="E770" i="1"/>
  <c r="E771" i="1"/>
  <c r="E772" i="1"/>
  <c r="E773" i="1"/>
  <c r="E774" i="1"/>
  <c r="E775" i="1"/>
  <c r="E776" i="1"/>
  <c r="E777" i="1"/>
  <c r="E778" i="1"/>
  <c r="E779" i="1"/>
  <c r="E780" i="1"/>
  <c r="E781" i="1"/>
  <c r="E782" i="1"/>
  <c r="E783" i="1"/>
  <c r="E784" i="1"/>
  <c r="E785" i="1"/>
  <c r="E786" i="1"/>
  <c r="E787" i="1"/>
  <c r="E788" i="1"/>
  <c r="E789" i="1"/>
  <c r="E790" i="1"/>
  <c r="E791" i="1"/>
  <c r="E792" i="1"/>
  <c r="E793" i="1"/>
  <c r="E794" i="1"/>
  <c r="E795" i="1"/>
  <c r="E796" i="1"/>
  <c r="E797" i="1"/>
  <c r="E798" i="1"/>
  <c r="E799" i="1"/>
  <c r="E800" i="1"/>
  <c r="E801" i="1"/>
  <c r="E802" i="1"/>
  <c r="E803" i="1"/>
  <c r="E804" i="1"/>
  <c r="E805" i="1"/>
  <c r="E806" i="1"/>
  <c r="E807" i="1"/>
  <c r="E808" i="1"/>
  <c r="E809" i="1"/>
  <c r="E810" i="1"/>
  <c r="E811" i="1"/>
  <c r="E812" i="1"/>
  <c r="E813" i="1"/>
  <c r="E814" i="1"/>
  <c r="E815" i="1"/>
  <c r="E816" i="1"/>
  <c r="E817" i="1"/>
  <c r="E818" i="1"/>
  <c r="E819" i="1"/>
  <c r="E820" i="1"/>
  <c r="E821" i="1"/>
  <c r="E822" i="1"/>
  <c r="E823" i="1"/>
  <c r="E824" i="1"/>
  <c r="E825" i="1"/>
  <c r="E826" i="1"/>
  <c r="E827" i="1"/>
  <c r="E828" i="1"/>
  <c r="E829" i="1"/>
  <c r="E830" i="1"/>
  <c r="E831" i="1"/>
  <c r="E832" i="1"/>
  <c r="E833" i="1"/>
  <c r="E834" i="1"/>
  <c r="E835" i="1"/>
  <c r="E836" i="1"/>
  <c r="E837" i="1"/>
  <c r="E838" i="1"/>
  <c r="E839" i="1"/>
  <c r="E840" i="1"/>
  <c r="E841" i="1"/>
  <c r="E842" i="1"/>
  <c r="E843" i="1"/>
  <c r="E844" i="1"/>
  <c r="E845" i="1"/>
  <c r="E846" i="1"/>
  <c r="E847" i="1"/>
  <c r="E848" i="1"/>
  <c r="E849" i="1"/>
  <c r="E850" i="1"/>
  <c r="E851" i="1"/>
  <c r="E852" i="1"/>
  <c r="E853" i="1"/>
  <c r="E854" i="1"/>
  <c r="E855" i="1"/>
  <c r="E856" i="1"/>
  <c r="E857" i="1"/>
  <c r="E858" i="1"/>
  <c r="E859" i="1"/>
  <c r="E860" i="1"/>
  <c r="E861" i="1"/>
  <c r="E862" i="1"/>
  <c r="E863" i="1"/>
  <c r="E864" i="1"/>
  <c r="E865" i="1"/>
  <c r="E866" i="1"/>
  <c r="E867" i="1"/>
  <c r="E868" i="1"/>
  <c r="E869" i="1"/>
  <c r="E870" i="1"/>
  <c r="E871" i="1"/>
  <c r="E872" i="1"/>
  <c r="E873" i="1"/>
  <c r="E874" i="1"/>
  <c r="E875" i="1"/>
  <c r="E876" i="1"/>
  <c r="E877" i="1"/>
  <c r="E878" i="1"/>
  <c r="E879" i="1"/>
  <c r="E880" i="1"/>
  <c r="E881" i="1"/>
  <c r="E882" i="1"/>
  <c r="E883" i="1"/>
  <c r="E884" i="1"/>
  <c r="E885" i="1"/>
  <c r="E886" i="1"/>
  <c r="E887" i="1"/>
  <c r="E888" i="1"/>
  <c r="E889" i="1"/>
  <c r="E890" i="1"/>
  <c r="E891" i="1"/>
  <c r="E892" i="1"/>
  <c r="E893" i="1"/>
  <c r="E894" i="1"/>
  <c r="E895" i="1"/>
  <c r="E896" i="1"/>
  <c r="E897" i="1"/>
  <c r="E898" i="1"/>
  <c r="E899" i="1"/>
  <c r="E900" i="1"/>
  <c r="E901" i="1"/>
  <c r="E902" i="1"/>
  <c r="E903" i="1"/>
  <c r="E904" i="1"/>
  <c r="E905" i="1"/>
  <c r="E906" i="1"/>
  <c r="E907" i="1"/>
  <c r="E908" i="1"/>
  <c r="E909" i="1"/>
  <c r="E910" i="1"/>
  <c r="E911" i="1"/>
  <c r="E912" i="1"/>
  <c r="E913" i="1"/>
  <c r="E914" i="1"/>
  <c r="E915" i="1"/>
  <c r="E916" i="1"/>
  <c r="E917" i="1"/>
  <c r="E918" i="1"/>
  <c r="E919" i="1"/>
  <c r="E920" i="1"/>
  <c r="E921" i="1"/>
  <c r="E922" i="1"/>
  <c r="E923" i="1"/>
  <c r="E924" i="1"/>
  <c r="E925" i="1"/>
  <c r="E926" i="1"/>
  <c r="E927" i="1"/>
  <c r="E928" i="1"/>
  <c r="E929" i="1"/>
  <c r="E930" i="1"/>
  <c r="E931" i="1"/>
  <c r="E932" i="1"/>
  <c r="E933" i="1"/>
  <c r="E934" i="1"/>
  <c r="E935" i="1"/>
  <c r="E936" i="1"/>
  <c r="E937" i="1"/>
  <c r="E938" i="1"/>
  <c r="E939" i="1"/>
  <c r="E940" i="1"/>
  <c r="E941" i="1"/>
  <c r="E942" i="1"/>
  <c r="E943" i="1"/>
  <c r="E944" i="1"/>
  <c r="E945" i="1"/>
  <c r="E946" i="1"/>
  <c r="E947" i="1"/>
  <c r="E948" i="1"/>
  <c r="E949" i="1"/>
  <c r="E950" i="1"/>
  <c r="E951" i="1"/>
  <c r="E952" i="1"/>
  <c r="E953" i="1"/>
  <c r="E954" i="1"/>
  <c r="E955" i="1"/>
  <c r="E956" i="1"/>
  <c r="E957" i="1"/>
  <c r="E958" i="1"/>
  <c r="E959" i="1"/>
  <c r="E960" i="1"/>
  <c r="E961" i="1"/>
  <c r="E962" i="1"/>
  <c r="E963" i="1"/>
  <c r="E964" i="1"/>
  <c r="E965" i="1"/>
  <c r="E966" i="1"/>
  <c r="E967" i="1"/>
  <c r="E968" i="1"/>
  <c r="E969" i="1"/>
  <c r="E970" i="1"/>
  <c r="E971" i="1"/>
  <c r="E972" i="1"/>
  <c r="E973" i="1"/>
  <c r="E974" i="1"/>
  <c r="E975" i="1"/>
  <c r="E976" i="1"/>
  <c r="E977" i="1"/>
  <c r="E978" i="1"/>
  <c r="E979" i="1"/>
  <c r="E980" i="1"/>
  <c r="E981" i="1"/>
  <c r="E982" i="1"/>
  <c r="E983" i="1"/>
  <c r="E984" i="1"/>
  <c r="E985" i="1"/>
  <c r="E986" i="1"/>
  <c r="E987" i="1"/>
  <c r="E988" i="1"/>
  <c r="E989" i="1"/>
  <c r="E990" i="1"/>
  <c r="E991" i="1"/>
  <c r="E992" i="1"/>
  <c r="E993" i="1"/>
  <c r="E994" i="1"/>
  <c r="E995" i="1"/>
  <c r="E996" i="1"/>
  <c r="E997" i="1"/>
  <c r="E998" i="1"/>
  <c r="E999" i="1"/>
  <c r="E1000" i="1"/>
  <c r="E1001" i="1"/>
  <c r="E1002" i="1"/>
  <c r="E1003" i="1"/>
  <c r="E1004" i="1"/>
  <c r="E1005" i="1"/>
  <c r="E1006" i="1"/>
  <c r="E1007" i="1"/>
  <c r="E1008" i="1"/>
  <c r="E1009" i="1"/>
  <c r="E1010" i="1"/>
  <c r="E1011" i="1"/>
  <c r="E1012" i="1"/>
  <c r="E1013" i="1"/>
  <c r="E1014" i="1"/>
  <c r="E1015" i="1"/>
  <c r="E1016" i="1"/>
  <c r="E1017" i="1"/>
  <c r="E1018" i="1"/>
  <c r="E1019" i="1"/>
  <c r="E1020" i="1"/>
  <c r="E1021" i="1"/>
  <c r="E1022" i="1"/>
  <c r="E1023" i="1"/>
  <c r="E1024" i="1"/>
  <c r="E1025" i="1"/>
  <c r="E1026" i="1"/>
  <c r="E1027" i="1"/>
  <c r="E1028" i="1"/>
  <c r="E1029" i="1"/>
  <c r="E1030" i="1"/>
  <c r="E1031" i="1"/>
  <c r="E1032" i="1"/>
  <c r="E1033" i="1"/>
  <c r="E1034" i="1"/>
  <c r="E1035" i="1"/>
  <c r="E1036" i="1"/>
  <c r="E1037" i="1"/>
  <c r="E1038" i="1"/>
  <c r="E1039" i="1"/>
  <c r="E1040" i="1"/>
  <c r="E1041" i="1"/>
  <c r="E1042" i="1"/>
  <c r="E1043" i="1"/>
  <c r="E1044" i="1"/>
  <c r="E1045" i="1"/>
  <c r="E1046" i="1"/>
  <c r="E1047" i="1"/>
  <c r="E1048" i="1"/>
  <c r="E1049" i="1"/>
  <c r="E1050" i="1"/>
  <c r="E1051" i="1"/>
  <c r="E1052" i="1"/>
  <c r="E1053" i="1"/>
  <c r="E1054" i="1"/>
  <c r="E1055" i="1"/>
  <c r="E1056" i="1"/>
  <c r="E1057" i="1"/>
  <c r="E1058" i="1"/>
  <c r="E1059" i="1"/>
  <c r="E1060" i="1"/>
  <c r="E1061" i="1"/>
  <c r="E1062" i="1"/>
  <c r="E1063" i="1"/>
  <c r="E1064" i="1"/>
  <c r="E1065" i="1"/>
  <c r="E1066" i="1"/>
  <c r="E1067" i="1"/>
  <c r="E1068" i="1"/>
  <c r="E1069" i="1"/>
  <c r="E1070" i="1"/>
  <c r="E1071" i="1"/>
  <c r="E1072" i="1"/>
  <c r="E1073" i="1"/>
  <c r="E1074" i="1"/>
  <c r="E1075" i="1"/>
  <c r="E1076" i="1"/>
  <c r="E1077" i="1"/>
  <c r="E1078" i="1"/>
  <c r="E1079" i="1"/>
  <c r="E1080" i="1"/>
  <c r="E1081" i="1"/>
  <c r="E1082" i="1"/>
  <c r="E1083" i="1"/>
  <c r="E1084" i="1"/>
  <c r="E1085" i="1"/>
  <c r="E1086" i="1"/>
  <c r="E1087" i="1"/>
  <c r="E1088" i="1"/>
  <c r="E1089" i="1"/>
  <c r="E1090" i="1"/>
  <c r="E1091" i="1"/>
  <c r="E1092" i="1"/>
  <c r="E1093" i="1"/>
  <c r="E1094" i="1"/>
  <c r="E1095" i="1"/>
  <c r="E1096" i="1"/>
  <c r="E1097" i="1"/>
  <c r="E1098" i="1"/>
  <c r="E1099" i="1"/>
  <c r="E1100" i="1"/>
  <c r="E1101" i="1"/>
  <c r="E1102" i="1"/>
  <c r="E1103" i="1"/>
  <c r="E1104" i="1"/>
  <c r="E1105" i="1"/>
  <c r="E1106" i="1"/>
  <c r="E1107" i="1"/>
  <c r="E1108" i="1"/>
  <c r="E1109" i="1"/>
  <c r="E1110" i="1"/>
  <c r="E1111" i="1"/>
  <c r="E1112" i="1"/>
  <c r="E1113" i="1"/>
  <c r="E1114" i="1"/>
  <c r="E1115" i="1"/>
  <c r="E1116" i="1"/>
  <c r="E1117" i="1"/>
  <c r="E1118" i="1"/>
  <c r="E1119" i="1"/>
  <c r="E1120" i="1"/>
  <c r="E1121" i="1"/>
  <c r="E1122" i="1"/>
  <c r="E1123" i="1"/>
  <c r="E1124" i="1"/>
  <c r="E1125" i="1"/>
  <c r="E1126" i="1"/>
  <c r="E1127" i="1"/>
  <c r="E1128" i="1"/>
  <c r="E1129" i="1"/>
  <c r="E1130" i="1"/>
  <c r="E1131" i="1"/>
  <c r="E1132" i="1"/>
  <c r="E1133" i="1"/>
  <c r="E1134" i="1"/>
  <c r="E1135" i="1"/>
  <c r="E1136" i="1"/>
  <c r="E1137" i="1"/>
  <c r="E1138" i="1"/>
  <c r="E1139" i="1"/>
  <c r="E1140" i="1"/>
  <c r="E1141" i="1"/>
  <c r="E1142" i="1"/>
  <c r="E1143" i="1"/>
  <c r="E1144" i="1"/>
  <c r="E1145" i="1"/>
  <c r="E1146" i="1"/>
  <c r="E1147" i="1"/>
  <c r="E1148" i="1"/>
  <c r="E1149" i="1"/>
  <c r="E1150" i="1"/>
  <c r="E1151" i="1"/>
  <c r="E1152" i="1"/>
  <c r="E1153" i="1"/>
  <c r="E1154" i="1"/>
  <c r="E1155" i="1"/>
  <c r="E1156" i="1"/>
  <c r="E1157" i="1"/>
  <c r="E1158" i="1"/>
  <c r="E1159" i="1"/>
  <c r="E1160" i="1"/>
  <c r="E1161" i="1"/>
  <c r="E1162" i="1"/>
  <c r="E1163" i="1"/>
  <c r="E1164" i="1"/>
  <c r="E1165" i="1"/>
  <c r="E1166" i="1"/>
  <c r="E1167" i="1"/>
  <c r="E1168" i="1"/>
  <c r="E1169" i="1"/>
  <c r="E1170" i="1"/>
  <c r="E1171" i="1"/>
  <c r="E1172" i="1"/>
  <c r="E1173" i="1"/>
  <c r="E1174" i="1"/>
  <c r="E1175" i="1"/>
  <c r="E1176" i="1"/>
  <c r="E1177" i="1"/>
  <c r="E1178" i="1"/>
  <c r="E1179" i="1"/>
  <c r="E1180" i="1"/>
  <c r="E1181" i="1"/>
  <c r="E1182" i="1"/>
  <c r="E1183" i="1"/>
  <c r="E1184" i="1"/>
  <c r="E1185" i="1"/>
  <c r="E1186" i="1"/>
  <c r="E1187" i="1"/>
  <c r="E1188" i="1"/>
  <c r="E1189" i="1"/>
  <c r="E1190" i="1"/>
  <c r="E1191" i="1"/>
  <c r="E1192" i="1"/>
  <c r="E1193" i="1"/>
  <c r="E1194" i="1"/>
  <c r="E1195" i="1"/>
  <c r="E1196" i="1"/>
  <c r="E1197" i="1"/>
  <c r="E1198" i="1"/>
  <c r="E1199" i="1"/>
  <c r="E1200" i="1"/>
  <c r="E1201" i="1"/>
  <c r="E1202" i="1"/>
  <c r="E1203" i="1"/>
  <c r="E1204" i="1"/>
  <c r="E1205" i="1"/>
  <c r="E1206" i="1"/>
  <c r="E1207" i="1"/>
  <c r="E1208" i="1"/>
  <c r="E1209" i="1"/>
  <c r="E1210" i="1"/>
  <c r="E1211" i="1"/>
  <c r="E1212" i="1"/>
  <c r="E1213" i="1"/>
  <c r="E1214" i="1"/>
  <c r="E1215" i="1"/>
  <c r="E1216" i="1"/>
  <c r="E1217" i="1"/>
  <c r="E1218" i="1"/>
  <c r="E1219" i="1"/>
  <c r="E1220" i="1"/>
  <c r="E1221" i="1"/>
  <c r="E1222" i="1"/>
  <c r="E1223" i="1"/>
  <c r="E1224" i="1"/>
  <c r="E1225" i="1"/>
  <c r="E1226" i="1"/>
  <c r="E1227" i="1"/>
  <c r="E1228" i="1"/>
  <c r="E1229" i="1"/>
  <c r="E1230" i="1"/>
  <c r="E1231" i="1"/>
  <c r="E1232" i="1"/>
  <c r="E1233" i="1"/>
  <c r="E1234" i="1"/>
  <c r="E1235" i="1"/>
  <c r="E1236" i="1"/>
  <c r="E1237" i="1"/>
  <c r="E1238" i="1"/>
  <c r="E1239" i="1"/>
  <c r="E1240" i="1"/>
  <c r="E1241" i="1"/>
  <c r="E1242" i="1"/>
  <c r="E1243" i="1"/>
  <c r="E1244" i="1"/>
  <c r="E1245" i="1"/>
  <c r="E1246" i="1"/>
  <c r="E1247" i="1"/>
  <c r="E1248" i="1"/>
  <c r="E1249" i="1"/>
  <c r="E1250" i="1"/>
  <c r="E1251" i="1"/>
  <c r="E1252" i="1"/>
  <c r="E1253" i="1"/>
  <c r="E1254" i="1"/>
  <c r="E1255" i="1"/>
  <c r="E1256" i="1"/>
  <c r="E1257" i="1"/>
  <c r="E1258" i="1"/>
  <c r="E1259" i="1"/>
  <c r="E1260" i="1"/>
  <c r="E1261" i="1"/>
  <c r="E1262" i="1"/>
  <c r="E1263" i="1"/>
  <c r="E1264" i="1"/>
  <c r="E1265" i="1"/>
  <c r="E1266" i="1"/>
  <c r="E1267" i="1"/>
  <c r="E1268" i="1"/>
  <c r="E1269" i="1"/>
  <c r="E1270" i="1"/>
  <c r="E1271" i="1"/>
  <c r="E1272" i="1"/>
  <c r="E1273" i="1"/>
  <c r="E1274" i="1"/>
  <c r="E1275" i="1"/>
  <c r="E1276" i="1"/>
  <c r="E1277" i="1"/>
  <c r="E1278" i="1"/>
  <c r="E1279" i="1"/>
  <c r="E1280" i="1"/>
  <c r="E1281" i="1"/>
  <c r="E1282" i="1"/>
  <c r="E1283" i="1"/>
  <c r="E1284" i="1"/>
  <c r="E1285" i="1"/>
  <c r="E1286" i="1"/>
  <c r="E1287" i="1"/>
  <c r="E1288" i="1"/>
  <c r="E1289" i="1"/>
  <c r="E1290" i="1"/>
  <c r="E1291" i="1"/>
  <c r="E1292" i="1"/>
  <c r="E1293" i="1"/>
  <c r="E1294" i="1"/>
  <c r="E1295" i="1"/>
  <c r="E1296" i="1"/>
  <c r="E1297" i="1"/>
  <c r="E1298" i="1"/>
  <c r="E1299" i="1"/>
  <c r="E1300" i="1"/>
  <c r="E1301" i="1"/>
  <c r="E1302" i="1"/>
  <c r="E1303" i="1"/>
  <c r="E1304" i="1"/>
  <c r="E1305" i="1"/>
  <c r="E1306" i="1"/>
  <c r="E1307" i="1"/>
  <c r="E1308" i="1"/>
  <c r="E1309" i="1"/>
  <c r="E1310" i="1"/>
  <c r="E1311" i="1"/>
  <c r="E1312" i="1"/>
  <c r="E1313" i="1"/>
  <c r="E1314" i="1"/>
  <c r="E1315" i="1"/>
  <c r="E1316" i="1"/>
  <c r="E1317" i="1"/>
  <c r="E1318" i="1"/>
  <c r="E1319" i="1"/>
  <c r="E1320" i="1"/>
  <c r="E1321" i="1"/>
  <c r="E1322" i="1"/>
  <c r="E1323" i="1"/>
  <c r="E1324" i="1"/>
  <c r="E1325" i="1"/>
  <c r="E1326" i="1"/>
  <c r="E1327" i="1"/>
  <c r="E1328" i="1"/>
  <c r="E1329" i="1"/>
  <c r="E1330" i="1"/>
  <c r="E1331" i="1"/>
  <c r="E1332" i="1"/>
  <c r="E1333" i="1"/>
  <c r="E1334" i="1"/>
  <c r="E1335" i="1"/>
  <c r="E1336" i="1"/>
  <c r="E1337" i="1"/>
  <c r="E1338" i="1"/>
  <c r="E1339" i="1"/>
  <c r="E1340" i="1"/>
  <c r="E1341" i="1"/>
  <c r="E1342" i="1"/>
  <c r="E1343" i="1"/>
  <c r="E1344" i="1"/>
  <c r="E1345" i="1"/>
  <c r="E1346" i="1"/>
  <c r="E1347" i="1"/>
  <c r="E1348" i="1"/>
  <c r="E1349" i="1"/>
  <c r="E1350" i="1"/>
  <c r="E1351" i="1"/>
  <c r="E1352" i="1"/>
  <c r="E1353" i="1"/>
  <c r="E1354" i="1"/>
  <c r="E1355" i="1"/>
  <c r="E1356" i="1"/>
  <c r="E1357" i="1"/>
  <c r="E1358" i="1"/>
  <c r="E1359" i="1"/>
  <c r="E1360" i="1"/>
  <c r="E1361" i="1"/>
  <c r="E1362" i="1"/>
  <c r="E1363" i="1"/>
  <c r="E1364" i="1"/>
  <c r="E1365" i="1"/>
  <c r="E1366" i="1"/>
  <c r="E1367" i="1"/>
  <c r="E1368" i="1"/>
  <c r="E1369" i="1"/>
  <c r="E1370" i="1"/>
  <c r="E1371" i="1"/>
  <c r="E1372" i="1"/>
  <c r="E1373" i="1"/>
  <c r="E1374" i="1"/>
  <c r="E1375" i="1"/>
  <c r="E1376" i="1"/>
  <c r="E1377" i="1"/>
  <c r="E1378" i="1"/>
  <c r="E1379" i="1"/>
  <c r="E1380" i="1"/>
  <c r="E1381" i="1"/>
  <c r="E1382" i="1"/>
  <c r="E1383" i="1"/>
  <c r="E1384" i="1"/>
  <c r="E1385" i="1"/>
  <c r="E1386" i="1"/>
  <c r="E1387" i="1"/>
  <c r="E1388" i="1"/>
  <c r="E1389" i="1"/>
  <c r="E1390" i="1"/>
  <c r="E1391" i="1"/>
  <c r="E1392" i="1"/>
  <c r="E1393" i="1"/>
  <c r="E1394" i="1"/>
  <c r="E1395" i="1"/>
  <c r="E1396" i="1"/>
  <c r="E1397" i="1"/>
  <c r="E1398" i="1"/>
  <c r="E1399" i="1"/>
  <c r="E1400" i="1"/>
  <c r="E1401" i="1"/>
  <c r="E1402" i="1"/>
  <c r="E1403" i="1"/>
  <c r="E1404" i="1"/>
  <c r="E1405" i="1"/>
  <c r="E1406" i="1"/>
  <c r="E1407" i="1"/>
  <c r="E1408" i="1"/>
  <c r="E1409" i="1"/>
  <c r="E1410" i="1"/>
  <c r="E1411" i="1"/>
  <c r="E1412" i="1"/>
  <c r="E1413" i="1"/>
  <c r="E1414" i="1"/>
  <c r="E1415" i="1"/>
  <c r="E1416" i="1"/>
  <c r="E1417" i="1"/>
  <c r="E1418" i="1"/>
  <c r="E1419" i="1"/>
  <c r="E1420" i="1"/>
  <c r="E1421" i="1"/>
  <c r="E1422" i="1"/>
  <c r="E1423" i="1"/>
  <c r="E1424" i="1"/>
  <c r="E1425" i="1"/>
  <c r="E1426" i="1"/>
  <c r="E1427" i="1"/>
  <c r="E1428" i="1"/>
  <c r="E1429" i="1"/>
  <c r="E1430" i="1"/>
  <c r="E1431" i="1"/>
  <c r="E1432" i="1"/>
  <c r="E1433" i="1"/>
  <c r="E1434" i="1"/>
  <c r="E1435" i="1"/>
  <c r="E1436" i="1"/>
  <c r="E1437" i="1"/>
  <c r="E1438" i="1"/>
  <c r="E1439" i="1"/>
  <c r="E1440" i="1"/>
  <c r="E1441" i="1"/>
  <c r="E1442" i="1"/>
  <c r="E1443" i="1"/>
  <c r="E1444" i="1"/>
  <c r="E1445" i="1"/>
  <c r="E1446" i="1"/>
  <c r="E1447" i="1"/>
  <c r="E1448" i="1"/>
  <c r="E1449" i="1"/>
  <c r="E1450" i="1"/>
  <c r="E1451" i="1"/>
  <c r="E1452" i="1"/>
  <c r="E1453" i="1"/>
  <c r="E1454" i="1"/>
  <c r="E1455" i="1"/>
  <c r="E1456" i="1"/>
  <c r="E1457" i="1"/>
  <c r="E1458" i="1"/>
  <c r="E1459" i="1"/>
  <c r="E1460" i="1"/>
  <c r="E1461" i="1"/>
  <c r="E1462" i="1"/>
  <c r="E1463" i="1"/>
  <c r="E1464" i="1"/>
  <c r="E1465" i="1"/>
  <c r="E1466" i="1"/>
  <c r="E1467" i="1"/>
  <c r="E1468" i="1"/>
  <c r="E1469" i="1"/>
  <c r="E1470" i="1"/>
  <c r="E1471" i="1"/>
  <c r="E1472" i="1"/>
  <c r="E1473" i="1"/>
  <c r="E1474" i="1"/>
  <c r="E1475" i="1"/>
  <c r="E1476" i="1"/>
  <c r="E1477" i="1"/>
  <c r="E1478" i="1"/>
  <c r="E1479" i="1"/>
  <c r="E1480" i="1"/>
  <c r="E1481" i="1"/>
  <c r="E1482" i="1"/>
  <c r="E1483" i="1"/>
  <c r="E1484" i="1"/>
  <c r="E1485" i="1"/>
  <c r="E1486" i="1"/>
  <c r="E1487" i="1"/>
  <c r="E1488" i="1"/>
  <c r="E1489" i="1"/>
  <c r="E1490" i="1"/>
  <c r="E1491" i="1"/>
  <c r="E1492" i="1"/>
  <c r="E1493" i="1"/>
  <c r="E1494" i="1"/>
  <c r="E1495" i="1"/>
  <c r="E1496" i="1"/>
  <c r="E1497" i="1"/>
  <c r="E1498" i="1"/>
  <c r="E1499" i="1"/>
  <c r="E1500" i="1"/>
  <c r="E1501" i="1"/>
  <c r="E1502" i="1"/>
  <c r="E1503" i="1"/>
  <c r="E1504" i="1"/>
  <c r="E1505" i="1"/>
  <c r="E1506" i="1"/>
  <c r="E1507" i="1"/>
  <c r="E1508" i="1"/>
  <c r="E1509" i="1"/>
  <c r="E1510" i="1"/>
  <c r="E1511" i="1"/>
  <c r="E1512" i="1"/>
  <c r="E1513" i="1"/>
  <c r="E1514" i="1"/>
  <c r="E1515" i="1"/>
  <c r="E1516" i="1"/>
  <c r="E1517" i="1"/>
  <c r="E1518" i="1"/>
  <c r="E1519" i="1"/>
  <c r="E1520" i="1"/>
  <c r="E1521" i="1"/>
  <c r="E1522" i="1"/>
  <c r="E1523" i="1"/>
  <c r="E1524" i="1"/>
  <c r="E1525" i="1"/>
  <c r="E1526" i="1"/>
  <c r="E1527" i="1"/>
  <c r="E1528" i="1"/>
  <c r="E1529" i="1"/>
  <c r="E1530" i="1"/>
  <c r="E1531" i="1"/>
  <c r="E1532" i="1"/>
  <c r="E1533" i="1"/>
  <c r="E1534" i="1"/>
  <c r="E1535" i="1"/>
  <c r="E1536" i="1"/>
  <c r="E1537" i="1"/>
  <c r="E1538" i="1"/>
  <c r="E1539" i="1"/>
  <c r="E1540" i="1"/>
  <c r="E1541" i="1"/>
  <c r="E1542" i="1"/>
  <c r="E1543" i="1"/>
  <c r="E1544" i="1"/>
  <c r="E1545" i="1"/>
  <c r="E1546" i="1"/>
  <c r="E1547" i="1"/>
  <c r="E1548" i="1"/>
  <c r="E1549" i="1"/>
  <c r="E1550" i="1"/>
  <c r="E1551" i="1"/>
  <c r="E1552" i="1"/>
  <c r="E1553" i="1"/>
  <c r="E1554" i="1"/>
  <c r="E1555" i="1"/>
  <c r="E1556" i="1"/>
  <c r="E1557" i="1"/>
  <c r="E1558" i="1"/>
  <c r="E1559" i="1"/>
  <c r="E1560" i="1"/>
  <c r="E1561" i="1"/>
  <c r="E1562" i="1"/>
  <c r="E1563" i="1"/>
  <c r="E1564" i="1"/>
  <c r="E1565" i="1"/>
  <c r="E1566" i="1"/>
  <c r="E1567" i="1"/>
  <c r="E1568" i="1"/>
  <c r="E1569" i="1"/>
  <c r="E1570" i="1"/>
  <c r="E1571" i="1"/>
  <c r="E1572" i="1"/>
  <c r="E1573" i="1"/>
  <c r="E1574" i="1"/>
  <c r="E1575" i="1"/>
  <c r="E1576" i="1"/>
  <c r="E1577" i="1"/>
  <c r="E1578" i="1"/>
  <c r="E1579" i="1"/>
  <c r="E1580" i="1"/>
  <c r="E1581" i="1"/>
  <c r="E1582" i="1"/>
  <c r="E1583" i="1"/>
  <c r="E1584" i="1"/>
  <c r="E1585" i="1"/>
  <c r="E1586" i="1"/>
  <c r="E1587" i="1"/>
  <c r="E1588" i="1"/>
  <c r="E1589" i="1"/>
  <c r="E1590" i="1"/>
  <c r="E1591" i="1"/>
  <c r="E1592" i="1"/>
  <c r="E1593" i="1"/>
  <c r="E1594" i="1"/>
  <c r="E1595" i="1"/>
  <c r="E1596" i="1"/>
  <c r="E1597" i="1"/>
  <c r="E1598" i="1"/>
  <c r="E1599" i="1"/>
  <c r="E1600" i="1"/>
  <c r="E1601" i="1"/>
  <c r="E1602" i="1"/>
  <c r="E1603" i="1"/>
  <c r="E1604" i="1"/>
  <c r="E1605" i="1"/>
  <c r="E1606" i="1"/>
  <c r="E1607" i="1"/>
  <c r="E1608" i="1"/>
  <c r="E1609" i="1"/>
  <c r="E1610" i="1"/>
  <c r="E1611" i="1"/>
  <c r="E1612" i="1"/>
  <c r="E1613" i="1"/>
  <c r="E1614" i="1"/>
  <c r="E1615" i="1"/>
  <c r="E1616" i="1"/>
  <c r="E1617" i="1"/>
  <c r="E1618" i="1"/>
  <c r="E1619" i="1"/>
  <c r="E1620" i="1"/>
  <c r="E1621" i="1"/>
  <c r="E1622" i="1"/>
  <c r="E1623" i="1"/>
  <c r="E1624" i="1"/>
  <c r="E1625" i="1"/>
  <c r="E1626" i="1"/>
  <c r="E1627" i="1"/>
  <c r="E1628" i="1"/>
  <c r="E1629" i="1"/>
  <c r="E1630" i="1"/>
  <c r="E1631" i="1"/>
  <c r="E1632" i="1"/>
  <c r="E1633" i="1"/>
  <c r="E1634" i="1"/>
  <c r="E1635" i="1"/>
  <c r="E1636" i="1"/>
  <c r="E1637" i="1"/>
  <c r="E1638" i="1"/>
  <c r="E1639" i="1"/>
  <c r="E1640" i="1"/>
  <c r="E1641" i="1"/>
  <c r="E1642" i="1"/>
  <c r="E1643" i="1"/>
  <c r="E1644" i="1"/>
  <c r="E1645" i="1"/>
  <c r="E1646" i="1"/>
  <c r="E1647" i="1"/>
  <c r="E1648" i="1"/>
  <c r="E1649" i="1"/>
  <c r="E1650" i="1"/>
  <c r="E1651" i="1"/>
  <c r="E1652" i="1"/>
  <c r="E1653" i="1"/>
  <c r="E1654" i="1"/>
  <c r="E1655" i="1"/>
  <c r="E1656" i="1"/>
  <c r="E1657" i="1"/>
  <c r="E1658" i="1"/>
  <c r="E1659" i="1"/>
  <c r="E1660" i="1"/>
  <c r="E1661" i="1"/>
  <c r="E1662" i="1"/>
  <c r="E1663" i="1"/>
  <c r="E1664" i="1"/>
  <c r="E1665" i="1"/>
  <c r="E1666" i="1"/>
  <c r="E1667" i="1"/>
  <c r="E1668" i="1"/>
  <c r="E1669" i="1"/>
  <c r="E1670" i="1"/>
  <c r="E1671" i="1"/>
  <c r="E1672" i="1"/>
  <c r="E1673" i="1"/>
  <c r="E1674" i="1"/>
  <c r="E1675" i="1"/>
  <c r="E1676" i="1"/>
  <c r="E1677" i="1"/>
  <c r="E1678" i="1"/>
  <c r="E1679" i="1"/>
  <c r="E1680" i="1"/>
  <c r="E1681" i="1"/>
  <c r="E1682" i="1"/>
  <c r="E1683" i="1"/>
  <c r="E1684" i="1"/>
  <c r="E1685" i="1"/>
  <c r="E1686" i="1"/>
  <c r="E1687" i="1"/>
  <c r="E1688" i="1"/>
  <c r="E1689" i="1"/>
  <c r="E1690" i="1"/>
  <c r="E1691" i="1"/>
  <c r="E1692" i="1"/>
  <c r="E1693" i="1"/>
  <c r="E1694" i="1"/>
  <c r="E1695" i="1"/>
  <c r="E1696" i="1"/>
  <c r="E1697" i="1"/>
  <c r="E1698" i="1"/>
  <c r="E1699" i="1"/>
  <c r="E1700" i="1"/>
  <c r="E1701" i="1"/>
  <c r="E1702" i="1"/>
  <c r="E1703" i="1"/>
  <c r="E1704" i="1"/>
  <c r="E1705" i="1"/>
  <c r="E1706" i="1"/>
  <c r="E1707" i="1"/>
  <c r="E1708" i="1"/>
  <c r="E1709" i="1"/>
  <c r="E1710" i="1"/>
  <c r="E1711" i="1"/>
  <c r="E1712" i="1"/>
  <c r="E1713" i="1"/>
  <c r="E1714" i="1"/>
  <c r="E1715" i="1"/>
  <c r="E1716" i="1"/>
  <c r="E1717" i="1"/>
  <c r="E1718" i="1"/>
  <c r="E1719" i="1"/>
  <c r="E1720" i="1"/>
  <c r="E1721" i="1"/>
  <c r="E1722" i="1"/>
  <c r="E1723" i="1"/>
  <c r="E1724" i="1"/>
  <c r="E1725" i="1"/>
  <c r="E1726" i="1"/>
  <c r="E1727" i="1"/>
  <c r="E1728" i="1"/>
  <c r="E1729" i="1"/>
  <c r="E1730" i="1"/>
  <c r="E1731" i="1"/>
  <c r="E1732" i="1"/>
  <c r="E1733" i="1"/>
  <c r="E1734" i="1"/>
  <c r="E1735" i="1"/>
  <c r="E1736" i="1"/>
  <c r="E1737" i="1"/>
  <c r="E1738" i="1"/>
  <c r="E1739" i="1"/>
  <c r="E1740" i="1"/>
  <c r="E1741" i="1"/>
  <c r="E1742" i="1"/>
  <c r="E1743" i="1"/>
  <c r="E1744" i="1"/>
  <c r="E1745" i="1"/>
  <c r="E1746" i="1"/>
  <c r="E1747" i="1"/>
  <c r="E1748" i="1"/>
  <c r="E1749" i="1"/>
  <c r="E1750" i="1"/>
  <c r="E1751" i="1"/>
  <c r="E1752" i="1"/>
  <c r="E1753" i="1"/>
  <c r="E1754" i="1"/>
  <c r="E1755" i="1"/>
  <c r="E1756" i="1"/>
  <c r="E1757" i="1"/>
  <c r="E1758" i="1"/>
  <c r="E1759" i="1"/>
  <c r="E1760" i="1"/>
  <c r="E1761" i="1"/>
  <c r="E1762" i="1"/>
  <c r="E1763" i="1"/>
  <c r="E1764" i="1"/>
  <c r="E1765" i="1"/>
  <c r="E1766" i="1"/>
  <c r="E1767" i="1"/>
  <c r="E1768" i="1"/>
  <c r="E1769" i="1"/>
  <c r="E1770" i="1"/>
  <c r="E1771" i="1"/>
  <c r="E1772" i="1"/>
  <c r="E1773" i="1"/>
  <c r="E1774" i="1"/>
  <c r="E1775" i="1"/>
  <c r="E1776" i="1"/>
  <c r="E1777" i="1"/>
  <c r="E1778" i="1"/>
  <c r="E1779" i="1"/>
  <c r="E1780" i="1"/>
  <c r="E1781" i="1"/>
  <c r="E1782" i="1"/>
  <c r="E1783" i="1"/>
  <c r="E1784" i="1"/>
  <c r="E1785" i="1"/>
  <c r="E1786" i="1"/>
  <c r="E1787" i="1"/>
  <c r="E1788" i="1"/>
  <c r="E1789" i="1"/>
  <c r="E1790" i="1"/>
  <c r="E1791" i="1"/>
  <c r="E1792" i="1"/>
  <c r="E1793" i="1"/>
  <c r="E1794" i="1"/>
  <c r="E1795" i="1"/>
  <c r="E1796" i="1"/>
  <c r="E1797" i="1"/>
  <c r="E1798" i="1"/>
  <c r="E1799" i="1"/>
  <c r="E1800" i="1"/>
  <c r="E1801" i="1"/>
  <c r="E1802" i="1"/>
  <c r="E1803" i="1"/>
  <c r="E1804" i="1"/>
  <c r="E1805" i="1"/>
  <c r="E1806" i="1"/>
  <c r="E1807" i="1"/>
  <c r="E1808" i="1"/>
  <c r="E1809" i="1"/>
  <c r="E1810" i="1"/>
  <c r="E1811" i="1"/>
  <c r="E1812" i="1"/>
  <c r="E1813" i="1"/>
  <c r="E1814" i="1"/>
  <c r="E1815" i="1"/>
  <c r="E1816" i="1"/>
  <c r="E1817" i="1"/>
  <c r="E1818" i="1"/>
  <c r="E1819" i="1"/>
  <c r="E1820" i="1"/>
  <c r="E1821" i="1"/>
  <c r="E1822" i="1"/>
  <c r="E1823" i="1"/>
  <c r="E1824" i="1"/>
  <c r="E1825" i="1"/>
  <c r="E1826" i="1"/>
  <c r="E1827" i="1"/>
  <c r="E1828" i="1"/>
  <c r="E1829" i="1"/>
  <c r="E1830" i="1"/>
  <c r="E1831" i="1"/>
  <c r="E1832" i="1"/>
  <c r="E1833" i="1"/>
  <c r="E1834" i="1"/>
  <c r="E1835" i="1"/>
  <c r="E1836" i="1"/>
  <c r="E1837" i="1"/>
  <c r="E1838" i="1"/>
  <c r="E1839" i="1"/>
  <c r="E1840" i="1"/>
  <c r="E1841" i="1"/>
  <c r="E1842" i="1"/>
  <c r="E1843" i="1"/>
  <c r="E1844" i="1"/>
  <c r="E1845" i="1"/>
  <c r="E1846" i="1"/>
  <c r="E1847" i="1"/>
  <c r="E1848" i="1"/>
  <c r="E1849" i="1"/>
  <c r="E1850" i="1"/>
  <c r="E1851" i="1"/>
  <c r="E1852" i="1"/>
  <c r="E1853" i="1"/>
  <c r="E1854" i="1"/>
  <c r="E1855" i="1"/>
  <c r="E1856" i="1"/>
  <c r="E1857" i="1"/>
  <c r="E1858" i="1"/>
  <c r="E1859" i="1"/>
  <c r="E1860" i="1"/>
  <c r="E1861" i="1"/>
  <c r="E1862" i="1"/>
  <c r="E1863" i="1"/>
  <c r="E1864" i="1"/>
  <c r="E1865" i="1"/>
  <c r="E1866" i="1"/>
  <c r="E1867" i="1"/>
  <c r="E1868" i="1"/>
  <c r="E1869" i="1"/>
  <c r="E1870" i="1"/>
  <c r="E1871" i="1"/>
  <c r="E1872" i="1"/>
  <c r="E1873" i="1"/>
  <c r="E1874" i="1"/>
  <c r="E1875" i="1"/>
  <c r="E1876" i="1"/>
  <c r="E1877" i="1"/>
  <c r="E1878" i="1"/>
  <c r="E1879" i="1"/>
  <c r="E1880" i="1"/>
  <c r="E1881" i="1"/>
  <c r="E1882" i="1"/>
  <c r="E1883" i="1"/>
  <c r="E1884" i="1"/>
  <c r="E1885" i="1"/>
  <c r="E1886" i="1"/>
  <c r="E1887" i="1"/>
  <c r="E1888" i="1"/>
  <c r="E1889" i="1"/>
  <c r="E1890" i="1"/>
  <c r="E1891" i="1"/>
  <c r="E1892" i="1"/>
  <c r="E1893" i="1"/>
  <c r="E1894" i="1"/>
  <c r="E1895" i="1"/>
  <c r="E1896" i="1"/>
  <c r="E1897" i="1"/>
  <c r="E1898" i="1"/>
  <c r="E1899" i="1"/>
  <c r="E1900" i="1"/>
  <c r="E1901" i="1"/>
  <c r="E1902" i="1"/>
  <c r="E1903" i="1"/>
  <c r="E1904" i="1"/>
  <c r="E1905" i="1"/>
  <c r="E1906" i="1"/>
  <c r="E1907" i="1"/>
  <c r="E1908" i="1"/>
  <c r="E1909" i="1"/>
  <c r="E1910" i="1"/>
  <c r="E1911" i="1"/>
  <c r="E1912" i="1"/>
  <c r="E1913" i="1"/>
  <c r="E1914" i="1"/>
  <c r="E1915" i="1"/>
  <c r="E1916" i="1"/>
  <c r="E1917" i="1"/>
  <c r="E1918" i="1"/>
  <c r="E1919" i="1"/>
  <c r="E1920" i="1"/>
  <c r="E1921" i="1"/>
  <c r="E1922" i="1"/>
  <c r="E1923" i="1"/>
  <c r="E1924" i="1"/>
  <c r="E1925" i="1"/>
  <c r="E1926" i="1"/>
  <c r="E1927" i="1"/>
  <c r="E1928" i="1"/>
  <c r="E1929" i="1"/>
  <c r="E1930" i="1"/>
  <c r="E1931" i="1"/>
  <c r="E1932" i="1"/>
  <c r="E1933" i="1"/>
  <c r="E1934" i="1"/>
  <c r="E1935" i="1"/>
  <c r="E1936" i="1"/>
  <c r="E1937" i="1"/>
  <c r="E1938" i="1"/>
  <c r="E1939" i="1"/>
  <c r="E1940" i="1"/>
  <c r="E1941" i="1"/>
  <c r="E1942" i="1"/>
  <c r="E1943" i="1"/>
  <c r="E1944" i="1"/>
  <c r="E1945" i="1"/>
  <c r="E1946" i="1"/>
  <c r="E1947" i="1"/>
  <c r="E1948" i="1"/>
  <c r="E1949" i="1"/>
  <c r="E1950" i="1"/>
  <c r="E1951" i="1"/>
  <c r="E1952" i="1"/>
  <c r="E1953" i="1"/>
  <c r="E1954" i="1"/>
  <c r="E1955" i="1"/>
  <c r="E1956" i="1"/>
  <c r="E1957" i="1"/>
  <c r="E1958" i="1"/>
  <c r="E1959" i="1"/>
  <c r="E1960" i="1"/>
  <c r="E1961" i="1"/>
  <c r="E1962" i="1"/>
  <c r="E1963" i="1"/>
  <c r="E1964" i="1"/>
  <c r="E1965" i="1"/>
  <c r="E1966" i="1"/>
  <c r="E1967" i="1"/>
  <c r="E1968" i="1"/>
  <c r="E1969" i="1"/>
  <c r="E1970" i="1"/>
  <c r="E1971" i="1"/>
  <c r="E1972" i="1"/>
  <c r="E1973" i="1"/>
  <c r="E1974" i="1"/>
  <c r="E1975" i="1"/>
  <c r="E1976" i="1"/>
  <c r="E1977" i="1"/>
  <c r="E1978" i="1"/>
  <c r="E1979" i="1"/>
  <c r="E1980" i="1"/>
  <c r="E1981" i="1"/>
  <c r="E1982" i="1"/>
  <c r="E1983" i="1"/>
  <c r="E1984" i="1"/>
  <c r="E1985" i="1"/>
  <c r="E1986" i="1"/>
  <c r="E1987" i="1"/>
  <c r="E1988" i="1"/>
  <c r="E1989" i="1"/>
  <c r="E1990" i="1"/>
  <c r="E1991" i="1"/>
  <c r="E1992" i="1"/>
  <c r="E1993" i="1"/>
  <c r="E1994" i="1"/>
  <c r="E1995" i="1"/>
  <c r="E1996" i="1"/>
  <c r="E1997" i="1"/>
  <c r="E1998" i="1"/>
  <c r="E1999" i="1"/>
  <c r="E2000" i="1"/>
  <c r="E2001" i="1"/>
  <c r="E2002" i="1"/>
  <c r="E2003" i="1"/>
  <c r="E2004" i="1"/>
  <c r="E2005" i="1"/>
  <c r="E2006" i="1"/>
  <c r="E2007" i="1"/>
  <c r="E2008" i="1"/>
  <c r="E2009" i="1"/>
  <c r="E2010" i="1"/>
  <c r="E2011" i="1"/>
  <c r="E2012" i="1"/>
  <c r="E2013" i="1"/>
  <c r="E2014" i="1"/>
  <c r="E2015" i="1"/>
  <c r="E2016" i="1"/>
  <c r="E2017" i="1"/>
  <c r="E2018" i="1"/>
  <c r="E2019" i="1"/>
  <c r="E2020" i="1"/>
  <c r="E2021" i="1"/>
  <c r="E2022" i="1"/>
  <c r="E2023" i="1"/>
  <c r="E2024" i="1"/>
  <c r="E2025" i="1"/>
  <c r="E2026" i="1"/>
  <c r="E2027" i="1"/>
  <c r="E2028" i="1"/>
  <c r="E2029" i="1"/>
  <c r="E2030" i="1"/>
  <c r="E2031" i="1"/>
  <c r="E2032" i="1"/>
  <c r="E2033" i="1"/>
  <c r="E2034" i="1"/>
  <c r="E2035" i="1"/>
  <c r="E2036" i="1"/>
  <c r="E2037" i="1"/>
  <c r="E2038" i="1"/>
  <c r="E2039" i="1"/>
  <c r="E2040" i="1"/>
  <c r="E2041" i="1"/>
  <c r="E2042" i="1"/>
  <c r="E2043" i="1"/>
  <c r="E2044" i="1"/>
  <c r="E2045" i="1"/>
  <c r="E2046" i="1"/>
  <c r="E2047" i="1"/>
  <c r="E2048" i="1"/>
  <c r="E2049" i="1"/>
  <c r="E2050" i="1"/>
  <c r="E2051" i="1"/>
  <c r="E2052" i="1"/>
  <c r="E2053" i="1"/>
  <c r="E2054" i="1"/>
  <c r="E2055" i="1"/>
  <c r="E2056" i="1"/>
  <c r="E2057" i="1"/>
  <c r="E2058" i="1"/>
  <c r="E2059" i="1"/>
  <c r="E2060" i="1"/>
  <c r="E2061" i="1"/>
  <c r="E2062" i="1"/>
  <c r="E2063" i="1"/>
  <c r="E2064" i="1"/>
  <c r="E2065" i="1"/>
  <c r="E2066" i="1"/>
  <c r="E2067" i="1"/>
  <c r="E2068" i="1"/>
  <c r="E2069" i="1"/>
  <c r="E2070" i="1"/>
  <c r="E2071" i="1"/>
  <c r="E2072" i="1"/>
  <c r="E2073" i="1"/>
  <c r="E2074" i="1"/>
  <c r="E2075" i="1"/>
  <c r="E2076" i="1"/>
  <c r="E2077" i="1"/>
  <c r="E2078" i="1"/>
  <c r="E2079" i="1"/>
  <c r="E2080" i="1"/>
  <c r="E2081" i="1"/>
  <c r="E2082" i="1"/>
  <c r="E2083" i="1"/>
  <c r="E2084" i="1"/>
  <c r="E2085" i="1"/>
  <c r="E2086" i="1"/>
  <c r="E2087" i="1"/>
  <c r="E2088" i="1"/>
  <c r="E2089" i="1"/>
  <c r="E2090" i="1"/>
  <c r="E2091" i="1"/>
  <c r="E2092" i="1"/>
  <c r="E2093" i="1"/>
  <c r="E2094" i="1"/>
  <c r="E2095" i="1"/>
  <c r="E2096" i="1"/>
  <c r="E2097" i="1"/>
  <c r="E2098" i="1"/>
  <c r="E2099" i="1"/>
  <c r="E2100" i="1"/>
  <c r="E2101" i="1"/>
  <c r="E2102" i="1"/>
  <c r="E2103" i="1"/>
  <c r="E2104" i="1"/>
  <c r="E2105" i="1"/>
  <c r="E2106" i="1"/>
  <c r="E2107" i="1"/>
  <c r="E2108" i="1"/>
  <c r="E2109" i="1"/>
  <c r="E2110" i="1"/>
  <c r="E2111" i="1"/>
  <c r="E2112" i="1"/>
  <c r="E2113" i="1"/>
  <c r="E2114" i="1"/>
  <c r="E2115" i="1"/>
  <c r="E2116" i="1"/>
  <c r="E2117" i="1"/>
  <c r="E2118" i="1"/>
  <c r="E2119" i="1"/>
  <c r="E2120" i="1"/>
  <c r="E2121" i="1"/>
  <c r="E2122" i="1"/>
  <c r="E2123" i="1"/>
  <c r="E2124" i="1"/>
  <c r="E2125" i="1"/>
  <c r="E2126" i="1"/>
  <c r="E2127" i="1"/>
  <c r="E2128" i="1"/>
  <c r="E2129" i="1"/>
  <c r="E2130" i="1"/>
  <c r="E2131" i="1"/>
  <c r="E2132" i="1"/>
  <c r="E2133" i="1"/>
  <c r="E2134" i="1"/>
  <c r="E2135" i="1"/>
  <c r="E2136" i="1"/>
  <c r="E2137" i="1"/>
  <c r="E2138" i="1"/>
  <c r="E2139" i="1"/>
  <c r="E2140" i="1"/>
  <c r="E2141" i="1"/>
  <c r="E2142" i="1"/>
  <c r="E2143" i="1"/>
  <c r="E2144" i="1"/>
  <c r="E2145" i="1"/>
  <c r="E2146" i="1"/>
  <c r="E2147" i="1"/>
  <c r="E2148" i="1"/>
  <c r="E2149" i="1"/>
  <c r="E2150" i="1"/>
  <c r="E2151" i="1"/>
  <c r="E2152" i="1"/>
  <c r="E2153" i="1"/>
  <c r="E2154" i="1"/>
  <c r="E2155" i="1"/>
  <c r="E2156" i="1"/>
  <c r="E2157" i="1"/>
  <c r="E2158" i="1"/>
  <c r="E2159" i="1"/>
  <c r="E2160" i="1"/>
  <c r="E2161" i="1"/>
  <c r="E2162" i="1"/>
  <c r="E2163" i="1"/>
  <c r="E2164" i="1"/>
  <c r="E2165" i="1"/>
  <c r="E2166" i="1"/>
  <c r="E2167" i="1"/>
  <c r="E2168" i="1"/>
  <c r="E2169" i="1"/>
  <c r="E2170" i="1"/>
  <c r="E2171" i="1"/>
  <c r="E2172" i="1"/>
  <c r="E2173" i="1"/>
  <c r="E2174" i="1"/>
  <c r="E2175" i="1"/>
  <c r="E2176" i="1"/>
  <c r="E2177" i="1"/>
  <c r="E2178" i="1"/>
  <c r="E2179" i="1"/>
  <c r="E2180" i="1"/>
  <c r="E2181" i="1"/>
  <c r="E2182" i="1"/>
  <c r="E2183" i="1"/>
  <c r="E2184" i="1"/>
  <c r="E2185" i="1"/>
  <c r="E2186" i="1"/>
  <c r="E2187" i="1"/>
  <c r="E2188" i="1"/>
  <c r="E2189" i="1"/>
  <c r="E2190" i="1"/>
  <c r="E2191" i="1"/>
  <c r="E2192" i="1"/>
  <c r="E2193" i="1"/>
  <c r="E2194" i="1"/>
  <c r="E2195" i="1"/>
  <c r="E2196" i="1"/>
  <c r="E2197" i="1"/>
  <c r="E2198" i="1"/>
  <c r="E2199" i="1"/>
  <c r="E2200" i="1"/>
  <c r="E2201" i="1"/>
  <c r="E2202" i="1"/>
  <c r="E2203" i="1"/>
  <c r="E2204" i="1"/>
  <c r="E2205" i="1"/>
  <c r="E2206" i="1"/>
  <c r="E2207" i="1"/>
  <c r="E2208" i="1"/>
  <c r="E2209" i="1"/>
  <c r="E2210" i="1"/>
  <c r="E2211" i="1"/>
  <c r="E2212" i="1"/>
  <c r="E2213" i="1"/>
  <c r="E2214" i="1"/>
  <c r="E2215" i="1"/>
  <c r="E2216" i="1"/>
  <c r="E2217" i="1"/>
  <c r="E2218" i="1"/>
  <c r="E2219" i="1"/>
  <c r="E2220" i="1"/>
  <c r="E2221" i="1"/>
  <c r="E2222" i="1"/>
  <c r="E2223" i="1"/>
  <c r="E2224" i="1"/>
  <c r="E2225" i="1"/>
  <c r="E2226" i="1"/>
  <c r="E2227" i="1"/>
  <c r="E2228" i="1"/>
  <c r="E2229" i="1"/>
  <c r="E2230" i="1"/>
  <c r="E2231" i="1"/>
  <c r="E2232" i="1"/>
  <c r="E2233" i="1"/>
  <c r="E2234" i="1"/>
  <c r="E2235" i="1"/>
  <c r="E2236" i="1"/>
  <c r="E2237" i="1"/>
  <c r="E2238" i="1"/>
  <c r="E2239" i="1"/>
  <c r="E2240" i="1"/>
  <c r="E2241" i="1"/>
  <c r="E2242" i="1"/>
  <c r="E2243" i="1"/>
  <c r="E2244" i="1"/>
  <c r="E2245" i="1"/>
  <c r="E2246" i="1"/>
  <c r="E2247" i="1"/>
  <c r="E2248" i="1"/>
  <c r="E2249" i="1"/>
  <c r="E2250" i="1"/>
  <c r="E2251" i="1"/>
  <c r="E2252" i="1"/>
  <c r="E2253" i="1"/>
  <c r="E2254" i="1"/>
  <c r="E2255" i="1"/>
  <c r="E2256" i="1"/>
  <c r="E2257" i="1"/>
  <c r="E2258" i="1"/>
  <c r="E2259" i="1"/>
  <c r="E2260" i="1"/>
  <c r="E2261" i="1"/>
  <c r="E2262" i="1"/>
  <c r="E2263" i="1"/>
  <c r="E2264" i="1"/>
  <c r="E2265" i="1"/>
  <c r="E2266" i="1"/>
  <c r="E2267" i="1"/>
  <c r="E2268" i="1"/>
  <c r="E2269" i="1"/>
  <c r="E2270" i="1"/>
  <c r="E2271" i="1"/>
  <c r="E2272" i="1"/>
  <c r="E2273" i="1"/>
  <c r="E2274" i="1"/>
  <c r="E2275" i="1"/>
  <c r="E2276" i="1"/>
  <c r="E2277" i="1"/>
  <c r="E2278" i="1"/>
  <c r="E2279" i="1"/>
  <c r="E2280" i="1"/>
  <c r="E2281" i="1"/>
  <c r="E2282" i="1"/>
  <c r="E2283" i="1"/>
  <c r="E2284" i="1"/>
  <c r="E2285" i="1"/>
  <c r="E2286" i="1"/>
  <c r="E2287" i="1"/>
  <c r="E2288" i="1"/>
  <c r="E2289" i="1"/>
  <c r="E2290" i="1"/>
  <c r="E2291" i="1"/>
  <c r="E2292" i="1"/>
  <c r="E2293" i="1"/>
  <c r="E2294" i="1"/>
  <c r="E2295" i="1"/>
  <c r="E2296" i="1"/>
  <c r="E2297" i="1"/>
  <c r="E2298" i="1"/>
  <c r="E2299" i="1"/>
  <c r="E2300" i="1"/>
  <c r="E2301" i="1"/>
  <c r="E2302" i="1"/>
  <c r="E2303" i="1"/>
  <c r="E2304" i="1"/>
  <c r="E2305" i="1"/>
  <c r="E2306" i="1"/>
  <c r="E2307" i="1"/>
  <c r="E2308" i="1"/>
  <c r="E2309" i="1"/>
  <c r="E2310" i="1"/>
  <c r="E2311" i="1"/>
  <c r="E2312" i="1"/>
  <c r="E2313" i="1"/>
  <c r="E2314" i="1"/>
  <c r="E2315" i="1"/>
  <c r="E2316" i="1"/>
  <c r="E2317" i="1"/>
  <c r="E2318" i="1"/>
  <c r="E2319" i="1"/>
  <c r="E2320" i="1"/>
  <c r="E2321" i="1"/>
  <c r="E2322" i="1"/>
  <c r="E2323" i="1"/>
  <c r="E2324" i="1"/>
  <c r="E2325" i="1"/>
  <c r="E2326" i="1"/>
  <c r="E2327" i="1"/>
  <c r="E2328" i="1"/>
  <c r="E2329" i="1"/>
  <c r="E2330" i="1"/>
  <c r="E2331" i="1"/>
  <c r="E2332" i="1"/>
  <c r="E2333" i="1"/>
  <c r="E2334" i="1"/>
  <c r="E2335" i="1"/>
  <c r="E2336" i="1"/>
  <c r="E2337" i="1"/>
  <c r="E2338" i="1"/>
  <c r="E2339" i="1"/>
  <c r="E2340" i="1"/>
  <c r="E2341" i="1"/>
  <c r="E2342" i="1"/>
  <c r="E2343" i="1"/>
  <c r="E2344" i="1"/>
  <c r="E2345" i="1"/>
  <c r="E2346" i="1"/>
  <c r="E2347" i="1"/>
  <c r="E2348" i="1"/>
  <c r="E2349" i="1"/>
  <c r="E2350" i="1"/>
  <c r="E2351" i="1"/>
  <c r="E2352" i="1"/>
  <c r="E2353" i="1"/>
  <c r="E2354" i="1"/>
  <c r="E2355" i="1"/>
  <c r="E2356" i="1"/>
  <c r="E2357" i="1"/>
  <c r="E2358" i="1"/>
  <c r="E2359" i="1"/>
  <c r="E2360" i="1"/>
  <c r="E2361" i="1"/>
  <c r="E2362" i="1"/>
  <c r="E2363" i="1"/>
  <c r="E2364" i="1"/>
  <c r="E2365" i="1"/>
  <c r="E2366" i="1"/>
  <c r="E2367" i="1"/>
  <c r="E2368" i="1"/>
  <c r="E2369" i="1"/>
  <c r="E2370" i="1"/>
  <c r="E2371" i="1"/>
  <c r="E2372" i="1"/>
  <c r="E2373" i="1"/>
  <c r="E2374" i="1"/>
  <c r="E2375" i="1"/>
  <c r="E2376" i="1"/>
  <c r="E2377" i="1"/>
  <c r="E2378" i="1"/>
  <c r="E2379" i="1"/>
  <c r="E2380" i="1"/>
  <c r="E2381" i="1"/>
  <c r="E2382" i="1"/>
  <c r="E2383" i="1"/>
  <c r="E2384" i="1"/>
  <c r="E2385" i="1"/>
  <c r="E2386" i="1"/>
  <c r="E2387" i="1"/>
  <c r="E2388" i="1"/>
  <c r="E2389" i="1"/>
  <c r="E2390" i="1"/>
  <c r="E2391" i="1"/>
  <c r="E2392" i="1"/>
  <c r="E2393" i="1"/>
  <c r="E2394" i="1"/>
  <c r="E2395" i="1"/>
  <c r="E2396" i="1"/>
  <c r="E2397" i="1"/>
  <c r="E2398" i="1"/>
  <c r="E2399" i="1"/>
  <c r="E2400" i="1"/>
  <c r="E2401" i="1"/>
  <c r="E2402" i="1"/>
  <c r="E2403" i="1"/>
  <c r="E2404" i="1"/>
  <c r="E2405" i="1"/>
  <c r="E2406" i="1"/>
  <c r="E2407" i="1"/>
  <c r="E2408" i="1"/>
  <c r="E2409" i="1"/>
  <c r="E2410" i="1"/>
  <c r="E2411" i="1"/>
  <c r="E2412" i="1"/>
  <c r="E2413" i="1"/>
  <c r="E2414" i="1"/>
  <c r="E2415" i="1"/>
  <c r="E2416" i="1"/>
  <c r="E2417" i="1"/>
  <c r="E2418" i="1"/>
  <c r="E2419" i="1"/>
  <c r="E2420" i="1"/>
  <c r="E2421" i="1"/>
  <c r="E2422" i="1"/>
  <c r="E2423" i="1"/>
  <c r="E2424" i="1"/>
  <c r="E2425" i="1"/>
  <c r="E2426" i="1"/>
  <c r="E2427" i="1"/>
  <c r="E2428" i="1"/>
  <c r="E2429" i="1"/>
  <c r="E2430" i="1"/>
  <c r="E2431" i="1"/>
  <c r="E2432" i="1"/>
  <c r="E2433" i="1"/>
  <c r="E2434" i="1"/>
  <c r="E2435" i="1"/>
  <c r="E2436" i="1"/>
  <c r="E2437" i="1"/>
  <c r="E2438" i="1"/>
  <c r="E2439" i="1"/>
  <c r="E2440" i="1"/>
  <c r="E2441" i="1"/>
  <c r="E2442" i="1"/>
  <c r="E2443" i="1"/>
  <c r="E2444" i="1"/>
  <c r="E2445" i="1"/>
  <c r="E2446" i="1"/>
  <c r="E2447" i="1"/>
  <c r="E2448" i="1"/>
  <c r="E2449" i="1"/>
  <c r="E2450" i="1"/>
  <c r="E2451" i="1"/>
  <c r="E2452" i="1"/>
  <c r="E2453" i="1"/>
  <c r="E2454" i="1"/>
  <c r="E2455" i="1"/>
  <c r="E2456" i="1"/>
  <c r="E2457" i="1"/>
  <c r="E2458" i="1"/>
  <c r="E2459" i="1"/>
  <c r="E2460" i="1"/>
  <c r="E2461" i="1"/>
  <c r="E2462" i="1"/>
  <c r="E2463" i="1"/>
  <c r="E2464" i="1"/>
  <c r="E2465" i="1"/>
  <c r="E2466" i="1"/>
  <c r="E2467" i="1"/>
  <c r="E2468" i="1"/>
  <c r="E2469" i="1"/>
  <c r="E2470" i="1"/>
  <c r="E2471" i="1"/>
  <c r="E2472" i="1"/>
  <c r="E2473" i="1"/>
  <c r="E2474" i="1"/>
  <c r="E2475" i="1"/>
  <c r="E2476" i="1"/>
  <c r="E2477" i="1"/>
  <c r="E2478" i="1"/>
  <c r="E2479" i="1"/>
  <c r="E2480" i="1"/>
  <c r="E2481" i="1"/>
  <c r="E2482" i="1"/>
  <c r="E2483" i="1"/>
  <c r="E2484" i="1"/>
  <c r="E2485" i="1"/>
  <c r="E2486" i="1"/>
  <c r="E2487" i="1"/>
  <c r="E2488" i="1"/>
  <c r="E2489" i="1"/>
  <c r="E2490" i="1"/>
  <c r="E2491" i="1"/>
  <c r="E2492" i="1"/>
  <c r="E2493" i="1"/>
  <c r="E2494" i="1"/>
  <c r="E2495" i="1"/>
  <c r="E2496" i="1"/>
  <c r="E2497" i="1"/>
  <c r="E2498" i="1"/>
  <c r="E2499" i="1"/>
  <c r="E2500" i="1"/>
  <c r="E2501" i="1"/>
  <c r="E2502" i="1"/>
  <c r="E2503" i="1"/>
  <c r="E2504" i="1"/>
  <c r="E2505" i="1"/>
  <c r="E2506" i="1"/>
  <c r="E2507" i="1"/>
  <c r="E2508" i="1"/>
  <c r="E2509" i="1"/>
  <c r="E2510" i="1"/>
  <c r="E2511" i="1"/>
  <c r="E2512" i="1"/>
  <c r="E2513" i="1"/>
  <c r="E2514" i="1"/>
  <c r="E2515" i="1"/>
  <c r="E2516" i="1"/>
  <c r="E2517" i="1"/>
  <c r="E2518" i="1"/>
  <c r="E2519" i="1"/>
  <c r="E2520" i="1"/>
  <c r="E2521" i="1"/>
  <c r="E2522" i="1"/>
  <c r="E2523" i="1"/>
  <c r="E2524" i="1"/>
  <c r="E2525" i="1"/>
  <c r="E2526" i="1"/>
  <c r="E2527" i="1"/>
  <c r="E2528" i="1"/>
  <c r="E2529" i="1"/>
  <c r="E2530" i="1"/>
  <c r="E2531" i="1"/>
  <c r="E2532" i="1"/>
  <c r="E2533" i="1"/>
  <c r="E2534" i="1"/>
  <c r="E2535" i="1"/>
  <c r="E2536" i="1"/>
  <c r="E2537" i="1"/>
  <c r="E2538" i="1"/>
  <c r="E2539" i="1"/>
  <c r="E2540" i="1"/>
  <c r="E2541" i="1"/>
  <c r="E2542" i="1"/>
  <c r="E2543" i="1"/>
  <c r="E2544" i="1"/>
  <c r="E2545" i="1"/>
  <c r="E2546" i="1"/>
  <c r="E2547" i="1"/>
  <c r="E2548" i="1"/>
  <c r="E2549" i="1"/>
  <c r="E2550" i="1"/>
  <c r="E2551" i="1"/>
  <c r="E2552" i="1"/>
  <c r="E2553" i="1"/>
  <c r="E2554" i="1"/>
  <c r="E2555" i="1"/>
  <c r="E2556" i="1"/>
  <c r="E2557" i="1"/>
  <c r="E2558" i="1"/>
  <c r="E2559" i="1"/>
  <c r="E2560" i="1"/>
  <c r="E2561" i="1"/>
  <c r="E2562" i="1"/>
  <c r="E2563" i="1"/>
  <c r="E2564" i="1"/>
  <c r="E2565" i="1"/>
  <c r="E2566" i="1"/>
  <c r="E2567" i="1"/>
  <c r="E2568" i="1"/>
  <c r="E2569" i="1"/>
  <c r="E2570" i="1"/>
  <c r="E2571" i="1"/>
  <c r="E2572" i="1"/>
  <c r="E2573" i="1"/>
  <c r="E2574" i="1"/>
  <c r="E2575" i="1"/>
  <c r="E2576" i="1"/>
  <c r="E2577" i="1"/>
  <c r="E2578" i="1"/>
  <c r="E2579" i="1"/>
  <c r="E2580" i="1"/>
  <c r="E2581" i="1"/>
  <c r="E2582" i="1"/>
  <c r="E2583" i="1"/>
  <c r="E2584" i="1"/>
  <c r="E2585" i="1"/>
  <c r="E2586" i="1"/>
  <c r="E2587" i="1"/>
  <c r="E2588" i="1"/>
  <c r="E2589" i="1"/>
  <c r="E2590" i="1"/>
  <c r="E2591" i="1"/>
  <c r="E2592" i="1"/>
  <c r="E2593" i="1"/>
  <c r="E2594" i="1"/>
  <c r="E2595" i="1"/>
  <c r="E2596" i="1"/>
  <c r="E2597" i="1"/>
  <c r="E2598" i="1"/>
  <c r="E2599" i="1"/>
  <c r="E2600" i="1"/>
  <c r="E2601" i="1"/>
  <c r="E2602" i="1"/>
  <c r="E2603" i="1"/>
  <c r="E2604" i="1"/>
  <c r="E2605" i="1"/>
  <c r="E2606" i="1"/>
  <c r="E2607" i="1"/>
  <c r="E2608" i="1"/>
  <c r="E2609" i="1"/>
  <c r="E2610" i="1"/>
  <c r="E2611" i="1"/>
  <c r="E2612" i="1"/>
  <c r="E2613" i="1"/>
  <c r="E2614" i="1"/>
  <c r="E2615" i="1"/>
  <c r="E2616" i="1"/>
  <c r="E2617" i="1"/>
  <c r="E2618" i="1"/>
  <c r="E2619" i="1"/>
  <c r="E2620" i="1"/>
  <c r="E2621" i="1"/>
  <c r="E2622" i="1"/>
  <c r="E2623" i="1"/>
  <c r="E2624" i="1"/>
  <c r="E2625" i="1"/>
  <c r="E2626" i="1"/>
  <c r="E2627" i="1"/>
  <c r="E2628" i="1"/>
  <c r="E2629" i="1"/>
  <c r="E2630" i="1"/>
  <c r="E2631" i="1"/>
  <c r="E2632" i="1"/>
  <c r="E2633" i="1"/>
  <c r="E2634" i="1"/>
  <c r="E2635" i="1"/>
  <c r="E2636" i="1"/>
  <c r="E2637" i="1"/>
  <c r="E2638" i="1"/>
  <c r="E2639" i="1"/>
  <c r="E2640" i="1"/>
  <c r="E2641" i="1"/>
  <c r="E2642" i="1"/>
  <c r="E2643" i="1"/>
  <c r="E2644" i="1"/>
  <c r="E2645" i="1"/>
  <c r="E2646" i="1"/>
  <c r="E2647" i="1"/>
  <c r="E2648" i="1"/>
  <c r="E2649" i="1"/>
  <c r="E2650" i="1"/>
  <c r="E2651" i="1"/>
  <c r="E2652" i="1"/>
  <c r="E2653" i="1"/>
  <c r="E2654" i="1"/>
  <c r="E2655" i="1"/>
  <c r="E2656" i="1"/>
  <c r="E2657" i="1"/>
  <c r="E2658" i="1"/>
  <c r="E2659" i="1"/>
  <c r="E2660" i="1"/>
  <c r="E2661" i="1"/>
  <c r="E2662" i="1"/>
  <c r="E2663" i="1"/>
  <c r="E2664" i="1"/>
  <c r="E2665" i="1"/>
  <c r="E2666" i="1"/>
  <c r="E2667" i="1"/>
  <c r="E2668" i="1"/>
  <c r="E2669" i="1"/>
  <c r="E2670" i="1"/>
  <c r="E2671" i="1"/>
  <c r="E2672" i="1"/>
  <c r="E2673" i="1"/>
  <c r="E2674" i="1"/>
  <c r="E2675" i="1"/>
  <c r="E2676" i="1"/>
  <c r="E2677" i="1"/>
  <c r="E2678" i="1"/>
  <c r="E2679" i="1"/>
  <c r="E2680" i="1"/>
  <c r="E2681" i="1"/>
  <c r="E2682" i="1"/>
  <c r="E2683" i="1"/>
  <c r="E2684" i="1"/>
  <c r="E2685" i="1"/>
  <c r="E2686" i="1"/>
  <c r="E2687" i="1"/>
  <c r="E2688" i="1"/>
  <c r="E2689" i="1"/>
  <c r="E2690" i="1"/>
  <c r="E2691" i="1"/>
  <c r="E2692" i="1"/>
  <c r="E2693" i="1"/>
  <c r="E2694" i="1"/>
  <c r="E2695" i="1"/>
  <c r="E2696" i="1"/>
  <c r="E2697" i="1"/>
  <c r="E2698" i="1"/>
  <c r="E2699" i="1"/>
  <c r="E2700" i="1"/>
  <c r="E2701" i="1"/>
  <c r="E2702" i="1"/>
  <c r="E2703" i="1"/>
  <c r="E2704" i="1"/>
  <c r="E2705" i="1"/>
  <c r="E2706" i="1"/>
  <c r="E2707" i="1"/>
  <c r="E2708" i="1"/>
  <c r="E2709" i="1"/>
  <c r="E2710" i="1"/>
  <c r="E2711" i="1"/>
  <c r="E2712" i="1"/>
  <c r="E2713" i="1"/>
  <c r="E2714" i="1"/>
  <c r="E2715" i="1"/>
  <c r="E2716" i="1"/>
  <c r="E2717" i="1"/>
  <c r="E2718" i="1"/>
  <c r="E2719" i="1"/>
  <c r="E2720" i="1"/>
  <c r="E2721" i="1"/>
  <c r="E2722" i="1"/>
  <c r="E2723" i="1"/>
  <c r="E2724" i="1"/>
  <c r="E2725" i="1"/>
  <c r="E2726" i="1"/>
  <c r="E2727" i="1"/>
  <c r="E2728" i="1"/>
  <c r="E2729" i="1"/>
  <c r="E2730" i="1"/>
  <c r="E2731" i="1"/>
  <c r="E2732" i="1"/>
  <c r="E2733" i="1"/>
  <c r="E2734" i="1"/>
  <c r="E2735" i="1"/>
  <c r="E2736" i="1"/>
  <c r="E2737" i="1"/>
  <c r="E2738" i="1"/>
  <c r="E2739" i="1"/>
  <c r="E2740" i="1"/>
  <c r="E2741" i="1"/>
  <c r="E2742" i="1"/>
  <c r="E2743" i="1"/>
  <c r="E2744" i="1"/>
  <c r="E2745" i="1"/>
  <c r="E2746" i="1"/>
  <c r="E2747" i="1"/>
  <c r="E2748" i="1"/>
  <c r="E2749" i="1"/>
  <c r="E2750" i="1"/>
  <c r="E2751" i="1"/>
  <c r="E2752" i="1"/>
  <c r="E2753" i="1"/>
  <c r="E2754" i="1"/>
  <c r="E2755" i="1"/>
  <c r="E2756" i="1"/>
  <c r="E2757" i="1"/>
  <c r="E2758" i="1"/>
  <c r="E2759" i="1"/>
  <c r="E2760" i="1"/>
  <c r="E2761" i="1"/>
  <c r="E2762" i="1"/>
  <c r="E2763" i="1"/>
  <c r="E2764" i="1"/>
  <c r="E2765" i="1"/>
  <c r="E2766" i="1"/>
  <c r="E2767" i="1"/>
  <c r="E2768" i="1"/>
  <c r="E2769" i="1"/>
  <c r="E2770" i="1"/>
  <c r="E2771" i="1"/>
  <c r="E2772" i="1"/>
  <c r="E2773" i="1"/>
  <c r="E2774" i="1"/>
  <c r="E2775" i="1"/>
  <c r="E2776" i="1"/>
  <c r="E2777" i="1"/>
  <c r="E2778" i="1"/>
  <c r="E2779" i="1"/>
  <c r="E2780" i="1"/>
  <c r="E2781" i="1"/>
  <c r="E2782" i="1"/>
  <c r="E2783" i="1"/>
  <c r="E2784" i="1"/>
  <c r="E2785" i="1"/>
  <c r="E2786" i="1"/>
  <c r="E2787" i="1"/>
  <c r="E2788" i="1"/>
  <c r="E2789" i="1"/>
  <c r="E2790" i="1"/>
  <c r="E2791" i="1"/>
  <c r="E2792" i="1"/>
  <c r="E2793" i="1"/>
  <c r="E2794" i="1"/>
  <c r="E2795" i="1"/>
  <c r="E2796" i="1"/>
  <c r="E2797" i="1"/>
  <c r="E2798" i="1"/>
  <c r="E2799" i="1"/>
  <c r="E2800" i="1"/>
  <c r="E2801" i="1"/>
  <c r="E2802" i="1"/>
  <c r="E2803" i="1"/>
  <c r="E2804" i="1"/>
  <c r="E2805" i="1"/>
  <c r="E2806" i="1"/>
  <c r="E2807" i="1"/>
  <c r="E2808" i="1"/>
  <c r="E2809" i="1"/>
  <c r="E2810" i="1"/>
  <c r="E2811" i="1"/>
  <c r="E2812" i="1"/>
  <c r="E2813" i="1"/>
  <c r="E2814" i="1"/>
  <c r="E2815" i="1"/>
  <c r="E2816" i="1"/>
  <c r="E2817" i="1"/>
  <c r="E2818" i="1"/>
  <c r="E2819" i="1"/>
  <c r="E2820" i="1"/>
  <c r="E2821" i="1"/>
  <c r="E2822" i="1"/>
  <c r="E2823" i="1"/>
  <c r="E2824" i="1"/>
  <c r="E2825" i="1"/>
  <c r="E2826" i="1"/>
  <c r="E2827" i="1"/>
  <c r="E2828" i="1"/>
  <c r="E2829" i="1"/>
  <c r="E2830" i="1"/>
  <c r="E2831" i="1"/>
  <c r="E2832" i="1"/>
  <c r="E2833" i="1"/>
  <c r="E2834" i="1"/>
  <c r="E2835" i="1"/>
  <c r="E2836" i="1"/>
  <c r="E2837" i="1"/>
  <c r="E2838" i="1"/>
  <c r="E2839" i="1"/>
  <c r="E2840" i="1"/>
  <c r="E2841" i="1"/>
  <c r="E2842" i="1"/>
  <c r="E2843" i="1"/>
  <c r="E2844" i="1"/>
  <c r="E2845" i="1"/>
  <c r="E2846" i="1"/>
  <c r="E2847" i="1"/>
  <c r="E2848" i="1"/>
  <c r="E2849" i="1"/>
  <c r="E2850" i="1"/>
  <c r="E2851" i="1"/>
  <c r="E2852" i="1"/>
  <c r="E2853" i="1"/>
  <c r="E2854" i="1"/>
  <c r="E2855" i="1"/>
  <c r="E2856" i="1"/>
  <c r="E2857" i="1"/>
  <c r="E2858" i="1"/>
  <c r="E2859" i="1"/>
  <c r="E2860" i="1"/>
  <c r="E2861" i="1"/>
  <c r="E2862" i="1"/>
  <c r="E2863" i="1"/>
  <c r="E2864" i="1"/>
  <c r="E2865" i="1"/>
  <c r="E2866" i="1"/>
  <c r="E2867" i="1"/>
  <c r="E2868" i="1"/>
  <c r="E2869" i="1"/>
  <c r="E2870" i="1"/>
  <c r="E2871" i="1"/>
  <c r="E2872" i="1"/>
  <c r="E2873" i="1"/>
  <c r="E2874" i="1"/>
  <c r="E2875" i="1"/>
  <c r="E2876" i="1"/>
  <c r="E2877" i="1"/>
  <c r="E2878" i="1"/>
  <c r="E2879" i="1"/>
  <c r="E2880" i="1"/>
  <c r="E2881" i="1"/>
  <c r="E2882" i="1"/>
  <c r="E2883" i="1"/>
  <c r="E2884" i="1"/>
  <c r="E2885" i="1"/>
  <c r="E2886" i="1"/>
  <c r="E2887" i="1"/>
  <c r="E2888" i="1"/>
  <c r="E2889" i="1"/>
  <c r="E2890" i="1"/>
  <c r="E2891" i="1"/>
  <c r="E2892" i="1"/>
  <c r="E2893" i="1"/>
  <c r="E2894" i="1"/>
  <c r="E2895" i="1"/>
  <c r="E2896" i="1"/>
  <c r="E2897" i="1"/>
  <c r="E2898" i="1"/>
  <c r="E2899" i="1"/>
  <c r="E2900" i="1"/>
  <c r="E2901" i="1"/>
  <c r="E2902" i="1"/>
  <c r="E2903" i="1"/>
  <c r="E2904" i="1"/>
  <c r="E2905" i="1"/>
  <c r="E2906" i="1"/>
  <c r="E2907" i="1"/>
  <c r="E2908" i="1"/>
  <c r="E2909" i="1"/>
  <c r="E2910" i="1"/>
  <c r="E2911" i="1"/>
  <c r="E2912" i="1"/>
  <c r="E2913" i="1"/>
  <c r="E2914" i="1"/>
  <c r="E2915" i="1"/>
  <c r="E2916" i="1"/>
  <c r="E2917" i="1"/>
  <c r="E2918" i="1"/>
  <c r="E2919" i="1"/>
  <c r="E2920" i="1"/>
  <c r="E2921" i="1"/>
  <c r="E2922" i="1"/>
  <c r="E2923" i="1"/>
  <c r="E2924" i="1"/>
  <c r="E2925" i="1"/>
  <c r="E2926" i="1"/>
  <c r="E2927" i="1"/>
  <c r="E2928" i="1"/>
  <c r="E2929" i="1"/>
  <c r="E2930" i="1"/>
  <c r="E2931" i="1"/>
  <c r="E2932" i="1"/>
  <c r="E2933" i="1"/>
  <c r="E2934" i="1"/>
  <c r="E2935" i="1"/>
  <c r="E2936" i="1"/>
  <c r="E2937" i="1"/>
  <c r="E2938" i="1"/>
  <c r="E2939" i="1"/>
  <c r="E2940" i="1"/>
  <c r="E2941" i="1"/>
  <c r="E2942" i="1"/>
  <c r="E2943" i="1"/>
  <c r="E2944" i="1"/>
  <c r="E2945" i="1"/>
  <c r="E2946" i="1"/>
  <c r="E2947" i="1"/>
  <c r="E2948" i="1"/>
  <c r="E2949" i="1"/>
  <c r="E2950" i="1"/>
  <c r="E2951" i="1"/>
  <c r="E2952" i="1"/>
  <c r="E2953" i="1"/>
  <c r="E2954" i="1"/>
  <c r="E2955" i="1"/>
  <c r="E2956" i="1"/>
  <c r="E2957" i="1"/>
  <c r="E2958" i="1"/>
  <c r="E2959" i="1"/>
  <c r="E2960" i="1"/>
  <c r="E2961" i="1"/>
  <c r="E2962" i="1"/>
  <c r="E2963" i="1"/>
  <c r="E2964" i="1"/>
  <c r="E2965" i="1"/>
  <c r="E2966" i="1"/>
  <c r="E2967" i="1"/>
  <c r="E2968" i="1"/>
  <c r="E2969" i="1"/>
  <c r="E2970" i="1"/>
  <c r="E2971" i="1"/>
  <c r="E2972" i="1"/>
  <c r="E2973" i="1"/>
  <c r="E2974" i="1"/>
  <c r="E2975" i="1"/>
  <c r="E2976" i="1"/>
  <c r="E2977" i="1"/>
  <c r="E2978" i="1"/>
  <c r="E2979" i="1"/>
  <c r="E2980" i="1"/>
  <c r="E2981" i="1"/>
  <c r="E2982" i="1"/>
  <c r="E2983" i="1"/>
  <c r="E2984" i="1"/>
  <c r="E2985" i="1"/>
  <c r="E2986" i="1"/>
  <c r="E2987" i="1"/>
  <c r="E2988" i="1"/>
  <c r="E2989" i="1"/>
  <c r="E2990" i="1"/>
  <c r="E2991" i="1"/>
  <c r="E2992" i="1"/>
  <c r="E2993" i="1"/>
  <c r="E2994" i="1"/>
  <c r="E2995" i="1"/>
  <c r="E2996" i="1"/>
  <c r="E2997" i="1"/>
  <c r="E2998" i="1"/>
  <c r="E2999" i="1"/>
  <c r="E3000" i="1"/>
  <c r="E8" i="1"/>
  <c r="E9" i="1"/>
  <c r="I2" i="9"/>
  <c r="N2" i="1"/>
  <c r="B4" i="2" l="1"/>
  <c r="C8" i="1"/>
  <c r="D8" i="1"/>
  <c r="E7" i="1" l="1"/>
  <c r="C28" i="1" l="1"/>
  <c r="D28" i="1"/>
  <c r="D2998" i="1"/>
  <c r="C2998" i="1"/>
  <c r="D2992" i="1"/>
  <c r="C2992" i="1"/>
  <c r="D2986" i="1"/>
  <c r="C2986" i="1"/>
  <c r="D2982" i="1"/>
  <c r="C2982" i="1"/>
  <c r="D2978" i="1"/>
  <c r="C2978" i="1"/>
  <c r="D2974" i="1"/>
  <c r="C2974" i="1"/>
  <c r="D2972" i="1"/>
  <c r="C2972" i="1"/>
  <c r="D2970" i="1"/>
  <c r="C2970" i="1"/>
  <c r="D2968" i="1"/>
  <c r="C2968" i="1"/>
  <c r="D2966" i="1"/>
  <c r="C2966" i="1"/>
  <c r="D2964" i="1"/>
  <c r="C2964" i="1"/>
  <c r="D2962" i="1"/>
  <c r="C2962" i="1"/>
  <c r="D2960" i="1"/>
  <c r="C2960" i="1"/>
  <c r="D2958" i="1"/>
  <c r="C2958" i="1"/>
  <c r="D2956" i="1"/>
  <c r="C2956" i="1"/>
  <c r="D2954" i="1"/>
  <c r="C2954" i="1"/>
  <c r="D2952" i="1"/>
  <c r="C2952" i="1"/>
  <c r="D2950" i="1"/>
  <c r="C2950" i="1"/>
  <c r="D2948" i="1"/>
  <c r="C2948" i="1"/>
  <c r="D2946" i="1"/>
  <c r="C2946" i="1"/>
  <c r="D2944" i="1"/>
  <c r="C2944" i="1"/>
  <c r="D2942" i="1"/>
  <c r="C2942" i="1"/>
  <c r="D2940" i="1"/>
  <c r="C2940" i="1"/>
  <c r="D2938" i="1"/>
  <c r="C2938" i="1"/>
  <c r="D2936" i="1"/>
  <c r="C2936" i="1"/>
  <c r="D2934" i="1"/>
  <c r="C2934" i="1"/>
  <c r="D2932" i="1"/>
  <c r="C2932" i="1"/>
  <c r="D2930" i="1"/>
  <c r="C2930" i="1"/>
  <c r="D2928" i="1"/>
  <c r="C2928" i="1"/>
  <c r="D2926" i="1"/>
  <c r="C2926" i="1"/>
  <c r="D2924" i="1"/>
  <c r="C2924" i="1"/>
  <c r="D2922" i="1"/>
  <c r="C2922" i="1"/>
  <c r="D2920" i="1"/>
  <c r="C2920" i="1"/>
  <c r="D2918" i="1"/>
  <c r="C2918" i="1"/>
  <c r="D2916" i="1"/>
  <c r="C2916" i="1"/>
  <c r="D2914" i="1"/>
  <c r="C2914" i="1"/>
  <c r="D2912" i="1"/>
  <c r="C2912" i="1"/>
  <c r="D2910" i="1"/>
  <c r="C2910" i="1"/>
  <c r="D2908" i="1"/>
  <c r="C2908" i="1"/>
  <c r="D2906" i="1"/>
  <c r="C2906" i="1"/>
  <c r="D2904" i="1"/>
  <c r="C2904" i="1"/>
  <c r="D2902" i="1"/>
  <c r="C2902" i="1"/>
  <c r="D2900" i="1"/>
  <c r="C2900" i="1"/>
  <c r="D2898" i="1"/>
  <c r="C2898" i="1"/>
  <c r="D2896" i="1"/>
  <c r="C2896" i="1"/>
  <c r="D2894" i="1"/>
  <c r="C2894" i="1"/>
  <c r="D2892" i="1"/>
  <c r="C2892" i="1"/>
  <c r="D2890" i="1"/>
  <c r="C2890" i="1"/>
  <c r="D2888" i="1"/>
  <c r="C2888" i="1"/>
  <c r="D2886" i="1"/>
  <c r="C2886" i="1"/>
  <c r="D2884" i="1"/>
  <c r="C2884" i="1"/>
  <c r="D2882" i="1"/>
  <c r="C2882" i="1"/>
  <c r="D2880" i="1"/>
  <c r="C2880" i="1"/>
  <c r="D2878" i="1"/>
  <c r="C2878" i="1"/>
  <c r="D2876" i="1"/>
  <c r="C2876" i="1"/>
  <c r="D2874" i="1"/>
  <c r="C2874" i="1"/>
  <c r="D2872" i="1"/>
  <c r="C2872" i="1"/>
  <c r="D2870" i="1"/>
  <c r="C2870" i="1"/>
  <c r="D2868" i="1"/>
  <c r="C2868" i="1"/>
  <c r="D2866" i="1"/>
  <c r="C2866" i="1"/>
  <c r="D2864" i="1"/>
  <c r="C2864" i="1"/>
  <c r="D2862" i="1"/>
  <c r="C2862" i="1"/>
  <c r="D2860" i="1"/>
  <c r="C2860" i="1"/>
  <c r="D2858" i="1"/>
  <c r="C2858" i="1"/>
  <c r="D2856" i="1"/>
  <c r="C2856" i="1"/>
  <c r="D2854" i="1"/>
  <c r="C2854" i="1"/>
  <c r="D2852" i="1"/>
  <c r="C2852" i="1"/>
  <c r="D2850" i="1"/>
  <c r="C2850" i="1"/>
  <c r="D2848" i="1"/>
  <c r="C2848" i="1"/>
  <c r="D2846" i="1"/>
  <c r="C2846" i="1"/>
  <c r="D2844" i="1"/>
  <c r="C2844" i="1"/>
  <c r="D2842" i="1"/>
  <c r="C2842" i="1"/>
  <c r="D2840" i="1"/>
  <c r="C2840" i="1"/>
  <c r="D2838" i="1"/>
  <c r="C2838" i="1"/>
  <c r="D2836" i="1"/>
  <c r="C2836" i="1"/>
  <c r="D2834" i="1"/>
  <c r="C2834" i="1"/>
  <c r="D2832" i="1"/>
  <c r="C2832" i="1"/>
  <c r="D2830" i="1"/>
  <c r="C2830" i="1"/>
  <c r="D2828" i="1"/>
  <c r="C2828" i="1"/>
  <c r="D2826" i="1"/>
  <c r="C2826" i="1"/>
  <c r="D2824" i="1"/>
  <c r="C2824" i="1"/>
  <c r="D2822" i="1"/>
  <c r="C2822" i="1"/>
  <c r="D2820" i="1"/>
  <c r="C2820" i="1"/>
  <c r="D2818" i="1"/>
  <c r="C2818" i="1"/>
  <c r="D2816" i="1"/>
  <c r="C2816" i="1"/>
  <c r="D2814" i="1"/>
  <c r="C2814" i="1"/>
  <c r="D2812" i="1"/>
  <c r="C2812" i="1"/>
  <c r="D2810" i="1"/>
  <c r="C2810" i="1"/>
  <c r="D2808" i="1"/>
  <c r="C2808" i="1"/>
  <c r="D2806" i="1"/>
  <c r="C2806" i="1"/>
  <c r="D2804" i="1"/>
  <c r="C2804" i="1"/>
  <c r="D2802" i="1"/>
  <c r="C2802" i="1"/>
  <c r="D2800" i="1"/>
  <c r="C2800" i="1"/>
  <c r="D2798" i="1"/>
  <c r="C2798" i="1"/>
  <c r="D2796" i="1"/>
  <c r="C2796" i="1"/>
  <c r="D2794" i="1"/>
  <c r="C2794" i="1"/>
  <c r="D2792" i="1"/>
  <c r="C2792" i="1"/>
  <c r="D2790" i="1"/>
  <c r="C2790" i="1"/>
  <c r="D2788" i="1"/>
  <c r="C2788" i="1"/>
  <c r="D2786" i="1"/>
  <c r="C2786" i="1"/>
  <c r="D2784" i="1"/>
  <c r="C2784" i="1"/>
  <c r="D2782" i="1"/>
  <c r="C2782" i="1"/>
  <c r="D2780" i="1"/>
  <c r="C2780" i="1"/>
  <c r="D2778" i="1"/>
  <c r="C2778" i="1"/>
  <c r="D2776" i="1"/>
  <c r="C2776" i="1"/>
  <c r="D2774" i="1"/>
  <c r="C2774" i="1"/>
  <c r="D2772" i="1"/>
  <c r="C2772" i="1"/>
  <c r="D2770" i="1"/>
  <c r="C2770" i="1"/>
  <c r="D2768" i="1"/>
  <c r="C2768" i="1"/>
  <c r="D2766" i="1"/>
  <c r="C2766" i="1"/>
  <c r="D2764" i="1"/>
  <c r="C2764" i="1"/>
  <c r="D2762" i="1"/>
  <c r="C2762" i="1"/>
  <c r="D2760" i="1"/>
  <c r="C2760" i="1"/>
  <c r="D2758" i="1"/>
  <c r="C2758" i="1"/>
  <c r="D2756" i="1"/>
  <c r="C2756" i="1"/>
  <c r="D2754" i="1"/>
  <c r="C2754" i="1"/>
  <c r="D2752" i="1"/>
  <c r="C2752" i="1"/>
  <c r="D2750" i="1"/>
  <c r="C2750" i="1"/>
  <c r="D2748" i="1"/>
  <c r="C2748" i="1"/>
  <c r="D2746" i="1"/>
  <c r="C2746" i="1"/>
  <c r="D2744" i="1"/>
  <c r="C2744" i="1"/>
  <c r="D2742" i="1"/>
  <c r="C2742" i="1"/>
  <c r="D2740" i="1"/>
  <c r="C2740" i="1"/>
  <c r="D2738" i="1"/>
  <c r="C2738" i="1"/>
  <c r="D2736" i="1"/>
  <c r="C2736" i="1"/>
  <c r="D2734" i="1"/>
  <c r="C2734" i="1"/>
  <c r="D2732" i="1"/>
  <c r="C2732" i="1"/>
  <c r="D2730" i="1"/>
  <c r="C2730" i="1"/>
  <c r="D2728" i="1"/>
  <c r="C2728" i="1"/>
  <c r="D2726" i="1"/>
  <c r="C2726" i="1"/>
  <c r="D2724" i="1"/>
  <c r="C2724" i="1"/>
  <c r="D2722" i="1"/>
  <c r="C2722" i="1"/>
  <c r="D2720" i="1"/>
  <c r="C2720" i="1"/>
  <c r="D2718" i="1"/>
  <c r="C2718" i="1"/>
  <c r="D2716" i="1"/>
  <c r="C2716" i="1"/>
  <c r="D2714" i="1"/>
  <c r="C2714" i="1"/>
  <c r="D2712" i="1"/>
  <c r="C2712" i="1"/>
  <c r="D2710" i="1"/>
  <c r="C2710" i="1"/>
  <c r="D2708" i="1"/>
  <c r="C2708" i="1"/>
  <c r="D2706" i="1"/>
  <c r="C2706" i="1"/>
  <c r="D2704" i="1"/>
  <c r="C2704" i="1"/>
  <c r="D2702" i="1"/>
  <c r="C2702" i="1"/>
  <c r="D2700" i="1"/>
  <c r="C2700" i="1"/>
  <c r="D2698" i="1"/>
  <c r="C2698" i="1"/>
  <c r="D2696" i="1"/>
  <c r="C2696" i="1"/>
  <c r="D2694" i="1"/>
  <c r="C2694" i="1"/>
  <c r="D2692" i="1"/>
  <c r="C2692" i="1"/>
  <c r="D2690" i="1"/>
  <c r="C2690" i="1"/>
  <c r="D2688" i="1"/>
  <c r="C2688" i="1"/>
  <c r="D2686" i="1"/>
  <c r="C2686" i="1"/>
  <c r="D2684" i="1"/>
  <c r="C2684" i="1"/>
  <c r="D2682" i="1"/>
  <c r="C2682" i="1"/>
  <c r="D2680" i="1"/>
  <c r="C2680" i="1"/>
  <c r="D2678" i="1"/>
  <c r="C2678" i="1"/>
  <c r="D2676" i="1"/>
  <c r="C2676" i="1"/>
  <c r="D2674" i="1"/>
  <c r="C2674" i="1"/>
  <c r="D2672" i="1"/>
  <c r="C2672" i="1"/>
  <c r="D2670" i="1"/>
  <c r="C2670" i="1"/>
  <c r="D2668" i="1"/>
  <c r="C2668" i="1"/>
  <c r="D2666" i="1"/>
  <c r="C2666" i="1"/>
  <c r="D2664" i="1"/>
  <c r="C2664" i="1"/>
  <c r="D2662" i="1"/>
  <c r="C2662" i="1"/>
  <c r="D2660" i="1"/>
  <c r="C2660" i="1"/>
  <c r="D2658" i="1"/>
  <c r="C2658" i="1"/>
  <c r="D2656" i="1"/>
  <c r="C2656" i="1"/>
  <c r="D2654" i="1"/>
  <c r="C2654" i="1"/>
  <c r="D2652" i="1"/>
  <c r="C2652" i="1"/>
  <c r="D2650" i="1"/>
  <c r="C2650" i="1"/>
  <c r="D2648" i="1"/>
  <c r="C2648" i="1"/>
  <c r="D2646" i="1"/>
  <c r="C2646" i="1"/>
  <c r="D2644" i="1"/>
  <c r="C2644" i="1"/>
  <c r="D2642" i="1"/>
  <c r="C2642" i="1"/>
  <c r="D2640" i="1"/>
  <c r="C2640" i="1"/>
  <c r="D2638" i="1"/>
  <c r="C2638" i="1"/>
  <c r="D2636" i="1"/>
  <c r="C2636" i="1"/>
  <c r="D2634" i="1"/>
  <c r="C2634" i="1"/>
  <c r="D2632" i="1"/>
  <c r="C2632" i="1"/>
  <c r="D2630" i="1"/>
  <c r="C2630" i="1"/>
  <c r="D2628" i="1"/>
  <c r="C2628" i="1"/>
  <c r="D2626" i="1"/>
  <c r="C2626" i="1"/>
  <c r="D2624" i="1"/>
  <c r="C2624" i="1"/>
  <c r="D2622" i="1"/>
  <c r="C2622" i="1"/>
  <c r="D2620" i="1"/>
  <c r="C2620" i="1"/>
  <c r="D2618" i="1"/>
  <c r="C2618" i="1"/>
  <c r="D2616" i="1"/>
  <c r="C2616" i="1"/>
  <c r="D2614" i="1"/>
  <c r="C2614" i="1"/>
  <c r="D2612" i="1"/>
  <c r="C2612" i="1"/>
  <c r="D2610" i="1"/>
  <c r="C2610" i="1"/>
  <c r="D2608" i="1"/>
  <c r="C2608" i="1"/>
  <c r="D2606" i="1"/>
  <c r="C2606" i="1"/>
  <c r="D2604" i="1"/>
  <c r="C2604" i="1"/>
  <c r="D2602" i="1"/>
  <c r="C2602" i="1"/>
  <c r="D2600" i="1"/>
  <c r="C2600" i="1"/>
  <c r="D2598" i="1"/>
  <c r="C2598" i="1"/>
  <c r="D2596" i="1"/>
  <c r="C2596" i="1"/>
  <c r="D2594" i="1"/>
  <c r="C2594" i="1"/>
  <c r="D2592" i="1"/>
  <c r="C2592" i="1"/>
  <c r="D2590" i="1"/>
  <c r="C2590" i="1"/>
  <c r="D2588" i="1"/>
  <c r="C2588" i="1"/>
  <c r="D2586" i="1"/>
  <c r="C2586" i="1"/>
  <c r="D2584" i="1"/>
  <c r="C2584" i="1"/>
  <c r="D2582" i="1"/>
  <c r="C2582" i="1"/>
  <c r="D2580" i="1"/>
  <c r="C2580" i="1"/>
  <c r="D2578" i="1"/>
  <c r="C2578" i="1"/>
  <c r="D2576" i="1"/>
  <c r="C2576" i="1"/>
  <c r="D2574" i="1"/>
  <c r="C2574" i="1"/>
  <c r="D2572" i="1"/>
  <c r="C2572" i="1"/>
  <c r="D2570" i="1"/>
  <c r="C2570" i="1"/>
  <c r="D2568" i="1"/>
  <c r="C2568" i="1"/>
  <c r="D2566" i="1"/>
  <c r="C2566" i="1"/>
  <c r="D2564" i="1"/>
  <c r="C2564" i="1"/>
  <c r="D2562" i="1"/>
  <c r="C2562" i="1"/>
  <c r="D2560" i="1"/>
  <c r="C2560" i="1"/>
  <c r="D2558" i="1"/>
  <c r="C2558" i="1"/>
  <c r="D2556" i="1"/>
  <c r="C2556" i="1"/>
  <c r="D2554" i="1"/>
  <c r="C2554" i="1"/>
  <c r="D2552" i="1"/>
  <c r="C2552" i="1"/>
  <c r="D2550" i="1"/>
  <c r="C2550" i="1"/>
  <c r="D2548" i="1"/>
  <c r="C2548" i="1"/>
  <c r="D2546" i="1"/>
  <c r="C2546" i="1"/>
  <c r="D2544" i="1"/>
  <c r="C2544" i="1"/>
  <c r="D2542" i="1"/>
  <c r="C2542" i="1"/>
  <c r="D2540" i="1"/>
  <c r="C2540" i="1"/>
  <c r="D2538" i="1"/>
  <c r="C2538" i="1"/>
  <c r="D2536" i="1"/>
  <c r="C2536" i="1"/>
  <c r="D2534" i="1"/>
  <c r="C2534" i="1"/>
  <c r="D2532" i="1"/>
  <c r="C2532" i="1"/>
  <c r="D2530" i="1"/>
  <c r="C2530" i="1"/>
  <c r="D2528" i="1"/>
  <c r="C2528" i="1"/>
  <c r="D2526" i="1"/>
  <c r="C2526" i="1"/>
  <c r="D2524" i="1"/>
  <c r="C2524" i="1"/>
  <c r="D2522" i="1"/>
  <c r="C2522" i="1"/>
  <c r="D2520" i="1"/>
  <c r="C2520" i="1"/>
  <c r="D2518" i="1"/>
  <c r="C2518" i="1"/>
  <c r="D2516" i="1"/>
  <c r="C2516" i="1"/>
  <c r="D2514" i="1"/>
  <c r="C2514" i="1"/>
  <c r="D2512" i="1"/>
  <c r="C2512" i="1"/>
  <c r="D2510" i="1"/>
  <c r="C2510" i="1"/>
  <c r="D2508" i="1"/>
  <c r="C2508" i="1"/>
  <c r="D2506" i="1"/>
  <c r="C2506" i="1"/>
  <c r="D2504" i="1"/>
  <c r="C2504" i="1"/>
  <c r="D2502" i="1"/>
  <c r="C2502" i="1"/>
  <c r="D2500" i="1"/>
  <c r="C2500" i="1"/>
  <c r="D2498" i="1"/>
  <c r="C2498" i="1"/>
  <c r="D2496" i="1"/>
  <c r="C2496" i="1"/>
  <c r="D2494" i="1"/>
  <c r="C2494" i="1"/>
  <c r="D2492" i="1"/>
  <c r="C2492" i="1"/>
  <c r="D2490" i="1"/>
  <c r="C2490" i="1"/>
  <c r="D2488" i="1"/>
  <c r="C2488" i="1"/>
  <c r="D2486" i="1"/>
  <c r="C2486" i="1"/>
  <c r="D2484" i="1"/>
  <c r="C2484" i="1"/>
  <c r="D2482" i="1"/>
  <c r="C2482" i="1"/>
  <c r="D2480" i="1"/>
  <c r="C2480" i="1"/>
  <c r="D2478" i="1"/>
  <c r="C2478" i="1"/>
  <c r="D2476" i="1"/>
  <c r="C2476" i="1"/>
  <c r="D2474" i="1"/>
  <c r="C2474" i="1"/>
  <c r="D2472" i="1"/>
  <c r="C2472" i="1"/>
  <c r="D2470" i="1"/>
  <c r="C2470" i="1"/>
  <c r="D2468" i="1"/>
  <c r="C2468" i="1"/>
  <c r="D2466" i="1"/>
  <c r="C2466" i="1"/>
  <c r="D2464" i="1"/>
  <c r="C2464" i="1"/>
  <c r="D2462" i="1"/>
  <c r="C2462" i="1"/>
  <c r="D2460" i="1"/>
  <c r="C2460" i="1"/>
  <c r="D2458" i="1"/>
  <c r="C2458" i="1"/>
  <c r="D2456" i="1"/>
  <c r="C2456" i="1"/>
  <c r="D2454" i="1"/>
  <c r="C2454" i="1"/>
  <c r="D2452" i="1"/>
  <c r="C2452" i="1"/>
  <c r="D2450" i="1"/>
  <c r="C2450" i="1"/>
  <c r="D2448" i="1"/>
  <c r="C2448" i="1"/>
  <c r="D2446" i="1"/>
  <c r="C2446" i="1"/>
  <c r="D2444" i="1"/>
  <c r="C2444" i="1"/>
  <c r="D2442" i="1"/>
  <c r="C2442" i="1"/>
  <c r="D2440" i="1"/>
  <c r="C2440" i="1"/>
  <c r="D2438" i="1"/>
  <c r="C2438" i="1"/>
  <c r="D2436" i="1"/>
  <c r="C2436" i="1"/>
  <c r="D2434" i="1"/>
  <c r="C2434" i="1"/>
  <c r="D2432" i="1"/>
  <c r="C2432" i="1"/>
  <c r="D2430" i="1"/>
  <c r="C2430" i="1"/>
  <c r="D2428" i="1"/>
  <c r="C2428" i="1"/>
  <c r="D2426" i="1"/>
  <c r="C2426" i="1"/>
  <c r="D2424" i="1"/>
  <c r="C2424" i="1"/>
  <c r="D2422" i="1"/>
  <c r="C2422" i="1"/>
  <c r="D2420" i="1"/>
  <c r="C2420" i="1"/>
  <c r="D2418" i="1"/>
  <c r="C2418" i="1"/>
  <c r="D2416" i="1"/>
  <c r="C2416" i="1"/>
  <c r="D2414" i="1"/>
  <c r="C2414" i="1"/>
  <c r="D2412" i="1"/>
  <c r="C2412" i="1"/>
  <c r="D2410" i="1"/>
  <c r="C2410" i="1"/>
  <c r="D2408" i="1"/>
  <c r="C2408" i="1"/>
  <c r="D2406" i="1"/>
  <c r="C2406" i="1"/>
  <c r="D2404" i="1"/>
  <c r="C2404" i="1"/>
  <c r="D2402" i="1"/>
  <c r="C2402" i="1"/>
  <c r="D2400" i="1"/>
  <c r="C2400" i="1"/>
  <c r="D2398" i="1"/>
  <c r="C2398" i="1"/>
  <c r="D2396" i="1"/>
  <c r="C2396" i="1"/>
  <c r="D2394" i="1"/>
  <c r="C2394" i="1"/>
  <c r="D2392" i="1"/>
  <c r="C2392" i="1"/>
  <c r="D2390" i="1"/>
  <c r="C2390" i="1"/>
  <c r="D2388" i="1"/>
  <c r="C2388" i="1"/>
  <c r="D2386" i="1"/>
  <c r="C2386" i="1"/>
  <c r="D2384" i="1"/>
  <c r="C2384" i="1"/>
  <c r="D2382" i="1"/>
  <c r="C2382" i="1"/>
  <c r="D2380" i="1"/>
  <c r="C2380" i="1"/>
  <c r="D2378" i="1"/>
  <c r="C2378" i="1"/>
  <c r="D2376" i="1"/>
  <c r="C2376" i="1"/>
  <c r="D2374" i="1"/>
  <c r="C2374" i="1"/>
  <c r="D2372" i="1"/>
  <c r="C2372" i="1"/>
  <c r="D2370" i="1"/>
  <c r="C2370" i="1"/>
  <c r="D2368" i="1"/>
  <c r="C2368" i="1"/>
  <c r="D2366" i="1"/>
  <c r="C2366" i="1"/>
  <c r="D2364" i="1"/>
  <c r="C2364" i="1"/>
  <c r="D2362" i="1"/>
  <c r="C2362" i="1"/>
  <c r="D2360" i="1"/>
  <c r="C2360" i="1"/>
  <c r="D2358" i="1"/>
  <c r="C2358" i="1"/>
  <c r="D2356" i="1"/>
  <c r="C2356" i="1"/>
  <c r="D2354" i="1"/>
  <c r="C2354" i="1"/>
  <c r="D2352" i="1"/>
  <c r="C2352" i="1"/>
  <c r="D2350" i="1"/>
  <c r="C2350" i="1"/>
  <c r="D2348" i="1"/>
  <c r="C2348" i="1"/>
  <c r="D2346" i="1"/>
  <c r="C2346" i="1"/>
  <c r="D2344" i="1"/>
  <c r="C2344" i="1"/>
  <c r="D2342" i="1"/>
  <c r="C2342" i="1"/>
  <c r="D2340" i="1"/>
  <c r="C2340" i="1"/>
  <c r="D2338" i="1"/>
  <c r="C2338" i="1"/>
  <c r="D2336" i="1"/>
  <c r="C2336" i="1"/>
  <c r="D2334" i="1"/>
  <c r="C2334" i="1"/>
  <c r="D2332" i="1"/>
  <c r="C2332" i="1"/>
  <c r="D2330" i="1"/>
  <c r="C2330" i="1"/>
  <c r="D2328" i="1"/>
  <c r="C2328" i="1"/>
  <c r="D2326" i="1"/>
  <c r="C2326" i="1"/>
  <c r="D2324" i="1"/>
  <c r="C2324" i="1"/>
  <c r="D2322" i="1"/>
  <c r="C2322" i="1"/>
  <c r="D2320" i="1"/>
  <c r="C2320" i="1"/>
  <c r="D2318" i="1"/>
  <c r="C2318" i="1"/>
  <c r="D2316" i="1"/>
  <c r="C2316" i="1"/>
  <c r="D2314" i="1"/>
  <c r="C2314" i="1"/>
  <c r="D2312" i="1"/>
  <c r="C2312" i="1"/>
  <c r="D2310" i="1"/>
  <c r="C2310" i="1"/>
  <c r="D2308" i="1"/>
  <c r="C2308" i="1"/>
  <c r="D2306" i="1"/>
  <c r="C2306" i="1"/>
  <c r="D2304" i="1"/>
  <c r="C2304" i="1"/>
  <c r="D2302" i="1"/>
  <c r="C2302" i="1"/>
  <c r="D2300" i="1"/>
  <c r="C2300" i="1"/>
  <c r="D2298" i="1"/>
  <c r="C2298" i="1"/>
  <c r="D2296" i="1"/>
  <c r="C2296" i="1"/>
  <c r="D2294" i="1"/>
  <c r="C2294" i="1"/>
  <c r="D2292" i="1"/>
  <c r="C2292" i="1"/>
  <c r="D2290" i="1"/>
  <c r="C2290" i="1"/>
  <c r="D2288" i="1"/>
  <c r="C2288" i="1"/>
  <c r="D2286" i="1"/>
  <c r="C2286" i="1"/>
  <c r="D2284" i="1"/>
  <c r="C2284" i="1"/>
  <c r="D2282" i="1"/>
  <c r="C2282" i="1"/>
  <c r="D2280" i="1"/>
  <c r="C2280" i="1"/>
  <c r="D2278" i="1"/>
  <c r="C2278" i="1"/>
  <c r="D2276" i="1"/>
  <c r="C2276" i="1"/>
  <c r="D2274" i="1"/>
  <c r="C2274" i="1"/>
  <c r="D2272" i="1"/>
  <c r="C2272" i="1"/>
  <c r="D2270" i="1"/>
  <c r="C2270" i="1"/>
  <c r="D2268" i="1"/>
  <c r="C2268" i="1"/>
  <c r="D2266" i="1"/>
  <c r="C2266" i="1"/>
  <c r="D2264" i="1"/>
  <c r="C2264" i="1"/>
  <c r="D2262" i="1"/>
  <c r="C2262" i="1"/>
  <c r="D2260" i="1"/>
  <c r="C2260" i="1"/>
  <c r="D2258" i="1"/>
  <c r="C2258" i="1"/>
  <c r="D2256" i="1"/>
  <c r="C2256" i="1"/>
  <c r="D2254" i="1"/>
  <c r="C2254" i="1"/>
  <c r="D2252" i="1"/>
  <c r="C2252" i="1"/>
  <c r="D2250" i="1"/>
  <c r="C2250" i="1"/>
  <c r="D2248" i="1"/>
  <c r="C2248" i="1"/>
  <c r="D2246" i="1"/>
  <c r="C2246" i="1"/>
  <c r="D2244" i="1"/>
  <c r="C2244" i="1"/>
  <c r="D2242" i="1"/>
  <c r="C2242" i="1"/>
  <c r="D2240" i="1"/>
  <c r="C2240" i="1"/>
  <c r="D2238" i="1"/>
  <c r="C2238" i="1"/>
  <c r="D2236" i="1"/>
  <c r="C2236" i="1"/>
  <c r="D2234" i="1"/>
  <c r="C2234" i="1"/>
  <c r="D2232" i="1"/>
  <c r="C2232" i="1"/>
  <c r="D2230" i="1"/>
  <c r="C2230" i="1"/>
  <c r="D2228" i="1"/>
  <c r="C2228" i="1"/>
  <c r="D2226" i="1"/>
  <c r="C2226" i="1"/>
  <c r="D2224" i="1"/>
  <c r="C2224" i="1"/>
  <c r="D2222" i="1"/>
  <c r="C2222" i="1"/>
  <c r="D2220" i="1"/>
  <c r="C2220" i="1"/>
  <c r="D2218" i="1"/>
  <c r="C2218" i="1"/>
  <c r="D2216" i="1"/>
  <c r="C2216" i="1"/>
  <c r="D2214" i="1"/>
  <c r="C2214" i="1"/>
  <c r="D2212" i="1"/>
  <c r="C2212" i="1"/>
  <c r="D2210" i="1"/>
  <c r="C2210" i="1"/>
  <c r="D2208" i="1"/>
  <c r="C2208" i="1"/>
  <c r="D2206" i="1"/>
  <c r="C2206" i="1"/>
  <c r="D2204" i="1"/>
  <c r="C2204" i="1"/>
  <c r="D2202" i="1"/>
  <c r="C2202" i="1"/>
  <c r="D2200" i="1"/>
  <c r="C2200" i="1"/>
  <c r="D2198" i="1"/>
  <c r="C2198" i="1"/>
  <c r="D2196" i="1"/>
  <c r="C2196" i="1"/>
  <c r="D2194" i="1"/>
  <c r="C2194" i="1"/>
  <c r="D2192" i="1"/>
  <c r="C2192" i="1"/>
  <c r="D2190" i="1"/>
  <c r="C2190" i="1"/>
  <c r="D2188" i="1"/>
  <c r="C2188" i="1"/>
  <c r="D2186" i="1"/>
  <c r="C2186" i="1"/>
  <c r="D2184" i="1"/>
  <c r="C2184" i="1"/>
  <c r="D2182" i="1"/>
  <c r="C2182" i="1"/>
  <c r="D2180" i="1"/>
  <c r="C2180" i="1"/>
  <c r="D2178" i="1"/>
  <c r="C2178" i="1"/>
  <c r="D2176" i="1"/>
  <c r="C2176" i="1"/>
  <c r="D2174" i="1"/>
  <c r="C2174" i="1"/>
  <c r="D2172" i="1"/>
  <c r="C2172" i="1"/>
  <c r="D2170" i="1"/>
  <c r="C2170" i="1"/>
  <c r="D2168" i="1"/>
  <c r="C2168" i="1"/>
  <c r="D2166" i="1"/>
  <c r="C2166" i="1"/>
  <c r="D2164" i="1"/>
  <c r="C2164" i="1"/>
  <c r="D2162" i="1"/>
  <c r="C2162" i="1"/>
  <c r="D2160" i="1"/>
  <c r="C2160" i="1"/>
  <c r="D2158" i="1"/>
  <c r="C2158" i="1"/>
  <c r="D2156" i="1"/>
  <c r="C2156" i="1"/>
  <c r="D2154" i="1"/>
  <c r="C2154" i="1"/>
  <c r="D2152" i="1"/>
  <c r="C2152" i="1"/>
  <c r="D2150" i="1"/>
  <c r="C2150" i="1"/>
  <c r="D2148" i="1"/>
  <c r="C2148" i="1"/>
  <c r="D2146" i="1"/>
  <c r="C2146" i="1"/>
  <c r="D2144" i="1"/>
  <c r="C2144" i="1"/>
  <c r="D2142" i="1"/>
  <c r="C2142" i="1"/>
  <c r="D2140" i="1"/>
  <c r="C2140" i="1"/>
  <c r="D2138" i="1"/>
  <c r="C2138" i="1"/>
  <c r="D2136" i="1"/>
  <c r="C2136" i="1"/>
  <c r="D2134" i="1"/>
  <c r="C2134" i="1"/>
  <c r="D2132" i="1"/>
  <c r="C2132" i="1"/>
  <c r="D2130" i="1"/>
  <c r="C2130" i="1"/>
  <c r="D2128" i="1"/>
  <c r="C2128" i="1"/>
  <c r="D2126" i="1"/>
  <c r="C2126" i="1"/>
  <c r="D2124" i="1"/>
  <c r="C2124" i="1"/>
  <c r="D2122" i="1"/>
  <c r="C2122" i="1"/>
  <c r="D2120" i="1"/>
  <c r="C2120" i="1"/>
  <c r="D2118" i="1"/>
  <c r="C2118" i="1"/>
  <c r="D2116" i="1"/>
  <c r="C2116" i="1"/>
  <c r="D2114" i="1"/>
  <c r="C2114" i="1"/>
  <c r="D2112" i="1"/>
  <c r="C2112" i="1"/>
  <c r="D2110" i="1"/>
  <c r="C2110" i="1"/>
  <c r="D2108" i="1"/>
  <c r="C2108" i="1"/>
  <c r="D2106" i="1"/>
  <c r="C2106" i="1"/>
  <c r="D2104" i="1"/>
  <c r="C2104" i="1"/>
  <c r="D2102" i="1"/>
  <c r="C2102" i="1"/>
  <c r="D2100" i="1"/>
  <c r="C2100" i="1"/>
  <c r="D2098" i="1"/>
  <c r="C2098" i="1"/>
  <c r="D2096" i="1"/>
  <c r="C2096" i="1"/>
  <c r="D2094" i="1"/>
  <c r="C2094" i="1"/>
  <c r="D2092" i="1"/>
  <c r="C2092" i="1"/>
  <c r="D2090" i="1"/>
  <c r="C2090" i="1"/>
  <c r="D2088" i="1"/>
  <c r="C2088" i="1"/>
  <c r="D2086" i="1"/>
  <c r="C2086" i="1"/>
  <c r="D2084" i="1"/>
  <c r="C2084" i="1"/>
  <c r="D2082" i="1"/>
  <c r="C2082" i="1"/>
  <c r="D2080" i="1"/>
  <c r="C2080" i="1"/>
  <c r="D2078" i="1"/>
  <c r="C2078" i="1"/>
  <c r="D2076" i="1"/>
  <c r="C2076" i="1"/>
  <c r="D2074" i="1"/>
  <c r="C2074" i="1"/>
  <c r="D2072" i="1"/>
  <c r="C2072" i="1"/>
  <c r="D2070" i="1"/>
  <c r="C2070" i="1"/>
  <c r="D2068" i="1"/>
  <c r="C2068" i="1"/>
  <c r="D2066" i="1"/>
  <c r="C2066" i="1"/>
  <c r="D2064" i="1"/>
  <c r="C2064" i="1"/>
  <c r="D2062" i="1"/>
  <c r="C2062" i="1"/>
  <c r="D2060" i="1"/>
  <c r="C2060" i="1"/>
  <c r="D2058" i="1"/>
  <c r="C2058" i="1"/>
  <c r="D2056" i="1"/>
  <c r="C2056" i="1"/>
  <c r="D2054" i="1"/>
  <c r="C2054" i="1"/>
  <c r="D2052" i="1"/>
  <c r="C2052" i="1"/>
  <c r="D2050" i="1"/>
  <c r="C2050" i="1"/>
  <c r="D2048" i="1"/>
  <c r="C2048" i="1"/>
  <c r="D2046" i="1"/>
  <c r="C2046" i="1"/>
  <c r="D2044" i="1"/>
  <c r="C2044" i="1"/>
  <c r="D2042" i="1"/>
  <c r="C2042" i="1"/>
  <c r="D2040" i="1"/>
  <c r="C2040" i="1"/>
  <c r="D2038" i="1"/>
  <c r="C2038" i="1"/>
  <c r="D2036" i="1"/>
  <c r="C2036" i="1"/>
  <c r="D2034" i="1"/>
  <c r="C2034" i="1"/>
  <c r="D2032" i="1"/>
  <c r="C2032" i="1"/>
  <c r="D2030" i="1"/>
  <c r="C2030" i="1"/>
  <c r="D2028" i="1"/>
  <c r="C2028" i="1"/>
  <c r="D2026" i="1"/>
  <c r="C2026" i="1"/>
  <c r="D2024" i="1"/>
  <c r="C2024" i="1"/>
  <c r="D2022" i="1"/>
  <c r="C2022" i="1"/>
  <c r="D2020" i="1"/>
  <c r="C2020" i="1"/>
  <c r="D2018" i="1"/>
  <c r="C2018" i="1"/>
  <c r="D2016" i="1"/>
  <c r="C2016" i="1"/>
  <c r="D2014" i="1"/>
  <c r="C2014" i="1"/>
  <c r="D2012" i="1"/>
  <c r="C2012" i="1"/>
  <c r="D2010" i="1"/>
  <c r="C2010" i="1"/>
  <c r="D2008" i="1"/>
  <c r="C2008" i="1"/>
  <c r="D2006" i="1"/>
  <c r="C2006" i="1"/>
  <c r="D2004" i="1"/>
  <c r="C2004" i="1"/>
  <c r="D2002" i="1"/>
  <c r="C2002" i="1"/>
  <c r="D2000" i="1"/>
  <c r="C2000" i="1"/>
  <c r="D1998" i="1"/>
  <c r="C1998" i="1"/>
  <c r="D1996" i="1"/>
  <c r="C1996" i="1"/>
  <c r="D1994" i="1"/>
  <c r="C1994" i="1"/>
  <c r="D1992" i="1"/>
  <c r="C1992" i="1"/>
  <c r="D1990" i="1"/>
  <c r="C1990" i="1"/>
  <c r="D1988" i="1"/>
  <c r="C1988" i="1"/>
  <c r="D1986" i="1"/>
  <c r="C1986" i="1"/>
  <c r="D1984" i="1"/>
  <c r="C1984" i="1"/>
  <c r="D1982" i="1"/>
  <c r="C1982" i="1"/>
  <c r="D1980" i="1"/>
  <c r="C1980" i="1"/>
  <c r="D1978" i="1"/>
  <c r="C1978" i="1"/>
  <c r="D1976" i="1"/>
  <c r="C1976" i="1"/>
  <c r="D1974" i="1"/>
  <c r="C1974" i="1"/>
  <c r="D1972" i="1"/>
  <c r="C1972" i="1"/>
  <c r="D1970" i="1"/>
  <c r="C1970" i="1"/>
  <c r="D1968" i="1"/>
  <c r="C1968" i="1"/>
  <c r="D1966" i="1"/>
  <c r="C1966" i="1"/>
  <c r="D1964" i="1"/>
  <c r="C1964" i="1"/>
  <c r="D1962" i="1"/>
  <c r="C1962" i="1"/>
  <c r="D1960" i="1"/>
  <c r="C1960" i="1"/>
  <c r="D1958" i="1"/>
  <c r="C1958" i="1"/>
  <c r="D1956" i="1"/>
  <c r="C1956" i="1"/>
  <c r="D1954" i="1"/>
  <c r="C1954" i="1"/>
  <c r="D1952" i="1"/>
  <c r="C1952" i="1"/>
  <c r="D1950" i="1"/>
  <c r="C1950" i="1"/>
  <c r="D1948" i="1"/>
  <c r="C1948" i="1"/>
  <c r="D1946" i="1"/>
  <c r="C1946" i="1"/>
  <c r="D1944" i="1"/>
  <c r="C1944" i="1"/>
  <c r="D1942" i="1"/>
  <c r="C1942" i="1"/>
  <c r="D1940" i="1"/>
  <c r="C1940" i="1"/>
  <c r="D1938" i="1"/>
  <c r="C1938" i="1"/>
  <c r="D1936" i="1"/>
  <c r="C1936" i="1"/>
  <c r="D1934" i="1"/>
  <c r="C1934" i="1"/>
  <c r="D1932" i="1"/>
  <c r="C1932" i="1"/>
  <c r="D1930" i="1"/>
  <c r="C1930" i="1"/>
  <c r="D1928" i="1"/>
  <c r="C1928" i="1"/>
  <c r="D1926" i="1"/>
  <c r="C1926" i="1"/>
  <c r="D1924" i="1"/>
  <c r="C1924" i="1"/>
  <c r="D1922" i="1"/>
  <c r="C1922" i="1"/>
  <c r="D1920" i="1"/>
  <c r="C1920" i="1"/>
  <c r="D1918" i="1"/>
  <c r="C1918" i="1"/>
  <c r="D1916" i="1"/>
  <c r="C1916" i="1"/>
  <c r="D1914" i="1"/>
  <c r="C1914" i="1"/>
  <c r="D1912" i="1"/>
  <c r="C1912" i="1"/>
  <c r="D1910" i="1"/>
  <c r="C1910" i="1"/>
  <c r="D1908" i="1"/>
  <c r="C1908" i="1"/>
  <c r="D1906" i="1"/>
  <c r="C1906" i="1"/>
  <c r="D1904" i="1"/>
  <c r="C1904" i="1"/>
  <c r="D1902" i="1"/>
  <c r="C1902" i="1"/>
  <c r="D1900" i="1"/>
  <c r="C1900" i="1"/>
  <c r="D1898" i="1"/>
  <c r="C1898" i="1"/>
  <c r="D1896" i="1"/>
  <c r="C1896" i="1"/>
  <c r="D1894" i="1"/>
  <c r="C1894" i="1"/>
  <c r="D1892" i="1"/>
  <c r="C1892" i="1"/>
  <c r="D1890" i="1"/>
  <c r="C1890" i="1"/>
  <c r="D1888" i="1"/>
  <c r="C1888" i="1"/>
  <c r="D1886" i="1"/>
  <c r="C1886" i="1"/>
  <c r="D1884" i="1"/>
  <c r="C1884" i="1"/>
  <c r="D1882" i="1"/>
  <c r="C1882" i="1"/>
  <c r="D1880" i="1"/>
  <c r="C1880" i="1"/>
  <c r="D1878" i="1"/>
  <c r="C1878" i="1"/>
  <c r="D1876" i="1"/>
  <c r="C1876" i="1"/>
  <c r="D1874" i="1"/>
  <c r="C1874" i="1"/>
  <c r="D1872" i="1"/>
  <c r="C1872" i="1"/>
  <c r="D1870" i="1"/>
  <c r="C1870" i="1"/>
  <c r="D1868" i="1"/>
  <c r="C1868" i="1"/>
  <c r="D1866" i="1"/>
  <c r="C1866" i="1"/>
  <c r="D1864" i="1"/>
  <c r="C1864" i="1"/>
  <c r="D1862" i="1"/>
  <c r="C1862" i="1"/>
  <c r="D1860" i="1"/>
  <c r="C1860" i="1"/>
  <c r="D1858" i="1"/>
  <c r="C1858" i="1"/>
  <c r="D1856" i="1"/>
  <c r="C1856" i="1"/>
  <c r="D1854" i="1"/>
  <c r="C1854" i="1"/>
  <c r="D1852" i="1"/>
  <c r="C1852" i="1"/>
  <c r="D1850" i="1"/>
  <c r="C1850" i="1"/>
  <c r="D1848" i="1"/>
  <c r="C1848" i="1"/>
  <c r="D1846" i="1"/>
  <c r="C1846" i="1"/>
  <c r="D1844" i="1"/>
  <c r="C1844" i="1"/>
  <c r="D1842" i="1"/>
  <c r="C1842" i="1"/>
  <c r="D1840" i="1"/>
  <c r="C1840" i="1"/>
  <c r="D1838" i="1"/>
  <c r="C1838" i="1"/>
  <c r="D1836" i="1"/>
  <c r="C1836" i="1"/>
  <c r="D1834" i="1"/>
  <c r="C1834" i="1"/>
  <c r="D1832" i="1"/>
  <c r="C1832" i="1"/>
  <c r="D1830" i="1"/>
  <c r="C1830" i="1"/>
  <c r="D1828" i="1"/>
  <c r="C1828" i="1"/>
  <c r="D1826" i="1"/>
  <c r="C1826" i="1"/>
  <c r="D1824" i="1"/>
  <c r="C1824" i="1"/>
  <c r="D1822" i="1"/>
  <c r="C1822" i="1"/>
  <c r="D1820" i="1"/>
  <c r="C1820" i="1"/>
  <c r="D1818" i="1"/>
  <c r="C1818" i="1"/>
  <c r="D1816" i="1"/>
  <c r="C1816" i="1"/>
  <c r="D1814" i="1"/>
  <c r="C1814" i="1"/>
  <c r="D1812" i="1"/>
  <c r="C1812" i="1"/>
  <c r="D1810" i="1"/>
  <c r="C1810" i="1"/>
  <c r="D1808" i="1"/>
  <c r="C1808" i="1"/>
  <c r="D1806" i="1"/>
  <c r="C1806" i="1"/>
  <c r="D1804" i="1"/>
  <c r="C1804" i="1"/>
  <c r="D1802" i="1"/>
  <c r="C1802" i="1"/>
  <c r="D1800" i="1"/>
  <c r="C1800" i="1"/>
  <c r="D1798" i="1"/>
  <c r="C1798" i="1"/>
  <c r="D1796" i="1"/>
  <c r="C1796" i="1"/>
  <c r="D1794" i="1"/>
  <c r="C1794" i="1"/>
  <c r="D1792" i="1"/>
  <c r="C1792" i="1"/>
  <c r="D1790" i="1"/>
  <c r="C1790" i="1"/>
  <c r="D1788" i="1"/>
  <c r="C1788" i="1"/>
  <c r="D1786" i="1"/>
  <c r="C1786" i="1"/>
  <c r="D1784" i="1"/>
  <c r="C1784" i="1"/>
  <c r="D1782" i="1"/>
  <c r="C1782" i="1"/>
  <c r="D1780" i="1"/>
  <c r="C1780" i="1"/>
  <c r="D1778" i="1"/>
  <c r="C1778" i="1"/>
  <c r="D1776" i="1"/>
  <c r="C1776" i="1"/>
  <c r="D1774" i="1"/>
  <c r="C1774" i="1"/>
  <c r="D1772" i="1"/>
  <c r="C1772" i="1"/>
  <c r="D1770" i="1"/>
  <c r="C1770" i="1"/>
  <c r="D1768" i="1"/>
  <c r="C1768" i="1"/>
  <c r="D1766" i="1"/>
  <c r="C1766" i="1"/>
  <c r="D1764" i="1"/>
  <c r="C1764" i="1"/>
  <c r="D1762" i="1"/>
  <c r="C1762" i="1"/>
  <c r="D1760" i="1"/>
  <c r="C1760" i="1"/>
  <c r="D1758" i="1"/>
  <c r="C1758" i="1"/>
  <c r="D1756" i="1"/>
  <c r="C1756" i="1"/>
  <c r="D1754" i="1"/>
  <c r="C1754" i="1"/>
  <c r="D1752" i="1"/>
  <c r="C1752" i="1"/>
  <c r="D1750" i="1"/>
  <c r="C1750" i="1"/>
  <c r="D1748" i="1"/>
  <c r="C1748" i="1"/>
  <c r="D1746" i="1"/>
  <c r="C1746" i="1"/>
  <c r="D1744" i="1"/>
  <c r="C1744" i="1"/>
  <c r="D1742" i="1"/>
  <c r="C1742" i="1"/>
  <c r="D1740" i="1"/>
  <c r="C1740" i="1"/>
  <c r="D1738" i="1"/>
  <c r="C1738" i="1"/>
  <c r="D1736" i="1"/>
  <c r="C1736" i="1"/>
  <c r="D1734" i="1"/>
  <c r="C1734" i="1"/>
  <c r="D1732" i="1"/>
  <c r="C1732" i="1"/>
  <c r="D1730" i="1"/>
  <c r="C1730" i="1"/>
  <c r="D1728" i="1"/>
  <c r="C1728" i="1"/>
  <c r="D1726" i="1"/>
  <c r="C1726" i="1"/>
  <c r="D1724" i="1"/>
  <c r="C1724" i="1"/>
  <c r="D1722" i="1"/>
  <c r="C1722" i="1"/>
  <c r="D1720" i="1"/>
  <c r="C1720" i="1"/>
  <c r="D1718" i="1"/>
  <c r="C1718" i="1"/>
  <c r="D1716" i="1"/>
  <c r="C1716" i="1"/>
  <c r="D1714" i="1"/>
  <c r="C1714" i="1"/>
  <c r="D1712" i="1"/>
  <c r="C1712" i="1"/>
  <c r="D1710" i="1"/>
  <c r="C1710" i="1"/>
  <c r="D1708" i="1"/>
  <c r="C1708" i="1"/>
  <c r="D1706" i="1"/>
  <c r="C1706" i="1"/>
  <c r="D1704" i="1"/>
  <c r="C1704" i="1"/>
  <c r="D1702" i="1"/>
  <c r="C1702" i="1"/>
  <c r="D1700" i="1"/>
  <c r="C1700" i="1"/>
  <c r="D1698" i="1"/>
  <c r="C1698" i="1"/>
  <c r="D1696" i="1"/>
  <c r="C1696" i="1"/>
  <c r="D1694" i="1"/>
  <c r="C1694" i="1"/>
  <c r="D1692" i="1"/>
  <c r="C1692" i="1"/>
  <c r="D1690" i="1"/>
  <c r="C1690" i="1"/>
  <c r="D1688" i="1"/>
  <c r="C1688" i="1"/>
  <c r="D1686" i="1"/>
  <c r="C1686" i="1"/>
  <c r="D1684" i="1"/>
  <c r="C1684" i="1"/>
  <c r="D1682" i="1"/>
  <c r="C1682" i="1"/>
  <c r="D1680" i="1"/>
  <c r="C1680" i="1"/>
  <c r="D1678" i="1"/>
  <c r="C1678" i="1"/>
  <c r="D1676" i="1"/>
  <c r="C1676" i="1"/>
  <c r="D1674" i="1"/>
  <c r="C1674" i="1"/>
  <c r="D1672" i="1"/>
  <c r="C1672" i="1"/>
  <c r="D1670" i="1"/>
  <c r="C1670" i="1"/>
  <c r="D1668" i="1"/>
  <c r="C1668" i="1"/>
  <c r="D1666" i="1"/>
  <c r="C1666" i="1"/>
  <c r="D1664" i="1"/>
  <c r="C1664" i="1"/>
  <c r="D1662" i="1"/>
  <c r="C1662" i="1"/>
  <c r="D1660" i="1"/>
  <c r="C1660" i="1"/>
  <c r="D1658" i="1"/>
  <c r="C1658" i="1"/>
  <c r="D1656" i="1"/>
  <c r="C1656" i="1"/>
  <c r="D1654" i="1"/>
  <c r="C1654" i="1"/>
  <c r="D1652" i="1"/>
  <c r="C1652" i="1"/>
  <c r="D1650" i="1"/>
  <c r="C1650" i="1"/>
  <c r="D1648" i="1"/>
  <c r="C1648" i="1"/>
  <c r="D1646" i="1"/>
  <c r="C1646" i="1"/>
  <c r="D1644" i="1"/>
  <c r="C1644" i="1"/>
  <c r="D1642" i="1"/>
  <c r="C1642" i="1"/>
  <c r="D1640" i="1"/>
  <c r="C1640" i="1"/>
  <c r="D1638" i="1"/>
  <c r="C1638" i="1"/>
  <c r="D1636" i="1"/>
  <c r="C1636" i="1"/>
  <c r="D1634" i="1"/>
  <c r="C1634" i="1"/>
  <c r="D1632" i="1"/>
  <c r="C1632" i="1"/>
  <c r="D1630" i="1"/>
  <c r="C1630" i="1"/>
  <c r="D1628" i="1"/>
  <c r="C1628" i="1"/>
  <c r="D1626" i="1"/>
  <c r="C1626" i="1"/>
  <c r="D1624" i="1"/>
  <c r="C1624" i="1"/>
  <c r="D1622" i="1"/>
  <c r="C1622" i="1"/>
  <c r="D1620" i="1"/>
  <c r="C1620" i="1"/>
  <c r="D1618" i="1"/>
  <c r="C1618" i="1"/>
  <c r="D1616" i="1"/>
  <c r="C1616" i="1"/>
  <c r="D1614" i="1"/>
  <c r="C1614" i="1"/>
  <c r="D1612" i="1"/>
  <c r="C1612" i="1"/>
  <c r="D1610" i="1"/>
  <c r="C1610" i="1"/>
  <c r="D1608" i="1"/>
  <c r="C1608" i="1"/>
  <c r="D1606" i="1"/>
  <c r="C1606" i="1"/>
  <c r="D1604" i="1"/>
  <c r="C1604" i="1"/>
  <c r="D1602" i="1"/>
  <c r="C1602" i="1"/>
  <c r="D1600" i="1"/>
  <c r="C1600" i="1"/>
  <c r="D1598" i="1"/>
  <c r="C1598" i="1"/>
  <c r="D1596" i="1"/>
  <c r="C1596" i="1"/>
  <c r="D1594" i="1"/>
  <c r="C1594" i="1"/>
  <c r="D1592" i="1"/>
  <c r="C1592" i="1"/>
  <c r="D1590" i="1"/>
  <c r="C1590" i="1"/>
  <c r="D1588" i="1"/>
  <c r="C1588" i="1"/>
  <c r="D1586" i="1"/>
  <c r="C1586" i="1"/>
  <c r="D1584" i="1"/>
  <c r="C1584" i="1"/>
  <c r="D1582" i="1"/>
  <c r="C1582" i="1"/>
  <c r="D1580" i="1"/>
  <c r="C1580" i="1"/>
  <c r="D1578" i="1"/>
  <c r="C1578" i="1"/>
  <c r="D1576" i="1"/>
  <c r="C1576" i="1"/>
  <c r="D1574" i="1"/>
  <c r="C1574" i="1"/>
  <c r="D1572" i="1"/>
  <c r="C1572" i="1"/>
  <c r="D1570" i="1"/>
  <c r="C1570" i="1"/>
  <c r="D1568" i="1"/>
  <c r="C1568" i="1"/>
  <c r="D1566" i="1"/>
  <c r="C1566" i="1"/>
  <c r="D1564" i="1"/>
  <c r="C1564" i="1"/>
  <c r="D1562" i="1"/>
  <c r="C1562" i="1"/>
  <c r="D1560" i="1"/>
  <c r="C1560" i="1"/>
  <c r="D1558" i="1"/>
  <c r="C1558" i="1"/>
  <c r="D1556" i="1"/>
  <c r="C1556" i="1"/>
  <c r="D1554" i="1"/>
  <c r="C1554" i="1"/>
  <c r="D1552" i="1"/>
  <c r="C1552" i="1"/>
  <c r="D1550" i="1"/>
  <c r="C1550" i="1"/>
  <c r="D1548" i="1"/>
  <c r="C1548" i="1"/>
  <c r="D1546" i="1"/>
  <c r="C1546" i="1"/>
  <c r="D1544" i="1"/>
  <c r="C1544" i="1"/>
  <c r="D1542" i="1"/>
  <c r="C1542" i="1"/>
  <c r="D1540" i="1"/>
  <c r="C1540" i="1"/>
  <c r="D1538" i="1"/>
  <c r="C1538" i="1"/>
  <c r="D1536" i="1"/>
  <c r="C1536" i="1"/>
  <c r="D1534" i="1"/>
  <c r="C1534" i="1"/>
  <c r="D1532" i="1"/>
  <c r="C1532" i="1"/>
  <c r="D1530" i="1"/>
  <c r="C1530" i="1"/>
  <c r="D1528" i="1"/>
  <c r="C1528" i="1"/>
  <c r="D1526" i="1"/>
  <c r="C1526" i="1"/>
  <c r="D1524" i="1"/>
  <c r="C1524" i="1"/>
  <c r="D1522" i="1"/>
  <c r="C1522" i="1"/>
  <c r="D1520" i="1"/>
  <c r="C1520" i="1"/>
  <c r="D1518" i="1"/>
  <c r="C1518" i="1"/>
  <c r="D1516" i="1"/>
  <c r="C1516" i="1"/>
  <c r="D1514" i="1"/>
  <c r="C1514" i="1"/>
  <c r="D1512" i="1"/>
  <c r="C1512" i="1"/>
  <c r="D1510" i="1"/>
  <c r="C1510" i="1"/>
  <c r="D1508" i="1"/>
  <c r="C1508" i="1"/>
  <c r="D1506" i="1"/>
  <c r="C1506" i="1"/>
  <c r="D1504" i="1"/>
  <c r="C1504" i="1"/>
  <c r="D1502" i="1"/>
  <c r="C1502" i="1"/>
  <c r="D1500" i="1"/>
  <c r="C1500" i="1"/>
  <c r="D1498" i="1"/>
  <c r="C1498" i="1"/>
  <c r="D1496" i="1"/>
  <c r="C1496" i="1"/>
  <c r="D1494" i="1"/>
  <c r="C1494" i="1"/>
  <c r="D1492" i="1"/>
  <c r="C1492" i="1"/>
  <c r="D1490" i="1"/>
  <c r="C1490" i="1"/>
  <c r="D1488" i="1"/>
  <c r="C1488" i="1"/>
  <c r="D1486" i="1"/>
  <c r="C1486" i="1"/>
  <c r="D1484" i="1"/>
  <c r="C1484" i="1"/>
  <c r="D1482" i="1"/>
  <c r="C1482" i="1"/>
  <c r="D1480" i="1"/>
  <c r="C1480" i="1"/>
  <c r="D1478" i="1"/>
  <c r="C1478" i="1"/>
  <c r="D1476" i="1"/>
  <c r="C1476" i="1"/>
  <c r="D1474" i="1"/>
  <c r="C1474" i="1"/>
  <c r="D1472" i="1"/>
  <c r="C1472" i="1"/>
  <c r="D1470" i="1"/>
  <c r="C1470" i="1"/>
  <c r="D1468" i="1"/>
  <c r="C1468" i="1"/>
  <c r="D1466" i="1"/>
  <c r="C1466" i="1"/>
  <c r="D1464" i="1"/>
  <c r="C1464" i="1"/>
  <c r="D1462" i="1"/>
  <c r="C1462" i="1"/>
  <c r="D1460" i="1"/>
  <c r="C1460" i="1"/>
  <c r="D1458" i="1"/>
  <c r="C1458" i="1"/>
  <c r="D1456" i="1"/>
  <c r="C1456" i="1"/>
  <c r="D1454" i="1"/>
  <c r="C1454" i="1"/>
  <c r="D1452" i="1"/>
  <c r="C1452" i="1"/>
  <c r="D1450" i="1"/>
  <c r="C1450" i="1"/>
  <c r="D1448" i="1"/>
  <c r="C1448" i="1"/>
  <c r="D1446" i="1"/>
  <c r="C1446" i="1"/>
  <c r="D1444" i="1"/>
  <c r="C1444" i="1"/>
  <c r="D1442" i="1"/>
  <c r="C1442" i="1"/>
  <c r="D1440" i="1"/>
  <c r="C1440" i="1"/>
  <c r="D1438" i="1"/>
  <c r="C1438" i="1"/>
  <c r="D1436" i="1"/>
  <c r="C1436" i="1"/>
  <c r="D1434" i="1"/>
  <c r="C1434" i="1"/>
  <c r="D1432" i="1"/>
  <c r="C1432" i="1"/>
  <c r="D1430" i="1"/>
  <c r="C1430" i="1"/>
  <c r="D1428" i="1"/>
  <c r="C1428" i="1"/>
  <c r="D1426" i="1"/>
  <c r="C1426" i="1"/>
  <c r="D1424" i="1"/>
  <c r="C1424" i="1"/>
  <c r="D1422" i="1"/>
  <c r="C1422" i="1"/>
  <c r="D1420" i="1"/>
  <c r="C1420" i="1"/>
  <c r="D1418" i="1"/>
  <c r="C1418" i="1"/>
  <c r="D1416" i="1"/>
  <c r="C1416" i="1"/>
  <c r="D1414" i="1"/>
  <c r="C1414" i="1"/>
  <c r="D1412" i="1"/>
  <c r="C1412" i="1"/>
  <c r="D1410" i="1"/>
  <c r="C1410" i="1"/>
  <c r="D1408" i="1"/>
  <c r="C1408" i="1"/>
  <c r="D1406" i="1"/>
  <c r="C1406" i="1"/>
  <c r="D1404" i="1"/>
  <c r="C1404" i="1"/>
  <c r="D1402" i="1"/>
  <c r="C1402" i="1"/>
  <c r="D1400" i="1"/>
  <c r="C1400" i="1"/>
  <c r="D1398" i="1"/>
  <c r="C1398" i="1"/>
  <c r="D1396" i="1"/>
  <c r="C1396" i="1"/>
  <c r="D1394" i="1"/>
  <c r="C1394" i="1"/>
  <c r="D1392" i="1"/>
  <c r="C1392" i="1"/>
  <c r="D1390" i="1"/>
  <c r="C1390" i="1"/>
  <c r="D1388" i="1"/>
  <c r="C1388" i="1"/>
  <c r="D1386" i="1"/>
  <c r="C1386" i="1"/>
  <c r="D1384" i="1"/>
  <c r="C1384" i="1"/>
  <c r="D1382" i="1"/>
  <c r="C1382" i="1"/>
  <c r="D1380" i="1"/>
  <c r="C1380" i="1"/>
  <c r="D1378" i="1"/>
  <c r="C1378" i="1"/>
  <c r="D1376" i="1"/>
  <c r="C1376" i="1"/>
  <c r="D1374" i="1"/>
  <c r="C1374" i="1"/>
  <c r="D1372" i="1"/>
  <c r="C1372" i="1"/>
  <c r="D1370" i="1"/>
  <c r="C1370" i="1"/>
  <c r="D1368" i="1"/>
  <c r="C1368" i="1"/>
  <c r="D1366" i="1"/>
  <c r="C1366" i="1"/>
  <c r="D1364" i="1"/>
  <c r="C1364" i="1"/>
  <c r="D1362" i="1"/>
  <c r="C1362" i="1"/>
  <c r="D1360" i="1"/>
  <c r="C1360" i="1"/>
  <c r="D1358" i="1"/>
  <c r="C1358" i="1"/>
  <c r="D1356" i="1"/>
  <c r="C1356" i="1"/>
  <c r="D1354" i="1"/>
  <c r="C1354" i="1"/>
  <c r="D1352" i="1"/>
  <c r="C1352" i="1"/>
  <c r="D1350" i="1"/>
  <c r="C1350" i="1"/>
  <c r="D1348" i="1"/>
  <c r="C1348" i="1"/>
  <c r="D1346" i="1"/>
  <c r="C1346" i="1"/>
  <c r="D1344" i="1"/>
  <c r="C1344" i="1"/>
  <c r="D1342" i="1"/>
  <c r="C1342" i="1"/>
  <c r="D1340" i="1"/>
  <c r="C1340" i="1"/>
  <c r="D1338" i="1"/>
  <c r="C1338" i="1"/>
  <c r="D1336" i="1"/>
  <c r="C1336" i="1"/>
  <c r="D1334" i="1"/>
  <c r="C1334" i="1"/>
  <c r="D1332" i="1"/>
  <c r="C1332" i="1"/>
  <c r="D1330" i="1"/>
  <c r="C1330" i="1"/>
  <c r="D1328" i="1"/>
  <c r="C1328" i="1"/>
  <c r="D1326" i="1"/>
  <c r="C1326" i="1"/>
  <c r="D1324" i="1"/>
  <c r="C1324" i="1"/>
  <c r="D1322" i="1"/>
  <c r="C1322" i="1"/>
  <c r="D1320" i="1"/>
  <c r="C1320" i="1"/>
  <c r="D1318" i="1"/>
  <c r="C1318" i="1"/>
  <c r="D1316" i="1"/>
  <c r="C1316" i="1"/>
  <c r="D1314" i="1"/>
  <c r="C1314" i="1"/>
  <c r="D1312" i="1"/>
  <c r="C1312" i="1"/>
  <c r="D1310" i="1"/>
  <c r="C1310" i="1"/>
  <c r="D1308" i="1"/>
  <c r="C1308" i="1"/>
  <c r="D1306" i="1"/>
  <c r="C1306" i="1"/>
  <c r="D1304" i="1"/>
  <c r="C1304" i="1"/>
  <c r="D1302" i="1"/>
  <c r="C1302" i="1"/>
  <c r="D1300" i="1"/>
  <c r="C1300" i="1"/>
  <c r="D1298" i="1"/>
  <c r="C1298" i="1"/>
  <c r="D1296" i="1"/>
  <c r="C1296" i="1"/>
  <c r="D1294" i="1"/>
  <c r="C1294" i="1"/>
  <c r="D1292" i="1"/>
  <c r="C1292" i="1"/>
  <c r="D1290" i="1"/>
  <c r="C1290" i="1"/>
  <c r="D1288" i="1"/>
  <c r="C1288" i="1"/>
  <c r="D1286" i="1"/>
  <c r="C1286" i="1"/>
  <c r="D1284" i="1"/>
  <c r="C1284" i="1"/>
  <c r="D1282" i="1"/>
  <c r="C1282" i="1"/>
  <c r="D1280" i="1"/>
  <c r="C1280" i="1"/>
  <c r="D1278" i="1"/>
  <c r="C1278" i="1"/>
  <c r="D1276" i="1"/>
  <c r="C1276" i="1"/>
  <c r="D1274" i="1"/>
  <c r="C1274" i="1"/>
  <c r="D1272" i="1"/>
  <c r="C1272" i="1"/>
  <c r="D1270" i="1"/>
  <c r="C1270" i="1"/>
  <c r="D1268" i="1"/>
  <c r="C1268" i="1"/>
  <c r="D1266" i="1"/>
  <c r="C1266" i="1"/>
  <c r="D1264" i="1"/>
  <c r="C1264" i="1"/>
  <c r="D1262" i="1"/>
  <c r="C1262" i="1"/>
  <c r="D1260" i="1"/>
  <c r="C1260" i="1"/>
  <c r="D1258" i="1"/>
  <c r="C1258" i="1"/>
  <c r="D1256" i="1"/>
  <c r="C1256" i="1"/>
  <c r="D1254" i="1"/>
  <c r="C1254" i="1"/>
  <c r="D1252" i="1"/>
  <c r="C1252" i="1"/>
  <c r="D1250" i="1"/>
  <c r="C1250" i="1"/>
  <c r="D1248" i="1"/>
  <c r="C1248" i="1"/>
  <c r="D1246" i="1"/>
  <c r="C1246" i="1"/>
  <c r="D1244" i="1"/>
  <c r="C1244" i="1"/>
  <c r="D1242" i="1"/>
  <c r="C1242" i="1"/>
  <c r="D1240" i="1"/>
  <c r="C1240" i="1"/>
  <c r="D1238" i="1"/>
  <c r="C1238" i="1"/>
  <c r="D1236" i="1"/>
  <c r="C1236" i="1"/>
  <c r="D1234" i="1"/>
  <c r="C1234" i="1"/>
  <c r="D1232" i="1"/>
  <c r="C1232" i="1"/>
  <c r="D1230" i="1"/>
  <c r="C1230" i="1"/>
  <c r="D1228" i="1"/>
  <c r="C1228" i="1"/>
  <c r="D1226" i="1"/>
  <c r="C1226" i="1"/>
  <c r="D1224" i="1"/>
  <c r="C1224" i="1"/>
  <c r="D1222" i="1"/>
  <c r="C1222" i="1"/>
  <c r="D1220" i="1"/>
  <c r="C1220" i="1"/>
  <c r="D1218" i="1"/>
  <c r="C1218" i="1"/>
  <c r="D1216" i="1"/>
  <c r="C1216" i="1"/>
  <c r="D1214" i="1"/>
  <c r="C1214" i="1"/>
  <c r="D1212" i="1"/>
  <c r="C1212" i="1"/>
  <c r="D1210" i="1"/>
  <c r="C1210" i="1"/>
  <c r="D1208" i="1"/>
  <c r="C1208" i="1"/>
  <c r="D1206" i="1"/>
  <c r="C1206" i="1"/>
  <c r="D1204" i="1"/>
  <c r="C1204" i="1"/>
  <c r="D1202" i="1"/>
  <c r="C1202" i="1"/>
  <c r="D1200" i="1"/>
  <c r="C1200" i="1"/>
  <c r="D1198" i="1"/>
  <c r="C1198" i="1"/>
  <c r="D1196" i="1"/>
  <c r="C1196" i="1"/>
  <c r="D1194" i="1"/>
  <c r="C1194" i="1"/>
  <c r="D1192" i="1"/>
  <c r="C1192" i="1"/>
  <c r="D1190" i="1"/>
  <c r="C1190" i="1"/>
  <c r="D1188" i="1"/>
  <c r="C1188" i="1"/>
  <c r="D1186" i="1"/>
  <c r="C1186" i="1"/>
  <c r="D1184" i="1"/>
  <c r="C1184" i="1"/>
  <c r="D1182" i="1"/>
  <c r="C1182" i="1"/>
  <c r="D1180" i="1"/>
  <c r="C1180" i="1"/>
  <c r="D1178" i="1"/>
  <c r="C1178" i="1"/>
  <c r="D1176" i="1"/>
  <c r="C1176" i="1"/>
  <c r="D1174" i="1"/>
  <c r="C1174" i="1"/>
  <c r="D1172" i="1"/>
  <c r="C1172" i="1"/>
  <c r="D1170" i="1"/>
  <c r="C1170" i="1"/>
  <c r="D1168" i="1"/>
  <c r="C1168" i="1"/>
  <c r="D1166" i="1"/>
  <c r="C1166" i="1"/>
  <c r="D1164" i="1"/>
  <c r="C1164" i="1"/>
  <c r="D1162" i="1"/>
  <c r="C1162" i="1"/>
  <c r="D1160" i="1"/>
  <c r="C1160" i="1"/>
  <c r="D1158" i="1"/>
  <c r="C1158" i="1"/>
  <c r="D1156" i="1"/>
  <c r="C1156" i="1"/>
  <c r="D1154" i="1"/>
  <c r="C1154" i="1"/>
  <c r="D1152" i="1"/>
  <c r="C1152" i="1"/>
  <c r="D1150" i="1"/>
  <c r="C1150" i="1"/>
  <c r="D1148" i="1"/>
  <c r="C1148" i="1"/>
  <c r="D1146" i="1"/>
  <c r="C1146" i="1"/>
  <c r="D1144" i="1"/>
  <c r="C1144" i="1"/>
  <c r="D1142" i="1"/>
  <c r="C1142" i="1"/>
  <c r="D1140" i="1"/>
  <c r="C1140" i="1"/>
  <c r="D1138" i="1"/>
  <c r="C1138" i="1"/>
  <c r="D1136" i="1"/>
  <c r="C1136" i="1"/>
  <c r="D1134" i="1"/>
  <c r="C1134" i="1"/>
  <c r="D1132" i="1"/>
  <c r="C1132" i="1"/>
  <c r="D1130" i="1"/>
  <c r="C1130" i="1"/>
  <c r="D1128" i="1"/>
  <c r="C1128" i="1"/>
  <c r="D1126" i="1"/>
  <c r="C1126" i="1"/>
  <c r="D1124" i="1"/>
  <c r="C1124" i="1"/>
  <c r="D1122" i="1"/>
  <c r="C1122" i="1"/>
  <c r="D1120" i="1"/>
  <c r="C1120" i="1"/>
  <c r="D1118" i="1"/>
  <c r="C1118" i="1"/>
  <c r="D1116" i="1"/>
  <c r="C1116" i="1"/>
  <c r="D1114" i="1"/>
  <c r="C1114" i="1"/>
  <c r="D1112" i="1"/>
  <c r="C1112" i="1"/>
  <c r="D1110" i="1"/>
  <c r="C1110" i="1"/>
  <c r="D1108" i="1"/>
  <c r="C1108" i="1"/>
  <c r="D1106" i="1"/>
  <c r="C1106" i="1"/>
  <c r="D1104" i="1"/>
  <c r="C1104" i="1"/>
  <c r="D1102" i="1"/>
  <c r="C1102" i="1"/>
  <c r="D1100" i="1"/>
  <c r="C1100" i="1"/>
  <c r="D1098" i="1"/>
  <c r="C1098" i="1"/>
  <c r="D1096" i="1"/>
  <c r="C1096" i="1"/>
  <c r="D1094" i="1"/>
  <c r="C1094" i="1"/>
  <c r="D1092" i="1"/>
  <c r="C1092" i="1"/>
  <c r="D1090" i="1"/>
  <c r="C1090" i="1"/>
  <c r="D1088" i="1"/>
  <c r="C1088" i="1"/>
  <c r="D1086" i="1"/>
  <c r="C1086" i="1"/>
  <c r="D1084" i="1"/>
  <c r="C1084" i="1"/>
  <c r="D1082" i="1"/>
  <c r="C1082" i="1"/>
  <c r="D1080" i="1"/>
  <c r="C1080" i="1"/>
  <c r="D1078" i="1"/>
  <c r="C1078" i="1"/>
  <c r="D1076" i="1"/>
  <c r="C1076" i="1"/>
  <c r="D1074" i="1"/>
  <c r="C1074" i="1"/>
  <c r="D1072" i="1"/>
  <c r="C1072" i="1"/>
  <c r="D1070" i="1"/>
  <c r="C1070" i="1"/>
  <c r="D1068" i="1"/>
  <c r="C1068" i="1"/>
  <c r="D1066" i="1"/>
  <c r="C1066" i="1"/>
  <c r="D1064" i="1"/>
  <c r="C1064" i="1"/>
  <c r="D1062" i="1"/>
  <c r="C1062" i="1"/>
  <c r="D1060" i="1"/>
  <c r="C1060" i="1"/>
  <c r="D1058" i="1"/>
  <c r="C1058" i="1"/>
  <c r="D1056" i="1"/>
  <c r="C1056" i="1"/>
  <c r="D1054" i="1"/>
  <c r="C1054" i="1"/>
  <c r="D1052" i="1"/>
  <c r="C1052" i="1"/>
  <c r="D1050" i="1"/>
  <c r="C1050" i="1"/>
  <c r="D1048" i="1"/>
  <c r="C1048" i="1"/>
  <c r="D1046" i="1"/>
  <c r="C1046" i="1"/>
  <c r="D1044" i="1"/>
  <c r="C1044" i="1"/>
  <c r="D1042" i="1"/>
  <c r="C1042" i="1"/>
  <c r="D1040" i="1"/>
  <c r="C1040" i="1"/>
  <c r="D1038" i="1"/>
  <c r="C1038" i="1"/>
  <c r="D1036" i="1"/>
  <c r="C1036" i="1"/>
  <c r="D1034" i="1"/>
  <c r="C1034" i="1"/>
  <c r="D1032" i="1"/>
  <c r="C1032" i="1"/>
  <c r="D1030" i="1"/>
  <c r="C1030" i="1"/>
  <c r="D1028" i="1"/>
  <c r="C1028" i="1"/>
  <c r="D1026" i="1"/>
  <c r="C1026" i="1"/>
  <c r="D1024" i="1"/>
  <c r="C1024" i="1"/>
  <c r="D1022" i="1"/>
  <c r="C1022" i="1"/>
  <c r="D1020" i="1"/>
  <c r="C1020" i="1"/>
  <c r="D1018" i="1"/>
  <c r="C1018" i="1"/>
  <c r="D1016" i="1"/>
  <c r="C1016" i="1"/>
  <c r="D1014" i="1"/>
  <c r="C1014" i="1"/>
  <c r="D1012" i="1"/>
  <c r="C1012" i="1"/>
  <c r="D1010" i="1"/>
  <c r="C1010" i="1"/>
  <c r="D1008" i="1"/>
  <c r="C1008" i="1"/>
  <c r="D1006" i="1"/>
  <c r="C1006" i="1"/>
  <c r="D1004" i="1"/>
  <c r="C1004" i="1"/>
  <c r="D1002" i="1"/>
  <c r="C1002" i="1"/>
  <c r="D1000" i="1"/>
  <c r="C1000" i="1"/>
  <c r="D998" i="1"/>
  <c r="C998" i="1"/>
  <c r="D996" i="1"/>
  <c r="C996" i="1"/>
  <c r="D994" i="1"/>
  <c r="C994" i="1"/>
  <c r="D992" i="1"/>
  <c r="C992" i="1"/>
  <c r="D990" i="1"/>
  <c r="C990" i="1"/>
  <c r="D988" i="1"/>
  <c r="C988" i="1"/>
  <c r="D986" i="1"/>
  <c r="C986" i="1"/>
  <c r="D984" i="1"/>
  <c r="C984" i="1"/>
  <c r="D982" i="1"/>
  <c r="C982" i="1"/>
  <c r="D980" i="1"/>
  <c r="C980" i="1"/>
  <c r="D978" i="1"/>
  <c r="C978" i="1"/>
  <c r="D976" i="1"/>
  <c r="C976" i="1"/>
  <c r="D974" i="1"/>
  <c r="C974" i="1"/>
  <c r="D972" i="1"/>
  <c r="C972" i="1"/>
  <c r="D970" i="1"/>
  <c r="C970" i="1"/>
  <c r="D968" i="1"/>
  <c r="C968" i="1"/>
  <c r="D966" i="1"/>
  <c r="C966" i="1"/>
  <c r="D964" i="1"/>
  <c r="C964" i="1"/>
  <c r="D962" i="1"/>
  <c r="C962" i="1"/>
  <c r="D960" i="1"/>
  <c r="C960" i="1"/>
  <c r="D958" i="1"/>
  <c r="C958" i="1"/>
  <c r="D956" i="1"/>
  <c r="C956" i="1"/>
  <c r="D954" i="1"/>
  <c r="C954" i="1"/>
  <c r="D952" i="1"/>
  <c r="C952" i="1"/>
  <c r="D950" i="1"/>
  <c r="C950" i="1"/>
  <c r="D948" i="1"/>
  <c r="C948" i="1"/>
  <c r="D946" i="1"/>
  <c r="C946" i="1"/>
  <c r="D944" i="1"/>
  <c r="C944" i="1"/>
  <c r="D942" i="1"/>
  <c r="C942" i="1"/>
  <c r="D940" i="1"/>
  <c r="C940" i="1"/>
  <c r="D938" i="1"/>
  <c r="C938" i="1"/>
  <c r="D936" i="1"/>
  <c r="C936" i="1"/>
  <c r="D934" i="1"/>
  <c r="C934" i="1"/>
  <c r="D932" i="1"/>
  <c r="C932" i="1"/>
  <c r="D930" i="1"/>
  <c r="C930" i="1"/>
  <c r="D928" i="1"/>
  <c r="C928" i="1"/>
  <c r="D926" i="1"/>
  <c r="C926" i="1"/>
  <c r="D924" i="1"/>
  <c r="C924" i="1"/>
  <c r="D922" i="1"/>
  <c r="C922" i="1"/>
  <c r="D920" i="1"/>
  <c r="C920" i="1"/>
  <c r="D918" i="1"/>
  <c r="C918" i="1"/>
  <c r="D916" i="1"/>
  <c r="C916" i="1"/>
  <c r="D914" i="1"/>
  <c r="C914" i="1"/>
  <c r="D912" i="1"/>
  <c r="C912" i="1"/>
  <c r="D910" i="1"/>
  <c r="C910" i="1"/>
  <c r="D908" i="1"/>
  <c r="C908" i="1"/>
  <c r="D906" i="1"/>
  <c r="C906" i="1"/>
  <c r="D904" i="1"/>
  <c r="C904" i="1"/>
  <c r="D902" i="1"/>
  <c r="C902" i="1"/>
  <c r="D900" i="1"/>
  <c r="C900" i="1"/>
  <c r="D898" i="1"/>
  <c r="C898" i="1"/>
  <c r="D896" i="1"/>
  <c r="C896" i="1"/>
  <c r="D894" i="1"/>
  <c r="C894" i="1"/>
  <c r="D892" i="1"/>
  <c r="C892" i="1"/>
  <c r="D890" i="1"/>
  <c r="C890" i="1"/>
  <c r="D888" i="1"/>
  <c r="C888" i="1"/>
  <c r="D886" i="1"/>
  <c r="C886" i="1"/>
  <c r="D884" i="1"/>
  <c r="C884" i="1"/>
  <c r="D882" i="1"/>
  <c r="C882" i="1"/>
  <c r="D880" i="1"/>
  <c r="C880" i="1"/>
  <c r="D878" i="1"/>
  <c r="C878" i="1"/>
  <c r="D876" i="1"/>
  <c r="C876" i="1"/>
  <c r="D874" i="1"/>
  <c r="C874" i="1"/>
  <c r="D872" i="1"/>
  <c r="C872" i="1"/>
  <c r="D870" i="1"/>
  <c r="C870" i="1"/>
  <c r="D868" i="1"/>
  <c r="C868" i="1"/>
  <c r="D866" i="1"/>
  <c r="C866" i="1"/>
  <c r="D864" i="1"/>
  <c r="C864" i="1"/>
  <c r="D862" i="1"/>
  <c r="C862" i="1"/>
  <c r="D860" i="1"/>
  <c r="C860" i="1"/>
  <c r="D858" i="1"/>
  <c r="C858" i="1"/>
  <c r="D856" i="1"/>
  <c r="C856" i="1"/>
  <c r="D854" i="1"/>
  <c r="C854" i="1"/>
  <c r="D852" i="1"/>
  <c r="C852" i="1"/>
  <c r="D850" i="1"/>
  <c r="C850" i="1"/>
  <c r="D848" i="1"/>
  <c r="C848" i="1"/>
  <c r="D846" i="1"/>
  <c r="C846" i="1"/>
  <c r="D844" i="1"/>
  <c r="C844" i="1"/>
  <c r="D842" i="1"/>
  <c r="C842" i="1"/>
  <c r="D840" i="1"/>
  <c r="C840" i="1"/>
  <c r="D838" i="1"/>
  <c r="C838" i="1"/>
  <c r="D836" i="1"/>
  <c r="C836" i="1"/>
  <c r="D834" i="1"/>
  <c r="C834" i="1"/>
  <c r="D832" i="1"/>
  <c r="C832" i="1"/>
  <c r="D830" i="1"/>
  <c r="C830" i="1"/>
  <c r="D828" i="1"/>
  <c r="C828" i="1"/>
  <c r="D826" i="1"/>
  <c r="C826" i="1"/>
  <c r="D824" i="1"/>
  <c r="C824" i="1"/>
  <c r="D822" i="1"/>
  <c r="C822" i="1"/>
  <c r="D820" i="1"/>
  <c r="C820" i="1"/>
  <c r="D818" i="1"/>
  <c r="C818" i="1"/>
  <c r="D816" i="1"/>
  <c r="C816" i="1"/>
  <c r="D814" i="1"/>
  <c r="C814" i="1"/>
  <c r="D812" i="1"/>
  <c r="C812" i="1"/>
  <c r="D810" i="1"/>
  <c r="C810" i="1"/>
  <c r="D808" i="1"/>
  <c r="C808" i="1"/>
  <c r="D806" i="1"/>
  <c r="C806" i="1"/>
  <c r="D804" i="1"/>
  <c r="C804" i="1"/>
  <c r="D802" i="1"/>
  <c r="C802" i="1"/>
  <c r="D800" i="1"/>
  <c r="C800" i="1"/>
  <c r="D798" i="1"/>
  <c r="C798" i="1"/>
  <c r="D796" i="1"/>
  <c r="C796" i="1"/>
  <c r="D794" i="1"/>
  <c r="C794" i="1"/>
  <c r="D792" i="1"/>
  <c r="C792" i="1"/>
  <c r="D790" i="1"/>
  <c r="C790" i="1"/>
  <c r="D788" i="1"/>
  <c r="C788" i="1"/>
  <c r="D786" i="1"/>
  <c r="C786" i="1"/>
  <c r="D784" i="1"/>
  <c r="C784" i="1"/>
  <c r="D782" i="1"/>
  <c r="C782" i="1"/>
  <c r="D780" i="1"/>
  <c r="C780" i="1"/>
  <c r="D778" i="1"/>
  <c r="C778" i="1"/>
  <c r="D776" i="1"/>
  <c r="C776" i="1"/>
  <c r="D774" i="1"/>
  <c r="C774" i="1"/>
  <c r="D772" i="1"/>
  <c r="C772" i="1"/>
  <c r="D770" i="1"/>
  <c r="C770" i="1"/>
  <c r="D768" i="1"/>
  <c r="C768" i="1"/>
  <c r="D766" i="1"/>
  <c r="C766" i="1"/>
  <c r="D764" i="1"/>
  <c r="C764" i="1"/>
  <c r="D762" i="1"/>
  <c r="C762" i="1"/>
  <c r="D760" i="1"/>
  <c r="C760" i="1"/>
  <c r="D758" i="1"/>
  <c r="C758" i="1"/>
  <c r="D756" i="1"/>
  <c r="C756" i="1"/>
  <c r="D754" i="1"/>
  <c r="C754" i="1"/>
  <c r="D752" i="1"/>
  <c r="C752" i="1"/>
  <c r="D750" i="1"/>
  <c r="C750" i="1"/>
  <c r="D748" i="1"/>
  <c r="C748" i="1"/>
  <c r="D746" i="1"/>
  <c r="C746" i="1"/>
  <c r="D744" i="1"/>
  <c r="C744" i="1"/>
  <c r="D742" i="1"/>
  <c r="C742" i="1"/>
  <c r="D740" i="1"/>
  <c r="C740" i="1"/>
  <c r="D738" i="1"/>
  <c r="C738" i="1"/>
  <c r="D736" i="1"/>
  <c r="C736" i="1"/>
  <c r="D734" i="1"/>
  <c r="C734" i="1"/>
  <c r="D732" i="1"/>
  <c r="C732" i="1"/>
  <c r="D730" i="1"/>
  <c r="C730" i="1"/>
  <c r="D728" i="1"/>
  <c r="C728" i="1"/>
  <c r="D726" i="1"/>
  <c r="C726" i="1"/>
  <c r="D724" i="1"/>
  <c r="C724" i="1"/>
  <c r="D722" i="1"/>
  <c r="C722" i="1"/>
  <c r="D720" i="1"/>
  <c r="C720" i="1"/>
  <c r="D718" i="1"/>
  <c r="C718" i="1"/>
  <c r="D716" i="1"/>
  <c r="C716" i="1"/>
  <c r="D714" i="1"/>
  <c r="C714" i="1"/>
  <c r="D712" i="1"/>
  <c r="C712" i="1"/>
  <c r="D710" i="1"/>
  <c r="C710" i="1"/>
  <c r="D708" i="1"/>
  <c r="C708" i="1"/>
  <c r="D706" i="1"/>
  <c r="C706" i="1"/>
  <c r="D704" i="1"/>
  <c r="C704" i="1"/>
  <c r="D702" i="1"/>
  <c r="C702" i="1"/>
  <c r="D700" i="1"/>
  <c r="C700" i="1"/>
  <c r="D698" i="1"/>
  <c r="C698" i="1"/>
  <c r="D696" i="1"/>
  <c r="C696" i="1"/>
  <c r="D694" i="1"/>
  <c r="C694" i="1"/>
  <c r="D692" i="1"/>
  <c r="C692" i="1"/>
  <c r="D690" i="1"/>
  <c r="C690" i="1"/>
  <c r="D688" i="1"/>
  <c r="C688" i="1"/>
  <c r="D686" i="1"/>
  <c r="C686" i="1"/>
  <c r="D684" i="1"/>
  <c r="C684" i="1"/>
  <c r="D682" i="1"/>
  <c r="C682" i="1"/>
  <c r="D680" i="1"/>
  <c r="C680" i="1"/>
  <c r="D678" i="1"/>
  <c r="C678" i="1"/>
  <c r="D676" i="1"/>
  <c r="C676" i="1"/>
  <c r="D674" i="1"/>
  <c r="C674" i="1"/>
  <c r="D672" i="1"/>
  <c r="C672" i="1"/>
  <c r="D670" i="1"/>
  <c r="C670" i="1"/>
  <c r="D668" i="1"/>
  <c r="C668" i="1"/>
  <c r="D666" i="1"/>
  <c r="C666" i="1"/>
  <c r="D664" i="1"/>
  <c r="C664" i="1"/>
  <c r="D662" i="1"/>
  <c r="C662" i="1"/>
  <c r="D660" i="1"/>
  <c r="C660" i="1"/>
  <c r="D658" i="1"/>
  <c r="C658" i="1"/>
  <c r="D656" i="1"/>
  <c r="C656" i="1"/>
  <c r="D654" i="1"/>
  <c r="C654" i="1"/>
  <c r="D652" i="1"/>
  <c r="C652" i="1"/>
  <c r="D650" i="1"/>
  <c r="C650" i="1"/>
  <c r="D648" i="1"/>
  <c r="C648" i="1"/>
  <c r="D646" i="1"/>
  <c r="C646" i="1"/>
  <c r="D644" i="1"/>
  <c r="C644" i="1"/>
  <c r="D642" i="1"/>
  <c r="C642" i="1"/>
  <c r="D640" i="1"/>
  <c r="C640" i="1"/>
  <c r="D638" i="1"/>
  <c r="C638" i="1"/>
  <c r="D636" i="1"/>
  <c r="C636" i="1"/>
  <c r="D634" i="1"/>
  <c r="C634" i="1"/>
  <c r="D632" i="1"/>
  <c r="C632" i="1"/>
  <c r="D630" i="1"/>
  <c r="C630" i="1"/>
  <c r="D628" i="1"/>
  <c r="C628" i="1"/>
  <c r="D626" i="1"/>
  <c r="C626" i="1"/>
  <c r="D624" i="1"/>
  <c r="C624" i="1"/>
  <c r="D622" i="1"/>
  <c r="C622" i="1"/>
  <c r="D620" i="1"/>
  <c r="C620" i="1"/>
  <c r="D618" i="1"/>
  <c r="C618" i="1"/>
  <c r="D616" i="1"/>
  <c r="C616" i="1"/>
  <c r="D614" i="1"/>
  <c r="C614" i="1"/>
  <c r="D612" i="1"/>
  <c r="C612" i="1"/>
  <c r="D610" i="1"/>
  <c r="C610" i="1"/>
  <c r="D608" i="1"/>
  <c r="C608" i="1"/>
  <c r="D606" i="1"/>
  <c r="C606" i="1"/>
  <c r="D604" i="1"/>
  <c r="C604" i="1"/>
  <c r="D602" i="1"/>
  <c r="C602" i="1"/>
  <c r="D600" i="1"/>
  <c r="C600" i="1"/>
  <c r="D598" i="1"/>
  <c r="C598" i="1"/>
  <c r="D596" i="1"/>
  <c r="C596" i="1"/>
  <c r="D594" i="1"/>
  <c r="C594" i="1"/>
  <c r="D592" i="1"/>
  <c r="C592" i="1"/>
  <c r="D590" i="1"/>
  <c r="C590" i="1"/>
  <c r="D588" i="1"/>
  <c r="C588" i="1"/>
  <c r="D586" i="1"/>
  <c r="C586" i="1"/>
  <c r="D584" i="1"/>
  <c r="C584" i="1"/>
  <c r="D582" i="1"/>
  <c r="C582" i="1"/>
  <c r="D580" i="1"/>
  <c r="C580" i="1"/>
  <c r="D578" i="1"/>
  <c r="C578" i="1"/>
  <c r="D576" i="1"/>
  <c r="C576" i="1"/>
  <c r="D574" i="1"/>
  <c r="C574" i="1"/>
  <c r="D572" i="1"/>
  <c r="C572" i="1"/>
  <c r="D570" i="1"/>
  <c r="C570" i="1"/>
  <c r="D568" i="1"/>
  <c r="C568" i="1"/>
  <c r="D566" i="1"/>
  <c r="C566" i="1"/>
  <c r="D564" i="1"/>
  <c r="C564" i="1"/>
  <c r="D562" i="1"/>
  <c r="C562" i="1"/>
  <c r="D560" i="1"/>
  <c r="C560" i="1"/>
  <c r="D558" i="1"/>
  <c r="C558" i="1"/>
  <c r="D556" i="1"/>
  <c r="C556" i="1"/>
  <c r="D554" i="1"/>
  <c r="C554" i="1"/>
  <c r="D552" i="1"/>
  <c r="C552" i="1"/>
  <c r="D550" i="1"/>
  <c r="C550" i="1"/>
  <c r="D548" i="1"/>
  <c r="C548" i="1"/>
  <c r="D546" i="1"/>
  <c r="C546" i="1"/>
  <c r="D544" i="1"/>
  <c r="C544" i="1"/>
  <c r="D542" i="1"/>
  <c r="C542" i="1"/>
  <c r="C540" i="1"/>
  <c r="D540" i="1"/>
  <c r="C538" i="1"/>
  <c r="D538" i="1"/>
  <c r="C536" i="1"/>
  <c r="D536" i="1"/>
  <c r="C534" i="1"/>
  <c r="D534" i="1"/>
  <c r="C532" i="1"/>
  <c r="D532" i="1"/>
  <c r="C530" i="1"/>
  <c r="D530" i="1"/>
  <c r="C528" i="1"/>
  <c r="D528" i="1"/>
  <c r="C526" i="1"/>
  <c r="D526" i="1"/>
  <c r="C524" i="1"/>
  <c r="D524" i="1"/>
  <c r="C522" i="1"/>
  <c r="D522" i="1"/>
  <c r="C520" i="1"/>
  <c r="D520" i="1"/>
  <c r="C518" i="1"/>
  <c r="D518" i="1"/>
  <c r="C516" i="1"/>
  <c r="D516" i="1"/>
  <c r="C514" i="1"/>
  <c r="D514" i="1"/>
  <c r="C512" i="1"/>
  <c r="D512" i="1"/>
  <c r="C510" i="1"/>
  <c r="D510" i="1"/>
  <c r="C508" i="1"/>
  <c r="D508" i="1"/>
  <c r="C506" i="1"/>
  <c r="D506" i="1"/>
  <c r="C504" i="1"/>
  <c r="D504" i="1"/>
  <c r="C502" i="1"/>
  <c r="D502" i="1"/>
  <c r="C500" i="1"/>
  <c r="D500" i="1"/>
  <c r="C498" i="1"/>
  <c r="D498" i="1"/>
  <c r="C496" i="1"/>
  <c r="D496" i="1"/>
  <c r="C494" i="1"/>
  <c r="D494" i="1"/>
  <c r="C492" i="1"/>
  <c r="D492" i="1"/>
  <c r="C490" i="1"/>
  <c r="D490" i="1"/>
  <c r="C488" i="1"/>
  <c r="D488" i="1"/>
  <c r="C486" i="1"/>
  <c r="D486" i="1"/>
  <c r="C484" i="1"/>
  <c r="D484" i="1"/>
  <c r="C482" i="1"/>
  <c r="D482" i="1"/>
  <c r="C480" i="1"/>
  <c r="D480" i="1"/>
  <c r="C478" i="1"/>
  <c r="D478" i="1"/>
  <c r="C476" i="1"/>
  <c r="D476" i="1"/>
  <c r="C474" i="1"/>
  <c r="D474" i="1"/>
  <c r="C472" i="1"/>
  <c r="D472" i="1"/>
  <c r="C470" i="1"/>
  <c r="D470" i="1"/>
  <c r="C468" i="1"/>
  <c r="D468" i="1"/>
  <c r="C466" i="1"/>
  <c r="D466" i="1"/>
  <c r="C464" i="1"/>
  <c r="D464" i="1"/>
  <c r="C462" i="1"/>
  <c r="D462" i="1"/>
  <c r="C460" i="1"/>
  <c r="D460" i="1"/>
  <c r="C458" i="1"/>
  <c r="D458" i="1"/>
  <c r="C456" i="1"/>
  <c r="D456" i="1"/>
  <c r="C454" i="1"/>
  <c r="D454" i="1"/>
  <c r="C452" i="1"/>
  <c r="D452" i="1"/>
  <c r="C450" i="1"/>
  <c r="D450" i="1"/>
  <c r="C448" i="1"/>
  <c r="D448" i="1"/>
  <c r="C446" i="1"/>
  <c r="D446" i="1"/>
  <c r="C444" i="1"/>
  <c r="D444" i="1"/>
  <c r="C442" i="1"/>
  <c r="D442" i="1"/>
  <c r="C440" i="1"/>
  <c r="D440" i="1"/>
  <c r="C438" i="1"/>
  <c r="D438" i="1"/>
  <c r="C436" i="1"/>
  <c r="D436" i="1"/>
  <c r="C434" i="1"/>
  <c r="D434" i="1"/>
  <c r="C432" i="1"/>
  <c r="D432" i="1"/>
  <c r="C430" i="1"/>
  <c r="D430" i="1"/>
  <c r="C428" i="1"/>
  <c r="D428" i="1"/>
  <c r="C426" i="1"/>
  <c r="D426" i="1"/>
  <c r="C424" i="1"/>
  <c r="D424" i="1"/>
  <c r="C422" i="1"/>
  <c r="D422" i="1"/>
  <c r="C420" i="1"/>
  <c r="D420" i="1"/>
  <c r="C418" i="1"/>
  <c r="D418" i="1"/>
  <c r="C416" i="1"/>
  <c r="D416" i="1"/>
  <c r="C414" i="1"/>
  <c r="D414" i="1"/>
  <c r="C412" i="1"/>
  <c r="D412" i="1"/>
  <c r="C410" i="1"/>
  <c r="D410" i="1"/>
  <c r="C408" i="1"/>
  <c r="D408" i="1"/>
  <c r="C406" i="1"/>
  <c r="D406" i="1"/>
  <c r="C404" i="1"/>
  <c r="D404" i="1"/>
  <c r="C402" i="1"/>
  <c r="D402" i="1"/>
  <c r="C400" i="1"/>
  <c r="D400" i="1"/>
  <c r="C398" i="1"/>
  <c r="D398" i="1"/>
  <c r="C396" i="1"/>
  <c r="D396" i="1"/>
  <c r="C394" i="1"/>
  <c r="D394" i="1"/>
  <c r="C392" i="1"/>
  <c r="D392" i="1"/>
  <c r="C390" i="1"/>
  <c r="D390" i="1"/>
  <c r="C388" i="1"/>
  <c r="D388" i="1"/>
  <c r="C386" i="1"/>
  <c r="D386" i="1"/>
  <c r="C384" i="1"/>
  <c r="D384" i="1"/>
  <c r="C382" i="1"/>
  <c r="D382" i="1"/>
  <c r="C380" i="1"/>
  <c r="D380" i="1"/>
  <c r="C378" i="1"/>
  <c r="D378" i="1"/>
  <c r="C376" i="1"/>
  <c r="D376" i="1"/>
  <c r="C374" i="1"/>
  <c r="D374" i="1"/>
  <c r="C372" i="1"/>
  <c r="D372" i="1"/>
  <c r="C370" i="1"/>
  <c r="D370" i="1"/>
  <c r="C368" i="1"/>
  <c r="D368" i="1"/>
  <c r="C366" i="1"/>
  <c r="D366" i="1"/>
  <c r="C364" i="1"/>
  <c r="D364" i="1"/>
  <c r="C362" i="1"/>
  <c r="D362" i="1"/>
  <c r="C360" i="1"/>
  <c r="D360" i="1"/>
  <c r="C358" i="1"/>
  <c r="D358" i="1"/>
  <c r="C356" i="1"/>
  <c r="D356" i="1"/>
  <c r="C354" i="1"/>
  <c r="D354" i="1"/>
  <c r="C352" i="1"/>
  <c r="D352" i="1"/>
  <c r="C350" i="1"/>
  <c r="D350" i="1"/>
  <c r="C348" i="1"/>
  <c r="D348" i="1"/>
  <c r="C346" i="1"/>
  <c r="D346" i="1"/>
  <c r="C344" i="1"/>
  <c r="D344" i="1"/>
  <c r="C342" i="1"/>
  <c r="D342" i="1"/>
  <c r="C340" i="1"/>
  <c r="D340" i="1"/>
  <c r="C338" i="1"/>
  <c r="D338" i="1"/>
  <c r="C336" i="1"/>
  <c r="D336" i="1"/>
  <c r="C334" i="1"/>
  <c r="D334" i="1"/>
  <c r="C332" i="1"/>
  <c r="D332" i="1"/>
  <c r="C330" i="1"/>
  <c r="D330" i="1"/>
  <c r="C328" i="1"/>
  <c r="D328" i="1"/>
  <c r="C326" i="1"/>
  <c r="D326" i="1"/>
  <c r="C324" i="1"/>
  <c r="D324" i="1"/>
  <c r="C322" i="1"/>
  <c r="D322" i="1"/>
  <c r="C320" i="1"/>
  <c r="D320" i="1"/>
  <c r="C318" i="1"/>
  <c r="D318" i="1"/>
  <c r="C316" i="1"/>
  <c r="D316" i="1"/>
  <c r="C314" i="1"/>
  <c r="D314" i="1"/>
  <c r="C312" i="1"/>
  <c r="D312" i="1"/>
  <c r="C310" i="1"/>
  <c r="D310" i="1"/>
  <c r="C308" i="1"/>
  <c r="D308" i="1"/>
  <c r="C306" i="1"/>
  <c r="D306" i="1"/>
  <c r="C304" i="1"/>
  <c r="D304" i="1"/>
  <c r="C302" i="1"/>
  <c r="D302" i="1"/>
  <c r="C300" i="1"/>
  <c r="D300" i="1"/>
  <c r="C298" i="1"/>
  <c r="D298" i="1"/>
  <c r="C296" i="1"/>
  <c r="D296" i="1"/>
  <c r="C294" i="1"/>
  <c r="D294" i="1"/>
  <c r="C292" i="1"/>
  <c r="D292" i="1"/>
  <c r="C290" i="1"/>
  <c r="D290" i="1"/>
  <c r="C288" i="1"/>
  <c r="D288" i="1"/>
  <c r="C286" i="1"/>
  <c r="D286" i="1"/>
  <c r="C284" i="1"/>
  <c r="D284" i="1"/>
  <c r="C282" i="1"/>
  <c r="D282" i="1"/>
  <c r="C280" i="1"/>
  <c r="D280" i="1"/>
  <c r="C278" i="1"/>
  <c r="D278" i="1"/>
  <c r="C276" i="1"/>
  <c r="D276" i="1"/>
  <c r="C274" i="1"/>
  <c r="D274" i="1"/>
  <c r="C272" i="1"/>
  <c r="D272" i="1"/>
  <c r="C270" i="1"/>
  <c r="D270" i="1"/>
  <c r="C268" i="1"/>
  <c r="D268" i="1"/>
  <c r="C266" i="1"/>
  <c r="D266" i="1"/>
  <c r="C264" i="1"/>
  <c r="D264" i="1"/>
  <c r="C262" i="1"/>
  <c r="D262" i="1"/>
  <c r="C260" i="1"/>
  <c r="D260" i="1"/>
  <c r="C258" i="1"/>
  <c r="D258" i="1"/>
  <c r="C256" i="1"/>
  <c r="D256" i="1"/>
  <c r="C254" i="1"/>
  <c r="D254" i="1"/>
  <c r="C252" i="1"/>
  <c r="D252" i="1"/>
  <c r="C250" i="1"/>
  <c r="D250" i="1"/>
  <c r="C248" i="1"/>
  <c r="D248" i="1"/>
  <c r="C246" i="1"/>
  <c r="D246" i="1"/>
  <c r="C244" i="1"/>
  <c r="D244" i="1"/>
  <c r="C242" i="1"/>
  <c r="D242" i="1"/>
  <c r="C240" i="1"/>
  <c r="D240" i="1"/>
  <c r="C238" i="1"/>
  <c r="D238" i="1"/>
  <c r="C236" i="1"/>
  <c r="D236" i="1"/>
  <c r="C234" i="1"/>
  <c r="D234" i="1"/>
  <c r="C232" i="1"/>
  <c r="D232" i="1"/>
  <c r="C230" i="1"/>
  <c r="D230" i="1"/>
  <c r="C228" i="1"/>
  <c r="D228" i="1"/>
  <c r="C226" i="1"/>
  <c r="D226" i="1"/>
  <c r="C224" i="1"/>
  <c r="D224" i="1"/>
  <c r="C222" i="1"/>
  <c r="D222" i="1"/>
  <c r="C220" i="1"/>
  <c r="D220" i="1"/>
  <c r="C218" i="1"/>
  <c r="D218" i="1"/>
  <c r="C216" i="1"/>
  <c r="D216" i="1"/>
  <c r="C214" i="1"/>
  <c r="D214" i="1"/>
  <c r="C212" i="1"/>
  <c r="D212" i="1"/>
  <c r="D210" i="1"/>
  <c r="C210" i="1"/>
  <c r="D208" i="1"/>
  <c r="C208" i="1"/>
  <c r="D206" i="1"/>
  <c r="C206" i="1"/>
  <c r="D204" i="1"/>
  <c r="C204" i="1"/>
  <c r="D202" i="1"/>
  <c r="C202" i="1"/>
  <c r="D200" i="1"/>
  <c r="C200" i="1"/>
  <c r="D198" i="1"/>
  <c r="C198" i="1"/>
  <c r="D196" i="1"/>
  <c r="C196" i="1"/>
  <c r="D194" i="1"/>
  <c r="C194" i="1"/>
  <c r="D192" i="1"/>
  <c r="C192" i="1"/>
  <c r="D190" i="1"/>
  <c r="C190" i="1"/>
  <c r="D188" i="1"/>
  <c r="C188" i="1"/>
  <c r="D186" i="1"/>
  <c r="C186" i="1"/>
  <c r="D184" i="1"/>
  <c r="C184" i="1"/>
  <c r="D182" i="1"/>
  <c r="C182" i="1"/>
  <c r="D180" i="1"/>
  <c r="C180" i="1"/>
  <c r="D178" i="1"/>
  <c r="C178" i="1"/>
  <c r="D176" i="1"/>
  <c r="C176" i="1"/>
  <c r="D174" i="1"/>
  <c r="C174" i="1"/>
  <c r="D172" i="1"/>
  <c r="C172" i="1"/>
  <c r="D170" i="1"/>
  <c r="C170" i="1"/>
  <c r="D168" i="1"/>
  <c r="C168" i="1"/>
  <c r="D166" i="1"/>
  <c r="C166" i="1"/>
  <c r="D164" i="1"/>
  <c r="C164" i="1"/>
  <c r="D162" i="1"/>
  <c r="C162" i="1"/>
  <c r="D160" i="1"/>
  <c r="C160" i="1"/>
  <c r="D158" i="1"/>
  <c r="C158" i="1"/>
  <c r="D156" i="1"/>
  <c r="C156" i="1"/>
  <c r="C154" i="1"/>
  <c r="D154" i="1"/>
  <c r="C152" i="1"/>
  <c r="D152" i="1"/>
  <c r="C150" i="1"/>
  <c r="D150" i="1"/>
  <c r="C148" i="1"/>
  <c r="D148" i="1"/>
  <c r="C146" i="1"/>
  <c r="D146" i="1"/>
  <c r="C144" i="1"/>
  <c r="D144" i="1"/>
  <c r="C142" i="1"/>
  <c r="D142" i="1"/>
  <c r="C140" i="1"/>
  <c r="D140" i="1"/>
  <c r="C138" i="1"/>
  <c r="D138" i="1"/>
  <c r="C136" i="1"/>
  <c r="D136" i="1"/>
  <c r="C134" i="1"/>
  <c r="D134" i="1"/>
  <c r="C132" i="1"/>
  <c r="D132" i="1"/>
  <c r="C130" i="1"/>
  <c r="D130" i="1"/>
  <c r="C128" i="1"/>
  <c r="D128" i="1"/>
  <c r="C126" i="1"/>
  <c r="D126" i="1"/>
  <c r="C124" i="1"/>
  <c r="D124" i="1"/>
  <c r="C122" i="1"/>
  <c r="D122" i="1"/>
  <c r="C120" i="1"/>
  <c r="D120" i="1"/>
  <c r="C118" i="1"/>
  <c r="D118" i="1"/>
  <c r="C116" i="1"/>
  <c r="D116" i="1"/>
  <c r="C114" i="1"/>
  <c r="D114" i="1"/>
  <c r="C112" i="1"/>
  <c r="D112" i="1"/>
  <c r="C110" i="1"/>
  <c r="D110" i="1"/>
  <c r="C108" i="1"/>
  <c r="D108" i="1"/>
  <c r="C106" i="1"/>
  <c r="D106" i="1"/>
  <c r="C104" i="1"/>
  <c r="D104" i="1"/>
  <c r="C102" i="1"/>
  <c r="D102" i="1"/>
  <c r="C100" i="1"/>
  <c r="D100" i="1"/>
  <c r="C98" i="1"/>
  <c r="D98" i="1"/>
  <c r="C96" i="1"/>
  <c r="D96" i="1"/>
  <c r="C94" i="1"/>
  <c r="D94" i="1"/>
  <c r="C92" i="1"/>
  <c r="D92" i="1"/>
  <c r="C90" i="1"/>
  <c r="D90" i="1"/>
  <c r="C88" i="1"/>
  <c r="D88" i="1"/>
  <c r="C86" i="1"/>
  <c r="D86" i="1"/>
  <c r="C84" i="1"/>
  <c r="D84" i="1"/>
  <c r="C82" i="1"/>
  <c r="D82" i="1"/>
  <c r="C80" i="1"/>
  <c r="D80" i="1"/>
  <c r="C78" i="1"/>
  <c r="D78" i="1"/>
  <c r="C76" i="1"/>
  <c r="D76" i="1"/>
  <c r="C74" i="1"/>
  <c r="D74" i="1"/>
  <c r="D3000" i="1"/>
  <c r="C3000" i="1"/>
  <c r="D2996" i="1"/>
  <c r="C2996" i="1"/>
  <c r="D2994" i="1"/>
  <c r="C2994" i="1"/>
  <c r="D2990" i="1"/>
  <c r="C2990" i="1"/>
  <c r="D2988" i="1"/>
  <c r="C2988" i="1"/>
  <c r="D2984" i="1"/>
  <c r="C2984" i="1"/>
  <c r="D2980" i="1"/>
  <c r="C2980" i="1"/>
  <c r="D2976" i="1"/>
  <c r="C2976" i="1"/>
  <c r="D2999" i="1"/>
  <c r="C2999" i="1"/>
  <c r="D2997" i="1"/>
  <c r="C2997" i="1"/>
  <c r="D2995" i="1"/>
  <c r="C2995" i="1"/>
  <c r="D2993" i="1"/>
  <c r="C2993" i="1"/>
  <c r="D2991" i="1"/>
  <c r="C2991" i="1"/>
  <c r="D2989" i="1"/>
  <c r="C2989" i="1"/>
  <c r="D2987" i="1"/>
  <c r="C2987" i="1"/>
  <c r="D2985" i="1"/>
  <c r="C2985" i="1"/>
  <c r="D2983" i="1"/>
  <c r="C2983" i="1"/>
  <c r="D2981" i="1"/>
  <c r="C2981" i="1"/>
  <c r="D2979" i="1"/>
  <c r="C2979" i="1"/>
  <c r="D2977" i="1"/>
  <c r="C2977" i="1"/>
  <c r="D2975" i="1"/>
  <c r="C2975" i="1"/>
  <c r="D2973" i="1"/>
  <c r="C2973" i="1"/>
  <c r="D2971" i="1"/>
  <c r="C2971" i="1"/>
  <c r="D2969" i="1"/>
  <c r="C2969" i="1"/>
  <c r="D2967" i="1"/>
  <c r="C2967" i="1"/>
  <c r="D2965" i="1"/>
  <c r="C2965" i="1"/>
  <c r="D2963" i="1"/>
  <c r="C2963" i="1"/>
  <c r="D2961" i="1"/>
  <c r="C2961" i="1"/>
  <c r="D2959" i="1"/>
  <c r="C2959" i="1"/>
  <c r="D2957" i="1"/>
  <c r="C2957" i="1"/>
  <c r="D2955" i="1"/>
  <c r="C2955" i="1"/>
  <c r="D2953" i="1"/>
  <c r="C2953" i="1"/>
  <c r="D2951" i="1"/>
  <c r="C2951" i="1"/>
  <c r="D2949" i="1"/>
  <c r="C2949" i="1"/>
  <c r="D2947" i="1"/>
  <c r="C2947" i="1"/>
  <c r="D2945" i="1"/>
  <c r="C2945" i="1"/>
  <c r="D2943" i="1"/>
  <c r="C2943" i="1"/>
  <c r="D2941" i="1"/>
  <c r="C2941" i="1"/>
  <c r="D2939" i="1"/>
  <c r="C2939" i="1"/>
  <c r="D2937" i="1"/>
  <c r="C2937" i="1"/>
  <c r="D2935" i="1"/>
  <c r="C2935" i="1"/>
  <c r="D2933" i="1"/>
  <c r="C2933" i="1"/>
  <c r="D2931" i="1"/>
  <c r="C2931" i="1"/>
  <c r="D2929" i="1"/>
  <c r="C2929" i="1"/>
  <c r="D2927" i="1"/>
  <c r="C2927" i="1"/>
  <c r="D2925" i="1"/>
  <c r="C2925" i="1"/>
  <c r="D2923" i="1"/>
  <c r="C2923" i="1"/>
  <c r="D2921" i="1"/>
  <c r="C2921" i="1"/>
  <c r="D2919" i="1"/>
  <c r="C2919" i="1"/>
  <c r="D2917" i="1"/>
  <c r="C2917" i="1"/>
  <c r="D2915" i="1"/>
  <c r="C2915" i="1"/>
  <c r="D2913" i="1"/>
  <c r="C2913" i="1"/>
  <c r="D2911" i="1"/>
  <c r="C2911" i="1"/>
  <c r="D2909" i="1"/>
  <c r="C2909" i="1"/>
  <c r="D2907" i="1"/>
  <c r="C2907" i="1"/>
  <c r="D2905" i="1"/>
  <c r="C2905" i="1"/>
  <c r="D2903" i="1"/>
  <c r="C2903" i="1"/>
  <c r="D2901" i="1"/>
  <c r="C2901" i="1"/>
  <c r="D2899" i="1"/>
  <c r="C2899" i="1"/>
  <c r="D2897" i="1"/>
  <c r="C2897" i="1"/>
  <c r="D2895" i="1"/>
  <c r="C2895" i="1"/>
  <c r="D2893" i="1"/>
  <c r="C2893" i="1"/>
  <c r="D2891" i="1"/>
  <c r="C2891" i="1"/>
  <c r="D2889" i="1"/>
  <c r="C2889" i="1"/>
  <c r="D2887" i="1"/>
  <c r="C2887" i="1"/>
  <c r="D2885" i="1"/>
  <c r="C2885" i="1"/>
  <c r="D2883" i="1"/>
  <c r="C2883" i="1"/>
  <c r="D2881" i="1"/>
  <c r="C2881" i="1"/>
  <c r="D2879" i="1"/>
  <c r="C2879" i="1"/>
  <c r="D2877" i="1"/>
  <c r="C2877" i="1"/>
  <c r="D2875" i="1"/>
  <c r="C2875" i="1"/>
  <c r="D2873" i="1"/>
  <c r="C2873" i="1"/>
  <c r="D2871" i="1"/>
  <c r="C2871" i="1"/>
  <c r="D2869" i="1"/>
  <c r="C2869" i="1"/>
  <c r="D2867" i="1"/>
  <c r="C2867" i="1"/>
  <c r="D2865" i="1"/>
  <c r="C2865" i="1"/>
  <c r="D2863" i="1"/>
  <c r="C2863" i="1"/>
  <c r="D2861" i="1"/>
  <c r="C2861" i="1"/>
  <c r="D2859" i="1"/>
  <c r="C2859" i="1"/>
  <c r="D2857" i="1"/>
  <c r="C2857" i="1"/>
  <c r="D2855" i="1"/>
  <c r="C2855" i="1"/>
  <c r="D2853" i="1"/>
  <c r="C2853" i="1"/>
  <c r="D2851" i="1"/>
  <c r="C2851" i="1"/>
  <c r="D2849" i="1"/>
  <c r="C2849" i="1"/>
  <c r="D2847" i="1"/>
  <c r="C2847" i="1"/>
  <c r="D2845" i="1"/>
  <c r="C2845" i="1"/>
  <c r="D2843" i="1"/>
  <c r="C2843" i="1"/>
  <c r="D2841" i="1"/>
  <c r="C2841" i="1"/>
  <c r="D2839" i="1"/>
  <c r="C2839" i="1"/>
  <c r="D2837" i="1"/>
  <c r="C2837" i="1"/>
  <c r="D2835" i="1"/>
  <c r="C2835" i="1"/>
  <c r="D2833" i="1"/>
  <c r="C2833" i="1"/>
  <c r="D2831" i="1"/>
  <c r="C2831" i="1"/>
  <c r="D2829" i="1"/>
  <c r="C2829" i="1"/>
  <c r="D2827" i="1"/>
  <c r="C2827" i="1"/>
  <c r="D2825" i="1"/>
  <c r="C2825" i="1"/>
  <c r="D2823" i="1"/>
  <c r="C2823" i="1"/>
  <c r="D2821" i="1"/>
  <c r="C2821" i="1"/>
  <c r="D2819" i="1"/>
  <c r="C2819" i="1"/>
  <c r="D2817" i="1"/>
  <c r="C2817" i="1"/>
  <c r="D2815" i="1"/>
  <c r="C2815" i="1"/>
  <c r="D2813" i="1"/>
  <c r="C2813" i="1"/>
  <c r="D2811" i="1"/>
  <c r="C2811" i="1"/>
  <c r="D2809" i="1"/>
  <c r="C2809" i="1"/>
  <c r="D2807" i="1"/>
  <c r="C2807" i="1"/>
  <c r="D2805" i="1"/>
  <c r="C2805" i="1"/>
  <c r="D2803" i="1"/>
  <c r="C2803" i="1"/>
  <c r="D2801" i="1"/>
  <c r="C2801" i="1"/>
  <c r="D2799" i="1"/>
  <c r="C2799" i="1"/>
  <c r="D2797" i="1"/>
  <c r="C2797" i="1"/>
  <c r="D2795" i="1"/>
  <c r="C2795" i="1"/>
  <c r="D2793" i="1"/>
  <c r="C2793" i="1"/>
  <c r="D2791" i="1"/>
  <c r="C2791" i="1"/>
  <c r="D2789" i="1"/>
  <c r="C2789" i="1"/>
  <c r="D2787" i="1"/>
  <c r="C2787" i="1"/>
  <c r="D2785" i="1"/>
  <c r="C2785" i="1"/>
  <c r="D2783" i="1"/>
  <c r="C2783" i="1"/>
  <c r="D2781" i="1"/>
  <c r="C2781" i="1"/>
  <c r="D2779" i="1"/>
  <c r="C2779" i="1"/>
  <c r="D2777" i="1"/>
  <c r="C2777" i="1"/>
  <c r="D2775" i="1"/>
  <c r="C2775" i="1"/>
  <c r="D2773" i="1"/>
  <c r="C2773" i="1"/>
  <c r="D2771" i="1"/>
  <c r="C2771" i="1"/>
  <c r="D2769" i="1"/>
  <c r="C2769" i="1"/>
  <c r="D2767" i="1"/>
  <c r="C2767" i="1"/>
  <c r="D2765" i="1"/>
  <c r="C2765" i="1"/>
  <c r="D2763" i="1"/>
  <c r="C2763" i="1"/>
  <c r="D2761" i="1"/>
  <c r="C2761" i="1"/>
  <c r="D2759" i="1"/>
  <c r="C2759" i="1"/>
  <c r="D2757" i="1"/>
  <c r="C2757" i="1"/>
  <c r="D2755" i="1"/>
  <c r="C2755" i="1"/>
  <c r="D2753" i="1"/>
  <c r="C2753" i="1"/>
  <c r="D2751" i="1"/>
  <c r="C2751" i="1"/>
  <c r="D2749" i="1"/>
  <c r="C2749" i="1"/>
  <c r="D2747" i="1"/>
  <c r="C2747" i="1"/>
  <c r="D2745" i="1"/>
  <c r="C2745" i="1"/>
  <c r="D2743" i="1"/>
  <c r="C2743" i="1"/>
  <c r="D2741" i="1"/>
  <c r="C2741" i="1"/>
  <c r="D2739" i="1"/>
  <c r="C2739" i="1"/>
  <c r="D2737" i="1"/>
  <c r="C2737" i="1"/>
  <c r="D2735" i="1"/>
  <c r="C2735" i="1"/>
  <c r="D2733" i="1"/>
  <c r="C2733" i="1"/>
  <c r="D2731" i="1"/>
  <c r="C2731" i="1"/>
  <c r="D2729" i="1"/>
  <c r="C2729" i="1"/>
  <c r="D2727" i="1"/>
  <c r="C2727" i="1"/>
  <c r="D2725" i="1"/>
  <c r="C2725" i="1"/>
  <c r="D2723" i="1"/>
  <c r="C2723" i="1"/>
  <c r="D2721" i="1"/>
  <c r="C2721" i="1"/>
  <c r="D2719" i="1"/>
  <c r="C2719" i="1"/>
  <c r="D2717" i="1"/>
  <c r="C2717" i="1"/>
  <c r="D2715" i="1"/>
  <c r="C2715" i="1"/>
  <c r="D2713" i="1"/>
  <c r="C2713" i="1"/>
  <c r="D2711" i="1"/>
  <c r="C2711" i="1"/>
  <c r="D2709" i="1"/>
  <c r="C2709" i="1"/>
  <c r="D2707" i="1"/>
  <c r="C2707" i="1"/>
  <c r="D2705" i="1"/>
  <c r="C2705" i="1"/>
  <c r="D2703" i="1"/>
  <c r="C2703" i="1"/>
  <c r="D2701" i="1"/>
  <c r="C2701" i="1"/>
  <c r="D2699" i="1"/>
  <c r="C2699" i="1"/>
  <c r="D2697" i="1"/>
  <c r="C2697" i="1"/>
  <c r="D2695" i="1"/>
  <c r="C2695" i="1"/>
  <c r="D2693" i="1"/>
  <c r="C2693" i="1"/>
  <c r="D2691" i="1"/>
  <c r="C2691" i="1"/>
  <c r="D2689" i="1"/>
  <c r="C2689" i="1"/>
  <c r="D2687" i="1"/>
  <c r="C2687" i="1"/>
  <c r="D2685" i="1"/>
  <c r="C2685" i="1"/>
  <c r="D2683" i="1"/>
  <c r="C2683" i="1"/>
  <c r="D2681" i="1"/>
  <c r="C2681" i="1"/>
  <c r="D2679" i="1"/>
  <c r="C2679" i="1"/>
  <c r="D2677" i="1"/>
  <c r="C2677" i="1"/>
  <c r="D2675" i="1"/>
  <c r="C2675" i="1"/>
  <c r="D2673" i="1"/>
  <c r="C2673" i="1"/>
  <c r="D2671" i="1"/>
  <c r="C2671" i="1"/>
  <c r="D2669" i="1"/>
  <c r="C2669" i="1"/>
  <c r="D2667" i="1"/>
  <c r="C2667" i="1"/>
  <c r="D2665" i="1"/>
  <c r="C2665" i="1"/>
  <c r="D2663" i="1"/>
  <c r="C2663" i="1"/>
  <c r="D2661" i="1"/>
  <c r="C2661" i="1"/>
  <c r="D2659" i="1"/>
  <c r="C2659" i="1"/>
  <c r="D2657" i="1"/>
  <c r="C2657" i="1"/>
  <c r="D2655" i="1"/>
  <c r="C2655" i="1"/>
  <c r="D2653" i="1"/>
  <c r="C2653" i="1"/>
  <c r="D2651" i="1"/>
  <c r="C2651" i="1"/>
  <c r="D2649" i="1"/>
  <c r="C2649" i="1"/>
  <c r="D2647" i="1"/>
  <c r="C2647" i="1"/>
  <c r="D2645" i="1"/>
  <c r="C2645" i="1"/>
  <c r="D2643" i="1"/>
  <c r="C2643" i="1"/>
  <c r="D2641" i="1"/>
  <c r="C2641" i="1"/>
  <c r="D2639" i="1"/>
  <c r="C2639" i="1"/>
  <c r="D2637" i="1"/>
  <c r="C2637" i="1"/>
  <c r="D2635" i="1"/>
  <c r="C2635" i="1"/>
  <c r="D2633" i="1"/>
  <c r="C2633" i="1"/>
  <c r="D2631" i="1"/>
  <c r="C2631" i="1"/>
  <c r="D2629" i="1"/>
  <c r="C2629" i="1"/>
  <c r="D2627" i="1"/>
  <c r="C2627" i="1"/>
  <c r="D2625" i="1"/>
  <c r="C2625" i="1"/>
  <c r="D2623" i="1"/>
  <c r="C2623" i="1"/>
  <c r="D2621" i="1"/>
  <c r="C2621" i="1"/>
  <c r="D2619" i="1"/>
  <c r="C2619" i="1"/>
  <c r="D2617" i="1"/>
  <c r="C2617" i="1"/>
  <c r="D2615" i="1"/>
  <c r="C2615" i="1"/>
  <c r="D2613" i="1"/>
  <c r="C2613" i="1"/>
  <c r="D2611" i="1"/>
  <c r="C2611" i="1"/>
  <c r="D2609" i="1"/>
  <c r="C2609" i="1"/>
  <c r="D2607" i="1"/>
  <c r="C2607" i="1"/>
  <c r="D2605" i="1"/>
  <c r="C2605" i="1"/>
  <c r="D2603" i="1"/>
  <c r="C2603" i="1"/>
  <c r="D2601" i="1"/>
  <c r="C2601" i="1"/>
  <c r="D2599" i="1"/>
  <c r="C2599" i="1"/>
  <c r="D2597" i="1"/>
  <c r="C2597" i="1"/>
  <c r="D2595" i="1"/>
  <c r="C2595" i="1"/>
  <c r="D2593" i="1"/>
  <c r="C2593" i="1"/>
  <c r="D2591" i="1"/>
  <c r="C2591" i="1"/>
  <c r="D2589" i="1"/>
  <c r="C2589" i="1"/>
  <c r="D2587" i="1"/>
  <c r="C2587" i="1"/>
  <c r="D2585" i="1"/>
  <c r="C2585" i="1"/>
  <c r="D2583" i="1"/>
  <c r="C2583" i="1"/>
  <c r="D2581" i="1"/>
  <c r="C2581" i="1"/>
  <c r="D2579" i="1"/>
  <c r="C2579" i="1"/>
  <c r="D2577" i="1"/>
  <c r="C2577" i="1"/>
  <c r="D2575" i="1"/>
  <c r="C2575" i="1"/>
  <c r="D2573" i="1"/>
  <c r="C2573" i="1"/>
  <c r="D2571" i="1"/>
  <c r="C2571" i="1"/>
  <c r="D2569" i="1"/>
  <c r="C2569" i="1"/>
  <c r="D2567" i="1"/>
  <c r="C2567" i="1"/>
  <c r="D2565" i="1"/>
  <c r="C2565" i="1"/>
  <c r="D2563" i="1"/>
  <c r="C2563" i="1"/>
  <c r="D2561" i="1"/>
  <c r="C2561" i="1"/>
  <c r="D2559" i="1"/>
  <c r="C2559" i="1"/>
  <c r="D2557" i="1"/>
  <c r="C2557" i="1"/>
  <c r="D2555" i="1"/>
  <c r="C2555" i="1"/>
  <c r="D2553" i="1"/>
  <c r="C2553" i="1"/>
  <c r="D2551" i="1"/>
  <c r="C2551" i="1"/>
  <c r="D2549" i="1"/>
  <c r="C2549" i="1"/>
  <c r="D2547" i="1"/>
  <c r="C2547" i="1"/>
  <c r="D2545" i="1"/>
  <c r="C2545" i="1"/>
  <c r="D2543" i="1"/>
  <c r="C2543" i="1"/>
  <c r="D2541" i="1"/>
  <c r="C2541" i="1"/>
  <c r="D2539" i="1"/>
  <c r="C2539" i="1"/>
  <c r="D2537" i="1"/>
  <c r="C2537" i="1"/>
  <c r="D2535" i="1"/>
  <c r="C2535" i="1"/>
  <c r="D2533" i="1"/>
  <c r="C2533" i="1"/>
  <c r="D2531" i="1"/>
  <c r="C2531" i="1"/>
  <c r="D2529" i="1"/>
  <c r="C2529" i="1"/>
  <c r="D2527" i="1"/>
  <c r="C2527" i="1"/>
  <c r="D2525" i="1"/>
  <c r="C2525" i="1"/>
  <c r="D2523" i="1"/>
  <c r="C2523" i="1"/>
  <c r="D2521" i="1"/>
  <c r="C2521" i="1"/>
  <c r="D2519" i="1"/>
  <c r="C2519" i="1"/>
  <c r="D2517" i="1"/>
  <c r="C2517" i="1"/>
  <c r="D2515" i="1"/>
  <c r="C2515" i="1"/>
  <c r="D2513" i="1"/>
  <c r="C2513" i="1"/>
  <c r="D2511" i="1"/>
  <c r="C2511" i="1"/>
  <c r="D2509" i="1"/>
  <c r="C2509" i="1"/>
  <c r="D2507" i="1"/>
  <c r="C2507" i="1"/>
  <c r="D2505" i="1"/>
  <c r="C2505" i="1"/>
  <c r="D2503" i="1"/>
  <c r="C2503" i="1"/>
  <c r="D2501" i="1"/>
  <c r="C2501" i="1"/>
  <c r="D2499" i="1"/>
  <c r="C2499" i="1"/>
  <c r="D2497" i="1"/>
  <c r="C2497" i="1"/>
  <c r="D2495" i="1"/>
  <c r="C2495" i="1"/>
  <c r="D2493" i="1"/>
  <c r="C2493" i="1"/>
  <c r="D2491" i="1"/>
  <c r="C2491" i="1"/>
  <c r="D2489" i="1"/>
  <c r="C2489" i="1"/>
  <c r="D2487" i="1"/>
  <c r="C2487" i="1"/>
  <c r="D2485" i="1"/>
  <c r="C2485" i="1"/>
  <c r="D2483" i="1"/>
  <c r="C2483" i="1"/>
  <c r="D2481" i="1"/>
  <c r="C2481" i="1"/>
  <c r="D2479" i="1"/>
  <c r="C2479" i="1"/>
  <c r="D2477" i="1"/>
  <c r="C2477" i="1"/>
  <c r="D2475" i="1"/>
  <c r="C2475" i="1"/>
  <c r="D2473" i="1"/>
  <c r="C2473" i="1"/>
  <c r="D2471" i="1"/>
  <c r="C2471" i="1"/>
  <c r="D2469" i="1"/>
  <c r="C2469" i="1"/>
  <c r="D2467" i="1"/>
  <c r="C2467" i="1"/>
  <c r="D2465" i="1"/>
  <c r="C2465" i="1"/>
  <c r="D2463" i="1"/>
  <c r="C2463" i="1"/>
  <c r="D2461" i="1"/>
  <c r="C2461" i="1"/>
  <c r="D2459" i="1"/>
  <c r="C2459" i="1"/>
  <c r="D2457" i="1"/>
  <c r="C2457" i="1"/>
  <c r="D2455" i="1"/>
  <c r="C2455" i="1"/>
  <c r="D2453" i="1"/>
  <c r="C2453" i="1"/>
  <c r="D2451" i="1"/>
  <c r="C2451" i="1"/>
  <c r="D2449" i="1"/>
  <c r="C2449" i="1"/>
  <c r="D2447" i="1"/>
  <c r="C2447" i="1"/>
  <c r="D2445" i="1"/>
  <c r="C2445" i="1"/>
  <c r="D2443" i="1"/>
  <c r="C2443" i="1"/>
  <c r="D2441" i="1"/>
  <c r="C2441" i="1"/>
  <c r="D2439" i="1"/>
  <c r="C2439" i="1"/>
  <c r="D2437" i="1"/>
  <c r="C2437" i="1"/>
  <c r="D2435" i="1"/>
  <c r="C2435" i="1"/>
  <c r="D2433" i="1"/>
  <c r="C2433" i="1"/>
  <c r="D2431" i="1"/>
  <c r="C2431" i="1"/>
  <c r="D2429" i="1"/>
  <c r="C2429" i="1"/>
  <c r="D2427" i="1"/>
  <c r="C2427" i="1"/>
  <c r="D2425" i="1"/>
  <c r="C2425" i="1"/>
  <c r="D2423" i="1"/>
  <c r="C2423" i="1"/>
  <c r="D2421" i="1"/>
  <c r="C2421" i="1"/>
  <c r="D2419" i="1"/>
  <c r="C2419" i="1"/>
  <c r="D2417" i="1"/>
  <c r="C2417" i="1"/>
  <c r="D2415" i="1"/>
  <c r="C2415" i="1"/>
  <c r="D2413" i="1"/>
  <c r="C2413" i="1"/>
  <c r="D2411" i="1"/>
  <c r="C2411" i="1"/>
  <c r="D2409" i="1"/>
  <c r="C2409" i="1"/>
  <c r="D2407" i="1"/>
  <c r="C2407" i="1"/>
  <c r="D2405" i="1"/>
  <c r="C2405" i="1"/>
  <c r="D2403" i="1"/>
  <c r="C2403" i="1"/>
  <c r="D2401" i="1"/>
  <c r="C2401" i="1"/>
  <c r="D2399" i="1"/>
  <c r="C2399" i="1"/>
  <c r="D2397" i="1"/>
  <c r="C2397" i="1"/>
  <c r="D2395" i="1"/>
  <c r="C2395" i="1"/>
  <c r="D2393" i="1"/>
  <c r="C2393" i="1"/>
  <c r="D2391" i="1"/>
  <c r="C2391" i="1"/>
  <c r="D2389" i="1"/>
  <c r="C2389" i="1"/>
  <c r="D2387" i="1"/>
  <c r="C2387" i="1"/>
  <c r="D2385" i="1"/>
  <c r="C2385" i="1"/>
  <c r="D2383" i="1"/>
  <c r="C2383" i="1"/>
  <c r="D2381" i="1"/>
  <c r="C2381" i="1"/>
  <c r="D2379" i="1"/>
  <c r="C2379" i="1"/>
  <c r="D2377" i="1"/>
  <c r="C2377" i="1"/>
  <c r="D2375" i="1"/>
  <c r="C2375" i="1"/>
  <c r="D2373" i="1"/>
  <c r="C2373" i="1"/>
  <c r="D2371" i="1"/>
  <c r="C2371" i="1"/>
  <c r="D2369" i="1"/>
  <c r="C2369" i="1"/>
  <c r="D2367" i="1"/>
  <c r="C2367" i="1"/>
  <c r="D2365" i="1"/>
  <c r="C2365" i="1"/>
  <c r="D2363" i="1"/>
  <c r="C2363" i="1"/>
  <c r="D2361" i="1"/>
  <c r="C2361" i="1"/>
  <c r="D2359" i="1"/>
  <c r="C2359" i="1"/>
  <c r="D2357" i="1"/>
  <c r="C2357" i="1"/>
  <c r="D2355" i="1"/>
  <c r="C2355" i="1"/>
  <c r="D2353" i="1"/>
  <c r="C2353" i="1"/>
  <c r="D2351" i="1"/>
  <c r="C2351" i="1"/>
  <c r="D2349" i="1"/>
  <c r="C2349" i="1"/>
  <c r="D2347" i="1"/>
  <c r="C2347" i="1"/>
  <c r="D2345" i="1"/>
  <c r="C2345" i="1"/>
  <c r="D2343" i="1"/>
  <c r="C2343" i="1"/>
  <c r="D2341" i="1"/>
  <c r="C2341" i="1"/>
  <c r="D2339" i="1"/>
  <c r="C2339" i="1"/>
  <c r="D2337" i="1"/>
  <c r="C2337" i="1"/>
  <c r="D2335" i="1"/>
  <c r="C2335" i="1"/>
  <c r="D2333" i="1"/>
  <c r="C2333" i="1"/>
  <c r="D2331" i="1"/>
  <c r="C2331" i="1"/>
  <c r="D2329" i="1"/>
  <c r="C2329" i="1"/>
  <c r="D2327" i="1"/>
  <c r="C2327" i="1"/>
  <c r="D2325" i="1"/>
  <c r="C2325" i="1"/>
  <c r="D2323" i="1"/>
  <c r="C2323" i="1"/>
  <c r="D2321" i="1"/>
  <c r="C2321" i="1"/>
  <c r="D2319" i="1"/>
  <c r="C2319" i="1"/>
  <c r="D2317" i="1"/>
  <c r="C2317" i="1"/>
  <c r="D2315" i="1"/>
  <c r="C2315" i="1"/>
  <c r="D2313" i="1"/>
  <c r="C2313" i="1"/>
  <c r="D2311" i="1"/>
  <c r="C2311" i="1"/>
  <c r="D2309" i="1"/>
  <c r="C2309" i="1"/>
  <c r="D2307" i="1"/>
  <c r="C2307" i="1"/>
  <c r="D2305" i="1"/>
  <c r="C2305" i="1"/>
  <c r="D2303" i="1"/>
  <c r="C2303" i="1"/>
  <c r="D2301" i="1"/>
  <c r="C2301" i="1"/>
  <c r="D2299" i="1"/>
  <c r="C2299" i="1"/>
  <c r="D2297" i="1"/>
  <c r="C2297" i="1"/>
  <c r="D2295" i="1"/>
  <c r="C2295" i="1"/>
  <c r="D2293" i="1"/>
  <c r="C2293" i="1"/>
  <c r="D2291" i="1"/>
  <c r="C2291" i="1"/>
  <c r="D2289" i="1"/>
  <c r="C2289" i="1"/>
  <c r="D2287" i="1"/>
  <c r="C2287" i="1"/>
  <c r="D2285" i="1"/>
  <c r="C2285" i="1"/>
  <c r="D2283" i="1"/>
  <c r="C2283" i="1"/>
  <c r="D2281" i="1"/>
  <c r="C2281" i="1"/>
  <c r="D2279" i="1"/>
  <c r="C2279" i="1"/>
  <c r="D2277" i="1"/>
  <c r="C2277" i="1"/>
  <c r="D2275" i="1"/>
  <c r="C2275" i="1"/>
  <c r="D2273" i="1"/>
  <c r="C2273" i="1"/>
  <c r="D2271" i="1"/>
  <c r="C2271" i="1"/>
  <c r="D2269" i="1"/>
  <c r="C2269" i="1"/>
  <c r="D2267" i="1"/>
  <c r="C2267" i="1"/>
  <c r="D2265" i="1"/>
  <c r="C2265" i="1"/>
  <c r="D2263" i="1"/>
  <c r="C2263" i="1"/>
  <c r="D2261" i="1"/>
  <c r="C2261" i="1"/>
  <c r="D2259" i="1"/>
  <c r="C2259" i="1"/>
  <c r="D2257" i="1"/>
  <c r="C2257" i="1"/>
  <c r="D2255" i="1"/>
  <c r="C2255" i="1"/>
  <c r="D2253" i="1"/>
  <c r="C2253" i="1"/>
  <c r="D2251" i="1"/>
  <c r="C2251" i="1"/>
  <c r="D2249" i="1"/>
  <c r="C2249" i="1"/>
  <c r="D2247" i="1"/>
  <c r="C2247" i="1"/>
  <c r="D2245" i="1"/>
  <c r="C2245" i="1"/>
  <c r="D2243" i="1"/>
  <c r="C2243" i="1"/>
  <c r="D2241" i="1"/>
  <c r="C2241" i="1"/>
  <c r="D2239" i="1"/>
  <c r="C2239" i="1"/>
  <c r="D2237" i="1"/>
  <c r="C2237" i="1"/>
  <c r="D2235" i="1"/>
  <c r="C2235" i="1"/>
  <c r="D2233" i="1"/>
  <c r="C2233" i="1"/>
  <c r="D2231" i="1"/>
  <c r="C2231" i="1"/>
  <c r="D2229" i="1"/>
  <c r="C2229" i="1"/>
  <c r="D2227" i="1"/>
  <c r="C2227" i="1"/>
  <c r="D2225" i="1"/>
  <c r="C2225" i="1"/>
  <c r="D2223" i="1"/>
  <c r="C2223" i="1"/>
  <c r="D2221" i="1"/>
  <c r="C2221" i="1"/>
  <c r="D2219" i="1"/>
  <c r="C2219" i="1"/>
  <c r="D2217" i="1"/>
  <c r="C2217" i="1"/>
  <c r="D2215" i="1"/>
  <c r="C2215" i="1"/>
  <c r="D2213" i="1"/>
  <c r="C2213" i="1"/>
  <c r="D2211" i="1"/>
  <c r="C2211" i="1"/>
  <c r="D2209" i="1"/>
  <c r="C2209" i="1"/>
  <c r="D2207" i="1"/>
  <c r="C2207" i="1"/>
  <c r="D2205" i="1"/>
  <c r="C2205" i="1"/>
  <c r="D2203" i="1"/>
  <c r="C2203" i="1"/>
  <c r="D2201" i="1"/>
  <c r="C2201" i="1"/>
  <c r="D2199" i="1"/>
  <c r="C2199" i="1"/>
  <c r="D2197" i="1"/>
  <c r="C2197" i="1"/>
  <c r="D2195" i="1"/>
  <c r="C2195" i="1"/>
  <c r="D2193" i="1"/>
  <c r="C2193" i="1"/>
  <c r="D2191" i="1"/>
  <c r="C2191" i="1"/>
  <c r="D2189" i="1"/>
  <c r="C2189" i="1"/>
  <c r="D2187" i="1"/>
  <c r="C2187" i="1"/>
  <c r="D2185" i="1"/>
  <c r="C2185" i="1"/>
  <c r="D2183" i="1"/>
  <c r="C2183" i="1"/>
  <c r="D2181" i="1"/>
  <c r="C2181" i="1"/>
  <c r="D2179" i="1"/>
  <c r="C2179" i="1"/>
  <c r="D2177" i="1"/>
  <c r="C2177" i="1"/>
  <c r="D2175" i="1"/>
  <c r="C2175" i="1"/>
  <c r="D2173" i="1"/>
  <c r="C2173" i="1"/>
  <c r="D2171" i="1"/>
  <c r="C2171" i="1"/>
  <c r="D2169" i="1"/>
  <c r="C2169" i="1"/>
  <c r="D2167" i="1"/>
  <c r="C2167" i="1"/>
  <c r="D2165" i="1"/>
  <c r="C2165" i="1"/>
  <c r="D2163" i="1"/>
  <c r="C2163" i="1"/>
  <c r="D2161" i="1"/>
  <c r="C2161" i="1"/>
  <c r="D2159" i="1"/>
  <c r="C2159" i="1"/>
  <c r="D2157" i="1"/>
  <c r="C2157" i="1"/>
  <c r="D2155" i="1"/>
  <c r="C2155" i="1"/>
  <c r="D2153" i="1"/>
  <c r="C2153" i="1"/>
  <c r="D2151" i="1"/>
  <c r="C2151" i="1"/>
  <c r="D2149" i="1"/>
  <c r="C2149" i="1"/>
  <c r="D2147" i="1"/>
  <c r="C2147" i="1"/>
  <c r="D2145" i="1"/>
  <c r="C2145" i="1"/>
  <c r="D2143" i="1"/>
  <c r="C2143" i="1"/>
  <c r="D2141" i="1"/>
  <c r="C2141" i="1"/>
  <c r="D2139" i="1"/>
  <c r="C2139" i="1"/>
  <c r="D2137" i="1"/>
  <c r="C2137" i="1"/>
  <c r="D2135" i="1"/>
  <c r="C2135" i="1"/>
  <c r="D2133" i="1"/>
  <c r="C2133" i="1"/>
  <c r="D2131" i="1"/>
  <c r="C2131" i="1"/>
  <c r="D2129" i="1"/>
  <c r="C2129" i="1"/>
  <c r="D2127" i="1"/>
  <c r="C2127" i="1"/>
  <c r="D2125" i="1"/>
  <c r="C2125" i="1"/>
  <c r="D2123" i="1"/>
  <c r="C2123" i="1"/>
  <c r="D2121" i="1"/>
  <c r="C2121" i="1"/>
  <c r="D2119" i="1"/>
  <c r="C2119" i="1"/>
  <c r="D2117" i="1"/>
  <c r="C2117" i="1"/>
  <c r="D2115" i="1"/>
  <c r="C2115" i="1"/>
  <c r="D2113" i="1"/>
  <c r="C2113" i="1"/>
  <c r="D2111" i="1"/>
  <c r="C2111" i="1"/>
  <c r="D2109" i="1"/>
  <c r="C2109" i="1"/>
  <c r="D2107" i="1"/>
  <c r="C2107" i="1"/>
  <c r="D2105" i="1"/>
  <c r="C2105" i="1"/>
  <c r="D2103" i="1"/>
  <c r="C2103" i="1"/>
  <c r="D2101" i="1"/>
  <c r="C2101" i="1"/>
  <c r="D2099" i="1"/>
  <c r="C2099" i="1"/>
  <c r="D2097" i="1"/>
  <c r="C2097" i="1"/>
  <c r="D2095" i="1"/>
  <c r="C2095" i="1"/>
  <c r="D2093" i="1"/>
  <c r="C2093" i="1"/>
  <c r="D2091" i="1"/>
  <c r="C2091" i="1"/>
  <c r="D2089" i="1"/>
  <c r="C2089" i="1"/>
  <c r="D2087" i="1"/>
  <c r="C2087" i="1"/>
  <c r="D2085" i="1"/>
  <c r="C2085" i="1"/>
  <c r="D2083" i="1"/>
  <c r="C2083" i="1"/>
  <c r="D2081" i="1"/>
  <c r="C2081" i="1"/>
  <c r="D2079" i="1"/>
  <c r="C2079" i="1"/>
  <c r="D2077" i="1"/>
  <c r="C2077" i="1"/>
  <c r="D2075" i="1"/>
  <c r="C2075" i="1"/>
  <c r="D2073" i="1"/>
  <c r="C2073" i="1"/>
  <c r="D2071" i="1"/>
  <c r="C2071" i="1"/>
  <c r="D2069" i="1"/>
  <c r="C2069" i="1"/>
  <c r="D2067" i="1"/>
  <c r="C2067" i="1"/>
  <c r="D2065" i="1"/>
  <c r="C2065" i="1"/>
  <c r="D2063" i="1"/>
  <c r="C2063" i="1"/>
  <c r="D2061" i="1"/>
  <c r="C2061" i="1"/>
  <c r="D2059" i="1"/>
  <c r="C2059" i="1"/>
  <c r="D2057" i="1"/>
  <c r="C2057" i="1"/>
  <c r="D2055" i="1"/>
  <c r="C2055" i="1"/>
  <c r="D2053" i="1"/>
  <c r="C2053" i="1"/>
  <c r="D2051" i="1"/>
  <c r="C2051" i="1"/>
  <c r="D2049" i="1"/>
  <c r="C2049" i="1"/>
  <c r="D2047" i="1"/>
  <c r="C2047" i="1"/>
  <c r="D2045" i="1"/>
  <c r="C2045" i="1"/>
  <c r="D2043" i="1"/>
  <c r="C2043" i="1"/>
  <c r="D2041" i="1"/>
  <c r="C2041" i="1"/>
  <c r="D2039" i="1"/>
  <c r="C2039" i="1"/>
  <c r="D2037" i="1"/>
  <c r="C2037" i="1"/>
  <c r="D2035" i="1"/>
  <c r="C2035" i="1"/>
  <c r="D2033" i="1"/>
  <c r="C2033" i="1"/>
  <c r="D2031" i="1"/>
  <c r="C2031" i="1"/>
  <c r="D2029" i="1"/>
  <c r="C2029" i="1"/>
  <c r="D2027" i="1"/>
  <c r="C2027" i="1"/>
  <c r="D2025" i="1"/>
  <c r="C2025" i="1"/>
  <c r="D2023" i="1"/>
  <c r="C2023" i="1"/>
  <c r="D2021" i="1"/>
  <c r="C2021" i="1"/>
  <c r="D2019" i="1"/>
  <c r="C2019" i="1"/>
  <c r="D2017" i="1"/>
  <c r="C2017" i="1"/>
  <c r="D2015" i="1"/>
  <c r="C2015" i="1"/>
  <c r="D2013" i="1"/>
  <c r="C2013" i="1"/>
  <c r="D2011" i="1"/>
  <c r="C2011" i="1"/>
  <c r="D2009" i="1"/>
  <c r="C2009" i="1"/>
  <c r="D2007" i="1"/>
  <c r="C2007" i="1"/>
  <c r="D2005" i="1"/>
  <c r="C2005" i="1"/>
  <c r="D2003" i="1"/>
  <c r="C2003" i="1"/>
  <c r="D2001" i="1"/>
  <c r="C2001" i="1"/>
  <c r="D1999" i="1"/>
  <c r="C1999" i="1"/>
  <c r="D1997" i="1"/>
  <c r="C1997" i="1"/>
  <c r="D1995" i="1"/>
  <c r="C1995" i="1"/>
  <c r="D1993" i="1"/>
  <c r="C1993" i="1"/>
  <c r="D1991" i="1"/>
  <c r="C1991" i="1"/>
  <c r="D1989" i="1"/>
  <c r="C1989" i="1"/>
  <c r="D1987" i="1"/>
  <c r="C1987" i="1"/>
  <c r="D1985" i="1"/>
  <c r="C1985" i="1"/>
  <c r="D1983" i="1"/>
  <c r="C1983" i="1"/>
  <c r="D1981" i="1"/>
  <c r="C1981" i="1"/>
  <c r="D1979" i="1"/>
  <c r="C1979" i="1"/>
  <c r="D1977" i="1"/>
  <c r="C1977" i="1"/>
  <c r="D1975" i="1"/>
  <c r="C1975" i="1"/>
  <c r="D1973" i="1"/>
  <c r="C1973" i="1"/>
  <c r="D1971" i="1"/>
  <c r="C1971" i="1"/>
  <c r="D1969" i="1"/>
  <c r="C1969" i="1"/>
  <c r="D1967" i="1"/>
  <c r="C1967" i="1"/>
  <c r="D1965" i="1"/>
  <c r="C1965" i="1"/>
  <c r="D1963" i="1"/>
  <c r="C1963" i="1"/>
  <c r="D1961" i="1"/>
  <c r="C1961" i="1"/>
  <c r="D1959" i="1"/>
  <c r="C1959" i="1"/>
  <c r="D1957" i="1"/>
  <c r="C1957" i="1"/>
  <c r="D1955" i="1"/>
  <c r="C1955" i="1"/>
  <c r="D1953" i="1"/>
  <c r="C1953" i="1"/>
  <c r="D1951" i="1"/>
  <c r="C1951" i="1"/>
  <c r="D1949" i="1"/>
  <c r="C1949" i="1"/>
  <c r="D1947" i="1"/>
  <c r="C1947" i="1"/>
  <c r="D1945" i="1"/>
  <c r="C1945" i="1"/>
  <c r="D1943" i="1"/>
  <c r="C1943" i="1"/>
  <c r="D1941" i="1"/>
  <c r="C1941" i="1"/>
  <c r="D1939" i="1"/>
  <c r="C1939" i="1"/>
  <c r="D1937" i="1"/>
  <c r="C1937" i="1"/>
  <c r="D1935" i="1"/>
  <c r="C1935" i="1"/>
  <c r="D1933" i="1"/>
  <c r="C1933" i="1"/>
  <c r="D1931" i="1"/>
  <c r="C1931" i="1"/>
  <c r="D1929" i="1"/>
  <c r="C1929" i="1"/>
  <c r="D1927" i="1"/>
  <c r="C1927" i="1"/>
  <c r="D1925" i="1"/>
  <c r="C1925" i="1"/>
  <c r="D1923" i="1"/>
  <c r="C1923" i="1"/>
  <c r="D1921" i="1"/>
  <c r="C1921" i="1"/>
  <c r="D1919" i="1"/>
  <c r="C1919" i="1"/>
  <c r="D1917" i="1"/>
  <c r="C1917" i="1"/>
  <c r="D1915" i="1"/>
  <c r="C1915" i="1"/>
  <c r="D1913" i="1"/>
  <c r="C1913" i="1"/>
  <c r="D1911" i="1"/>
  <c r="C1911" i="1"/>
  <c r="D1909" i="1"/>
  <c r="C1909" i="1"/>
  <c r="C1907" i="1"/>
  <c r="D1907" i="1"/>
  <c r="D1905" i="1"/>
  <c r="C1905" i="1"/>
  <c r="D1903" i="1"/>
  <c r="C1903" i="1"/>
  <c r="D1901" i="1"/>
  <c r="C1901" i="1"/>
  <c r="D1899" i="1"/>
  <c r="C1899" i="1"/>
  <c r="D1897" i="1"/>
  <c r="C1897" i="1"/>
  <c r="D1895" i="1"/>
  <c r="C1895" i="1"/>
  <c r="D1893" i="1"/>
  <c r="C1893" i="1"/>
  <c r="D1891" i="1"/>
  <c r="C1891" i="1"/>
  <c r="D1889" i="1"/>
  <c r="C1889" i="1"/>
  <c r="D1887" i="1"/>
  <c r="C1887" i="1"/>
  <c r="D1885" i="1"/>
  <c r="C1885" i="1"/>
  <c r="D1883" i="1"/>
  <c r="C1883" i="1"/>
  <c r="D1881" i="1"/>
  <c r="C1881" i="1"/>
  <c r="D1879" i="1"/>
  <c r="C1879" i="1"/>
  <c r="D1877" i="1"/>
  <c r="C1877" i="1"/>
  <c r="D1875" i="1"/>
  <c r="C1875" i="1"/>
  <c r="D1873" i="1"/>
  <c r="C1873" i="1"/>
  <c r="D1871" i="1"/>
  <c r="C1871" i="1"/>
  <c r="D1869" i="1"/>
  <c r="C1869" i="1"/>
  <c r="D1867" i="1"/>
  <c r="C1867" i="1"/>
  <c r="D1865" i="1"/>
  <c r="C1865" i="1"/>
  <c r="D1863" i="1"/>
  <c r="C1863" i="1"/>
  <c r="D1861" i="1"/>
  <c r="C1861" i="1"/>
  <c r="D1859" i="1"/>
  <c r="C1859" i="1"/>
  <c r="D1857" i="1"/>
  <c r="C1857" i="1"/>
  <c r="D1855" i="1"/>
  <c r="C1855" i="1"/>
  <c r="D1853" i="1"/>
  <c r="C1853" i="1"/>
  <c r="D1851" i="1"/>
  <c r="C1851" i="1"/>
  <c r="D1849" i="1"/>
  <c r="C1849" i="1"/>
  <c r="D1847" i="1"/>
  <c r="C1847" i="1"/>
  <c r="D1845" i="1"/>
  <c r="C1845" i="1"/>
  <c r="D1843" i="1"/>
  <c r="C1843" i="1"/>
  <c r="D1841" i="1"/>
  <c r="C1841" i="1"/>
  <c r="D1839" i="1"/>
  <c r="C1839" i="1"/>
  <c r="D1837" i="1"/>
  <c r="C1837" i="1"/>
  <c r="D1835" i="1"/>
  <c r="C1835" i="1"/>
  <c r="D1833" i="1"/>
  <c r="C1833" i="1"/>
  <c r="D1831" i="1"/>
  <c r="C1831" i="1"/>
  <c r="D1829" i="1"/>
  <c r="C1829" i="1"/>
  <c r="D1827" i="1"/>
  <c r="C1827" i="1"/>
  <c r="D1825" i="1"/>
  <c r="C1825" i="1"/>
  <c r="D1823" i="1"/>
  <c r="C1823" i="1"/>
  <c r="D1821" i="1"/>
  <c r="C1821" i="1"/>
  <c r="D1819" i="1"/>
  <c r="C1819" i="1"/>
  <c r="D1817" i="1"/>
  <c r="C1817" i="1"/>
  <c r="D1815" i="1"/>
  <c r="C1815" i="1"/>
  <c r="D1813" i="1"/>
  <c r="C1813" i="1"/>
  <c r="D1811" i="1"/>
  <c r="C1811" i="1"/>
  <c r="D1809" i="1"/>
  <c r="C1809" i="1"/>
  <c r="D1807" i="1"/>
  <c r="C1807" i="1"/>
  <c r="D1805" i="1"/>
  <c r="C1805" i="1"/>
  <c r="D1803" i="1"/>
  <c r="C1803" i="1"/>
  <c r="D1801" i="1"/>
  <c r="C1801" i="1"/>
  <c r="D1799" i="1"/>
  <c r="C1799" i="1"/>
  <c r="D1797" i="1"/>
  <c r="C1797" i="1"/>
  <c r="D1795" i="1"/>
  <c r="C1795" i="1"/>
  <c r="D1793" i="1"/>
  <c r="C1793" i="1"/>
  <c r="D1791" i="1"/>
  <c r="C1791" i="1"/>
  <c r="D1789" i="1"/>
  <c r="C1789" i="1"/>
  <c r="D1787" i="1"/>
  <c r="C1787" i="1"/>
  <c r="D1785" i="1"/>
  <c r="C1785" i="1"/>
  <c r="D1783" i="1"/>
  <c r="C1783" i="1"/>
  <c r="D1781" i="1"/>
  <c r="C1781" i="1"/>
  <c r="D1779" i="1"/>
  <c r="C1779" i="1"/>
  <c r="D1777" i="1"/>
  <c r="C1777" i="1"/>
  <c r="D1775" i="1"/>
  <c r="C1775" i="1"/>
  <c r="D1773" i="1"/>
  <c r="C1773" i="1"/>
  <c r="D1771" i="1"/>
  <c r="C1771" i="1"/>
  <c r="D1769" i="1"/>
  <c r="C1769" i="1"/>
  <c r="D1767" i="1"/>
  <c r="C1767" i="1"/>
  <c r="D1765" i="1"/>
  <c r="C1765" i="1"/>
  <c r="D1763" i="1"/>
  <c r="C1763" i="1"/>
  <c r="D1761" i="1"/>
  <c r="C1761" i="1"/>
  <c r="D1759" i="1"/>
  <c r="C1759" i="1"/>
  <c r="D1757" i="1"/>
  <c r="C1757" i="1"/>
  <c r="D1755" i="1"/>
  <c r="C1755" i="1"/>
  <c r="D1753" i="1"/>
  <c r="C1753" i="1"/>
  <c r="D1751" i="1"/>
  <c r="C1751" i="1"/>
  <c r="D1749" i="1"/>
  <c r="C1749" i="1"/>
  <c r="D1747" i="1"/>
  <c r="C1747" i="1"/>
  <c r="D1745" i="1"/>
  <c r="C1745" i="1"/>
  <c r="D1743" i="1"/>
  <c r="C1743" i="1"/>
  <c r="D1741" i="1"/>
  <c r="C1741" i="1"/>
  <c r="D1739" i="1"/>
  <c r="C1739" i="1"/>
  <c r="D1737" i="1"/>
  <c r="C1737" i="1"/>
  <c r="D1735" i="1"/>
  <c r="C1735" i="1"/>
  <c r="D1733" i="1"/>
  <c r="C1733" i="1"/>
  <c r="D1731" i="1"/>
  <c r="C1731" i="1"/>
  <c r="D1729" i="1"/>
  <c r="C1729" i="1"/>
  <c r="D1727" i="1"/>
  <c r="C1727" i="1"/>
  <c r="D1725" i="1"/>
  <c r="C1725" i="1"/>
  <c r="D1723" i="1"/>
  <c r="C1723" i="1"/>
  <c r="D1721" i="1"/>
  <c r="C1721" i="1"/>
  <c r="D1719" i="1"/>
  <c r="C1719" i="1"/>
  <c r="D1717" i="1"/>
  <c r="C1717" i="1"/>
  <c r="D1715" i="1"/>
  <c r="C1715" i="1"/>
  <c r="D1713" i="1"/>
  <c r="C1713" i="1"/>
  <c r="D1711" i="1"/>
  <c r="C1711" i="1"/>
  <c r="D1709" i="1"/>
  <c r="C1709" i="1"/>
  <c r="D1707" i="1"/>
  <c r="C1707" i="1"/>
  <c r="D1705" i="1"/>
  <c r="C1705" i="1"/>
  <c r="D1703" i="1"/>
  <c r="C1703" i="1"/>
  <c r="D1701" i="1"/>
  <c r="C1701" i="1"/>
  <c r="D1699" i="1"/>
  <c r="C1699" i="1"/>
  <c r="D1697" i="1"/>
  <c r="C1697" i="1"/>
  <c r="D1695" i="1"/>
  <c r="C1695" i="1"/>
  <c r="D1693" i="1"/>
  <c r="C1693" i="1"/>
  <c r="D1691" i="1"/>
  <c r="C1691" i="1"/>
  <c r="D1689" i="1"/>
  <c r="C1689" i="1"/>
  <c r="D1687" i="1"/>
  <c r="C1687" i="1"/>
  <c r="D1685" i="1"/>
  <c r="C1685" i="1"/>
  <c r="D1683" i="1"/>
  <c r="C1683" i="1"/>
  <c r="D1681" i="1"/>
  <c r="C1681" i="1"/>
  <c r="D1679" i="1"/>
  <c r="C1679" i="1"/>
  <c r="D1677" i="1"/>
  <c r="C1677" i="1"/>
  <c r="D1675" i="1"/>
  <c r="C1675" i="1"/>
  <c r="D1673" i="1"/>
  <c r="C1673" i="1"/>
  <c r="D1671" i="1"/>
  <c r="C1671" i="1"/>
  <c r="D1669" i="1"/>
  <c r="C1669" i="1"/>
  <c r="D1667" i="1"/>
  <c r="C1667" i="1"/>
  <c r="D1665" i="1"/>
  <c r="C1665" i="1"/>
  <c r="D1663" i="1"/>
  <c r="C1663" i="1"/>
  <c r="D1661" i="1"/>
  <c r="C1661" i="1"/>
  <c r="D1659" i="1"/>
  <c r="C1659" i="1"/>
  <c r="D1657" i="1"/>
  <c r="C1657" i="1"/>
  <c r="D1655" i="1"/>
  <c r="C1655" i="1"/>
  <c r="D1653" i="1"/>
  <c r="C1653" i="1"/>
  <c r="D1651" i="1"/>
  <c r="C1651" i="1"/>
  <c r="D1649" i="1"/>
  <c r="C1649" i="1"/>
  <c r="D1647" i="1"/>
  <c r="C1647" i="1"/>
  <c r="D1645" i="1"/>
  <c r="C1645" i="1"/>
  <c r="D1643" i="1"/>
  <c r="C1643" i="1"/>
  <c r="D1641" i="1"/>
  <c r="C1641" i="1"/>
  <c r="D1639" i="1"/>
  <c r="C1639" i="1"/>
  <c r="D1637" i="1"/>
  <c r="C1637" i="1"/>
  <c r="D1635" i="1"/>
  <c r="C1635" i="1"/>
  <c r="D1633" i="1"/>
  <c r="C1633" i="1"/>
  <c r="D1631" i="1"/>
  <c r="C1631" i="1"/>
  <c r="D1629" i="1"/>
  <c r="C1629" i="1"/>
  <c r="D1627" i="1"/>
  <c r="C1627" i="1"/>
  <c r="D1625" i="1"/>
  <c r="C1625" i="1"/>
  <c r="D1623" i="1"/>
  <c r="C1623" i="1"/>
  <c r="D1621" i="1"/>
  <c r="C1621" i="1"/>
  <c r="D1619" i="1"/>
  <c r="C1619" i="1"/>
  <c r="D1617" i="1"/>
  <c r="C1617" i="1"/>
  <c r="D1615" i="1"/>
  <c r="C1615" i="1"/>
  <c r="D1613" i="1"/>
  <c r="C1613" i="1"/>
  <c r="D1611" i="1"/>
  <c r="C1611" i="1"/>
  <c r="D1609" i="1"/>
  <c r="C1609" i="1"/>
  <c r="D1607" i="1"/>
  <c r="C1607" i="1"/>
  <c r="D1605" i="1"/>
  <c r="C1605" i="1"/>
  <c r="D1603" i="1"/>
  <c r="C1603" i="1"/>
  <c r="D1601" i="1"/>
  <c r="C1601" i="1"/>
  <c r="D1599" i="1"/>
  <c r="C1599" i="1"/>
  <c r="D1597" i="1"/>
  <c r="C1597" i="1"/>
  <c r="D1595" i="1"/>
  <c r="C1595" i="1"/>
  <c r="D1593" i="1"/>
  <c r="C1593" i="1"/>
  <c r="D1591" i="1"/>
  <c r="C1591" i="1"/>
  <c r="D1589" i="1"/>
  <c r="C1589" i="1"/>
  <c r="D1587" i="1"/>
  <c r="C1587" i="1"/>
  <c r="D1585" i="1"/>
  <c r="C1585" i="1"/>
  <c r="D1583" i="1"/>
  <c r="C1583" i="1"/>
  <c r="D1581" i="1"/>
  <c r="C1581" i="1"/>
  <c r="D1579" i="1"/>
  <c r="C1579" i="1"/>
  <c r="D1577" i="1"/>
  <c r="C1577" i="1"/>
  <c r="D1575" i="1"/>
  <c r="C1575" i="1"/>
  <c r="D1573" i="1"/>
  <c r="C1573" i="1"/>
  <c r="D1571" i="1"/>
  <c r="C1571" i="1"/>
  <c r="D1569" i="1"/>
  <c r="C1569" i="1"/>
  <c r="D1567" i="1"/>
  <c r="C1567" i="1"/>
  <c r="D1565" i="1"/>
  <c r="C1565" i="1"/>
  <c r="D1563" i="1"/>
  <c r="C1563" i="1"/>
  <c r="D1561" i="1"/>
  <c r="C1561" i="1"/>
  <c r="D1559" i="1"/>
  <c r="C1559" i="1"/>
  <c r="D1557" i="1"/>
  <c r="C1557" i="1"/>
  <c r="D1555" i="1"/>
  <c r="C1555" i="1"/>
  <c r="D1553" i="1"/>
  <c r="C1553" i="1"/>
  <c r="D1551" i="1"/>
  <c r="C1551" i="1"/>
  <c r="D1549" i="1"/>
  <c r="C1549" i="1"/>
  <c r="D1547" i="1"/>
  <c r="C1547" i="1"/>
  <c r="D1545" i="1"/>
  <c r="C1545" i="1"/>
  <c r="D1543" i="1"/>
  <c r="C1543" i="1"/>
  <c r="D1541" i="1"/>
  <c r="C1541" i="1"/>
  <c r="D1539" i="1"/>
  <c r="C1539" i="1"/>
  <c r="D1537" i="1"/>
  <c r="C1537" i="1"/>
  <c r="D1535" i="1"/>
  <c r="C1535" i="1"/>
  <c r="D1533" i="1"/>
  <c r="C1533" i="1"/>
  <c r="D1531" i="1"/>
  <c r="C1531" i="1"/>
  <c r="D1529" i="1"/>
  <c r="C1529" i="1"/>
  <c r="D1527" i="1"/>
  <c r="C1527" i="1"/>
  <c r="D1525" i="1"/>
  <c r="C1525" i="1"/>
  <c r="D1523" i="1"/>
  <c r="C1523" i="1"/>
  <c r="D1521" i="1"/>
  <c r="C1521" i="1"/>
  <c r="D1519" i="1"/>
  <c r="C1519" i="1"/>
  <c r="D1517" i="1"/>
  <c r="C1517" i="1"/>
  <c r="D1515" i="1"/>
  <c r="C1515" i="1"/>
  <c r="D1513" i="1"/>
  <c r="C1513" i="1"/>
  <c r="D1511" i="1"/>
  <c r="C1511" i="1"/>
  <c r="D1509" i="1"/>
  <c r="C1509" i="1"/>
  <c r="D1507" i="1"/>
  <c r="C1507" i="1"/>
  <c r="D1505" i="1"/>
  <c r="C1505" i="1"/>
  <c r="D1503" i="1"/>
  <c r="C1503" i="1"/>
  <c r="D1501" i="1"/>
  <c r="C1501" i="1"/>
  <c r="D1499" i="1"/>
  <c r="C1499" i="1"/>
  <c r="D1497" i="1"/>
  <c r="C1497" i="1"/>
  <c r="D1495" i="1"/>
  <c r="C1495" i="1"/>
  <c r="D1493" i="1"/>
  <c r="C1493" i="1"/>
  <c r="D1491" i="1"/>
  <c r="C1491" i="1"/>
  <c r="D1489" i="1"/>
  <c r="C1489" i="1"/>
  <c r="D1487" i="1"/>
  <c r="C1487" i="1"/>
  <c r="D1485" i="1"/>
  <c r="C1485" i="1"/>
  <c r="D1483" i="1"/>
  <c r="C1483" i="1"/>
  <c r="D1481" i="1"/>
  <c r="C1481" i="1"/>
  <c r="D1479" i="1"/>
  <c r="C1479" i="1"/>
  <c r="D1477" i="1"/>
  <c r="C1477" i="1"/>
  <c r="D1475" i="1"/>
  <c r="C1475" i="1"/>
  <c r="D1473" i="1"/>
  <c r="C1473" i="1"/>
  <c r="D1471" i="1"/>
  <c r="C1471" i="1"/>
  <c r="D1469" i="1"/>
  <c r="C1469" i="1"/>
  <c r="D1467" i="1"/>
  <c r="C1467" i="1"/>
  <c r="D1465" i="1"/>
  <c r="C1465" i="1"/>
  <c r="D1463" i="1"/>
  <c r="C1463" i="1"/>
  <c r="D1461" i="1"/>
  <c r="C1461" i="1"/>
  <c r="D1459" i="1"/>
  <c r="C1459" i="1"/>
  <c r="D1457" i="1"/>
  <c r="C1457" i="1"/>
  <c r="D1455" i="1"/>
  <c r="C1455" i="1"/>
  <c r="D1453" i="1"/>
  <c r="C1453" i="1"/>
  <c r="D1451" i="1"/>
  <c r="C1451" i="1"/>
  <c r="D1449" i="1"/>
  <c r="C1449" i="1"/>
  <c r="D1447" i="1"/>
  <c r="C1447" i="1"/>
  <c r="D1445" i="1"/>
  <c r="C1445" i="1"/>
  <c r="D1443" i="1"/>
  <c r="C1443" i="1"/>
  <c r="D1441" i="1"/>
  <c r="C1441" i="1"/>
  <c r="D1439" i="1"/>
  <c r="C1439" i="1"/>
  <c r="D1437" i="1"/>
  <c r="C1437" i="1"/>
  <c r="D1435" i="1"/>
  <c r="C1435" i="1"/>
  <c r="D1433" i="1"/>
  <c r="C1433" i="1"/>
  <c r="D1431" i="1"/>
  <c r="C1431" i="1"/>
  <c r="D1429" i="1"/>
  <c r="C1429" i="1"/>
  <c r="D1427" i="1"/>
  <c r="C1427" i="1"/>
  <c r="D1425" i="1"/>
  <c r="C1425" i="1"/>
  <c r="D1423" i="1"/>
  <c r="C1423" i="1"/>
  <c r="D1421" i="1"/>
  <c r="C1421" i="1"/>
  <c r="D1419" i="1"/>
  <c r="C1419" i="1"/>
  <c r="D1417" i="1"/>
  <c r="C1417" i="1"/>
  <c r="D1415" i="1"/>
  <c r="C1415" i="1"/>
  <c r="D1413" i="1"/>
  <c r="C1413" i="1"/>
  <c r="D1411" i="1"/>
  <c r="C1411" i="1"/>
  <c r="D1409" i="1"/>
  <c r="C1409" i="1"/>
  <c r="D1407" i="1"/>
  <c r="C1407" i="1"/>
  <c r="D1405" i="1"/>
  <c r="C1405" i="1"/>
  <c r="D1403" i="1"/>
  <c r="C1403" i="1"/>
  <c r="D1401" i="1"/>
  <c r="C1401" i="1"/>
  <c r="D1399" i="1"/>
  <c r="C1399" i="1"/>
  <c r="D1397" i="1"/>
  <c r="C1397" i="1"/>
  <c r="D1395" i="1"/>
  <c r="C1395" i="1"/>
  <c r="D1393" i="1"/>
  <c r="C1393" i="1"/>
  <c r="D1391" i="1"/>
  <c r="C1391" i="1"/>
  <c r="D1389" i="1"/>
  <c r="C1389" i="1"/>
  <c r="D1387" i="1"/>
  <c r="C1387" i="1"/>
  <c r="D1385" i="1"/>
  <c r="C1385" i="1"/>
  <c r="D1383" i="1"/>
  <c r="C1383" i="1"/>
  <c r="D1381" i="1"/>
  <c r="C1381" i="1"/>
  <c r="D1379" i="1"/>
  <c r="C1379" i="1"/>
  <c r="D1377" i="1"/>
  <c r="C1377" i="1"/>
  <c r="D1375" i="1"/>
  <c r="C1375" i="1"/>
  <c r="D1373" i="1"/>
  <c r="C1373" i="1"/>
  <c r="D1371" i="1"/>
  <c r="C1371" i="1"/>
  <c r="D1369" i="1"/>
  <c r="C1369" i="1"/>
  <c r="D1367" i="1"/>
  <c r="C1367" i="1"/>
  <c r="D1365" i="1"/>
  <c r="C1365" i="1"/>
  <c r="D1363" i="1"/>
  <c r="C1363" i="1"/>
  <c r="D1361" i="1"/>
  <c r="C1361" i="1"/>
  <c r="D1359" i="1"/>
  <c r="C1359" i="1"/>
  <c r="D1357" i="1"/>
  <c r="C1357" i="1"/>
  <c r="D1355" i="1"/>
  <c r="C1355" i="1"/>
  <c r="D1353" i="1"/>
  <c r="C1353" i="1"/>
  <c r="D1351" i="1"/>
  <c r="C1351" i="1"/>
  <c r="D1349" i="1"/>
  <c r="C1349" i="1"/>
  <c r="D1347" i="1"/>
  <c r="C1347" i="1"/>
  <c r="D1345" i="1"/>
  <c r="C1345" i="1"/>
  <c r="D1343" i="1"/>
  <c r="C1343" i="1"/>
  <c r="D1341" i="1"/>
  <c r="C1341" i="1"/>
  <c r="D1339" i="1"/>
  <c r="C1339" i="1"/>
  <c r="D1337" i="1"/>
  <c r="C1337" i="1"/>
  <c r="D1335" i="1"/>
  <c r="C1335" i="1"/>
  <c r="D1333" i="1"/>
  <c r="C1333" i="1"/>
  <c r="D1331" i="1"/>
  <c r="C1331" i="1"/>
  <c r="D1329" i="1"/>
  <c r="C1329" i="1"/>
  <c r="D1327" i="1"/>
  <c r="C1327" i="1"/>
  <c r="D1325" i="1"/>
  <c r="C1325" i="1"/>
  <c r="D1323" i="1"/>
  <c r="C1323" i="1"/>
  <c r="D1321" i="1"/>
  <c r="C1321" i="1"/>
  <c r="D1319" i="1"/>
  <c r="C1319" i="1"/>
  <c r="D1317" i="1"/>
  <c r="C1317" i="1"/>
  <c r="D1315" i="1"/>
  <c r="C1315" i="1"/>
  <c r="D1313" i="1"/>
  <c r="C1313" i="1"/>
  <c r="D1311" i="1"/>
  <c r="C1311" i="1"/>
  <c r="D1309" i="1"/>
  <c r="C1309" i="1"/>
  <c r="D1307" i="1"/>
  <c r="C1307" i="1"/>
  <c r="D1305" i="1"/>
  <c r="C1305" i="1"/>
  <c r="D1303" i="1"/>
  <c r="C1303" i="1"/>
  <c r="D1301" i="1"/>
  <c r="C1301" i="1"/>
  <c r="D1299" i="1"/>
  <c r="C1299" i="1"/>
  <c r="D1297" i="1"/>
  <c r="C1297" i="1"/>
  <c r="D1295" i="1"/>
  <c r="C1295" i="1"/>
  <c r="D1293" i="1"/>
  <c r="C1293" i="1"/>
  <c r="D1291" i="1"/>
  <c r="C1291" i="1"/>
  <c r="D1289" i="1"/>
  <c r="C1289" i="1"/>
  <c r="D1287" i="1"/>
  <c r="C1287" i="1"/>
  <c r="D1285" i="1"/>
  <c r="C1285" i="1"/>
  <c r="D1283" i="1"/>
  <c r="C1283" i="1"/>
  <c r="D1281" i="1"/>
  <c r="C1281" i="1"/>
  <c r="D1279" i="1"/>
  <c r="C1279" i="1"/>
  <c r="D1277" i="1"/>
  <c r="C1277" i="1"/>
  <c r="D1275" i="1"/>
  <c r="C1275" i="1"/>
  <c r="D1273" i="1"/>
  <c r="C1273" i="1"/>
  <c r="D1271" i="1"/>
  <c r="C1271" i="1"/>
  <c r="D1269" i="1"/>
  <c r="C1269" i="1"/>
  <c r="D1267" i="1"/>
  <c r="C1267" i="1"/>
  <c r="D1265" i="1"/>
  <c r="C1265" i="1"/>
  <c r="D1263" i="1"/>
  <c r="C1263" i="1"/>
  <c r="D1261" i="1"/>
  <c r="C1261" i="1"/>
  <c r="D1259" i="1"/>
  <c r="C1259" i="1"/>
  <c r="D1257" i="1"/>
  <c r="C1257" i="1"/>
  <c r="D1255" i="1"/>
  <c r="C1255" i="1"/>
  <c r="D1253" i="1"/>
  <c r="C1253" i="1"/>
  <c r="D1251" i="1"/>
  <c r="C1251" i="1"/>
  <c r="D1249" i="1"/>
  <c r="C1249" i="1"/>
  <c r="D1247" i="1"/>
  <c r="C1247" i="1"/>
  <c r="D1245" i="1"/>
  <c r="C1245" i="1"/>
  <c r="D1243" i="1"/>
  <c r="C1243" i="1"/>
  <c r="D1241" i="1"/>
  <c r="C1241" i="1"/>
  <c r="D1239" i="1"/>
  <c r="C1239" i="1"/>
  <c r="D1237" i="1"/>
  <c r="C1237" i="1"/>
  <c r="D1235" i="1"/>
  <c r="C1235" i="1"/>
  <c r="D1233" i="1"/>
  <c r="C1233" i="1"/>
  <c r="D1231" i="1"/>
  <c r="C1231" i="1"/>
  <c r="D1229" i="1"/>
  <c r="C1229" i="1"/>
  <c r="D1227" i="1"/>
  <c r="C1227" i="1"/>
  <c r="D1225" i="1"/>
  <c r="C1225" i="1"/>
  <c r="D1223" i="1"/>
  <c r="C1223" i="1"/>
  <c r="D1221" i="1"/>
  <c r="C1221" i="1"/>
  <c r="D1219" i="1"/>
  <c r="C1219" i="1"/>
  <c r="D1217" i="1"/>
  <c r="C1217" i="1"/>
  <c r="D1215" i="1"/>
  <c r="C1215" i="1"/>
  <c r="D1213" i="1"/>
  <c r="C1213" i="1"/>
  <c r="D1211" i="1"/>
  <c r="C1211" i="1"/>
  <c r="D1209" i="1"/>
  <c r="C1209" i="1"/>
  <c r="D1207" i="1"/>
  <c r="C1207" i="1"/>
  <c r="D1205" i="1"/>
  <c r="C1205" i="1"/>
  <c r="D1203" i="1"/>
  <c r="C1203" i="1"/>
  <c r="D1201" i="1"/>
  <c r="C1201" i="1"/>
  <c r="D1199" i="1"/>
  <c r="C1199" i="1"/>
  <c r="D1197" i="1"/>
  <c r="C1197" i="1"/>
  <c r="D1195" i="1"/>
  <c r="C1195" i="1"/>
  <c r="D1193" i="1"/>
  <c r="C1193" i="1"/>
  <c r="D1191" i="1"/>
  <c r="C1191" i="1"/>
  <c r="D1189" i="1"/>
  <c r="C1189" i="1"/>
  <c r="D1187" i="1"/>
  <c r="C1187" i="1"/>
  <c r="D1185" i="1"/>
  <c r="C1185" i="1"/>
  <c r="D1183" i="1"/>
  <c r="C1183" i="1"/>
  <c r="D1181" i="1"/>
  <c r="C1181" i="1"/>
  <c r="D1179" i="1"/>
  <c r="C1179" i="1"/>
  <c r="D1177" i="1"/>
  <c r="C1177" i="1"/>
  <c r="D1175" i="1"/>
  <c r="C1175" i="1"/>
  <c r="D1173" i="1"/>
  <c r="C1173" i="1"/>
  <c r="D1171" i="1"/>
  <c r="C1171" i="1"/>
  <c r="D1169" i="1"/>
  <c r="C1169" i="1"/>
  <c r="D1167" i="1"/>
  <c r="C1167" i="1"/>
  <c r="D1165" i="1"/>
  <c r="C1165" i="1"/>
  <c r="D1163" i="1"/>
  <c r="C1163" i="1"/>
  <c r="D1161" i="1"/>
  <c r="C1161" i="1"/>
  <c r="D1159" i="1"/>
  <c r="C1159" i="1"/>
  <c r="D1157" i="1"/>
  <c r="C1157" i="1"/>
  <c r="D1155" i="1"/>
  <c r="C1155" i="1"/>
  <c r="D1153" i="1"/>
  <c r="C1153" i="1"/>
  <c r="D1151" i="1"/>
  <c r="C1151" i="1"/>
  <c r="D1149" i="1"/>
  <c r="C1149" i="1"/>
  <c r="D1147" i="1"/>
  <c r="C1147" i="1"/>
  <c r="D1145" i="1"/>
  <c r="C1145" i="1"/>
  <c r="D1143" i="1"/>
  <c r="C1143" i="1"/>
  <c r="D1141" i="1"/>
  <c r="C1141" i="1"/>
  <c r="D1139" i="1"/>
  <c r="C1139" i="1"/>
  <c r="D1137" i="1"/>
  <c r="C1137" i="1"/>
  <c r="D1135" i="1"/>
  <c r="C1135" i="1"/>
  <c r="D1133" i="1"/>
  <c r="C1133" i="1"/>
  <c r="D1131" i="1"/>
  <c r="C1131" i="1"/>
  <c r="D1129" i="1"/>
  <c r="C1129" i="1"/>
  <c r="D1127" i="1"/>
  <c r="C1127" i="1"/>
  <c r="D1125" i="1"/>
  <c r="C1125" i="1"/>
  <c r="D1123" i="1"/>
  <c r="C1123" i="1"/>
  <c r="D1121" i="1"/>
  <c r="C1121" i="1"/>
  <c r="D1119" i="1"/>
  <c r="C1119" i="1"/>
  <c r="D1117" i="1"/>
  <c r="C1117" i="1"/>
  <c r="D1115" i="1"/>
  <c r="C1115" i="1"/>
  <c r="D1113" i="1"/>
  <c r="C1113" i="1"/>
  <c r="D1111" i="1"/>
  <c r="C1111" i="1"/>
  <c r="D1109" i="1"/>
  <c r="C1109" i="1"/>
  <c r="D1107" i="1"/>
  <c r="C1107" i="1"/>
  <c r="D1105" i="1"/>
  <c r="C1105" i="1"/>
  <c r="D1103" i="1"/>
  <c r="C1103" i="1"/>
  <c r="D1101" i="1"/>
  <c r="C1101" i="1"/>
  <c r="D1099" i="1"/>
  <c r="C1099" i="1"/>
  <c r="D1097" i="1"/>
  <c r="C1097" i="1"/>
  <c r="D1095" i="1"/>
  <c r="C1095" i="1"/>
  <c r="D1093" i="1"/>
  <c r="C1093" i="1"/>
  <c r="D1091" i="1"/>
  <c r="C1091" i="1"/>
  <c r="D1089" i="1"/>
  <c r="C1089" i="1"/>
  <c r="D1087" i="1"/>
  <c r="C1087" i="1"/>
  <c r="D1085" i="1"/>
  <c r="C1085" i="1"/>
  <c r="D1083" i="1"/>
  <c r="C1083" i="1"/>
  <c r="D1081" i="1"/>
  <c r="C1081" i="1"/>
  <c r="D1079" i="1"/>
  <c r="C1079" i="1"/>
  <c r="D1077" i="1"/>
  <c r="C1077" i="1"/>
  <c r="D1075" i="1"/>
  <c r="C1075" i="1"/>
  <c r="D1073" i="1"/>
  <c r="C1073" i="1"/>
  <c r="D1071" i="1"/>
  <c r="C1071" i="1"/>
  <c r="D1069" i="1"/>
  <c r="C1069" i="1"/>
  <c r="D1067" i="1"/>
  <c r="C1067" i="1"/>
  <c r="D1065" i="1"/>
  <c r="C1065" i="1"/>
  <c r="D1063" i="1"/>
  <c r="C1063" i="1"/>
  <c r="D1061" i="1"/>
  <c r="C1061" i="1"/>
  <c r="D1059" i="1"/>
  <c r="C1059" i="1"/>
  <c r="D1057" i="1"/>
  <c r="C1057" i="1"/>
  <c r="D1055" i="1"/>
  <c r="C1055" i="1"/>
  <c r="D1053" i="1"/>
  <c r="C1053" i="1"/>
  <c r="D1051" i="1"/>
  <c r="C1051" i="1"/>
  <c r="D1049" i="1"/>
  <c r="C1049" i="1"/>
  <c r="D1047" i="1"/>
  <c r="C1047" i="1"/>
  <c r="D1045" i="1"/>
  <c r="C1045" i="1"/>
  <c r="D1043" i="1"/>
  <c r="C1043" i="1"/>
  <c r="D1041" i="1"/>
  <c r="C1041" i="1"/>
  <c r="D1039" i="1"/>
  <c r="C1039" i="1"/>
  <c r="D1037" i="1"/>
  <c r="C1037" i="1"/>
  <c r="D1035" i="1"/>
  <c r="C1035" i="1"/>
  <c r="D1033" i="1"/>
  <c r="C1033" i="1"/>
  <c r="D1031" i="1"/>
  <c r="C1031" i="1"/>
  <c r="D1029" i="1"/>
  <c r="C1029" i="1"/>
  <c r="D1027" i="1"/>
  <c r="C1027" i="1"/>
  <c r="D1025" i="1"/>
  <c r="C1025" i="1"/>
  <c r="D1023" i="1"/>
  <c r="C1023" i="1"/>
  <c r="D1021" i="1"/>
  <c r="C1021" i="1"/>
  <c r="D1019" i="1"/>
  <c r="C1019" i="1"/>
  <c r="D1017" i="1"/>
  <c r="C1017" i="1"/>
  <c r="D1015" i="1"/>
  <c r="C1015" i="1"/>
  <c r="D1013" i="1"/>
  <c r="C1013" i="1"/>
  <c r="D1011" i="1"/>
  <c r="C1011" i="1"/>
  <c r="D1009" i="1"/>
  <c r="C1009" i="1"/>
  <c r="D1007" i="1"/>
  <c r="C1007" i="1"/>
  <c r="D1005" i="1"/>
  <c r="C1005" i="1"/>
  <c r="D1003" i="1"/>
  <c r="C1003" i="1"/>
  <c r="D1001" i="1"/>
  <c r="C1001" i="1"/>
  <c r="D999" i="1"/>
  <c r="C999" i="1"/>
  <c r="D997" i="1"/>
  <c r="C997" i="1"/>
  <c r="D995" i="1"/>
  <c r="C995" i="1"/>
  <c r="D993" i="1"/>
  <c r="C993" i="1"/>
  <c r="D991" i="1"/>
  <c r="C991" i="1"/>
  <c r="D989" i="1"/>
  <c r="C989" i="1"/>
  <c r="D987" i="1"/>
  <c r="C987" i="1"/>
  <c r="D985" i="1"/>
  <c r="C985" i="1"/>
  <c r="D983" i="1"/>
  <c r="C983" i="1"/>
  <c r="D981" i="1"/>
  <c r="C981" i="1"/>
  <c r="D979" i="1"/>
  <c r="C979" i="1"/>
  <c r="D977" i="1"/>
  <c r="C977" i="1"/>
  <c r="D975" i="1"/>
  <c r="C975" i="1"/>
  <c r="D973" i="1"/>
  <c r="C973" i="1"/>
  <c r="D971" i="1"/>
  <c r="C971" i="1"/>
  <c r="D969" i="1"/>
  <c r="C969" i="1"/>
  <c r="D967" i="1"/>
  <c r="C967" i="1"/>
  <c r="D965" i="1"/>
  <c r="C965" i="1"/>
  <c r="D963" i="1"/>
  <c r="C963" i="1"/>
  <c r="D961" i="1"/>
  <c r="C961" i="1"/>
  <c r="D959" i="1"/>
  <c r="C959" i="1"/>
  <c r="D957" i="1"/>
  <c r="C957" i="1"/>
  <c r="D955" i="1"/>
  <c r="C955" i="1"/>
  <c r="D953" i="1"/>
  <c r="C953" i="1"/>
  <c r="D951" i="1"/>
  <c r="C951" i="1"/>
  <c r="D949" i="1"/>
  <c r="C949" i="1"/>
  <c r="D947" i="1"/>
  <c r="C947" i="1"/>
  <c r="D945" i="1"/>
  <c r="C945" i="1"/>
  <c r="D943" i="1"/>
  <c r="C943" i="1"/>
  <c r="D941" i="1"/>
  <c r="C941" i="1"/>
  <c r="D939" i="1"/>
  <c r="C939" i="1"/>
  <c r="D937" i="1"/>
  <c r="C937" i="1"/>
  <c r="D935" i="1"/>
  <c r="C935" i="1"/>
  <c r="D933" i="1"/>
  <c r="C933" i="1"/>
  <c r="D931" i="1"/>
  <c r="C931" i="1"/>
  <c r="D929" i="1"/>
  <c r="C929" i="1"/>
  <c r="D927" i="1"/>
  <c r="C927" i="1"/>
  <c r="D925" i="1"/>
  <c r="C925" i="1"/>
  <c r="D923" i="1"/>
  <c r="C923" i="1"/>
  <c r="D921" i="1"/>
  <c r="C921" i="1"/>
  <c r="D919" i="1"/>
  <c r="C919" i="1"/>
  <c r="D917" i="1"/>
  <c r="C917" i="1"/>
  <c r="D915" i="1"/>
  <c r="C915" i="1"/>
  <c r="D913" i="1"/>
  <c r="C913" i="1"/>
  <c r="D911" i="1"/>
  <c r="C911" i="1"/>
  <c r="D909" i="1"/>
  <c r="C909" i="1"/>
  <c r="D907" i="1"/>
  <c r="C907" i="1"/>
  <c r="D905" i="1"/>
  <c r="C905" i="1"/>
  <c r="D903" i="1"/>
  <c r="C903" i="1"/>
  <c r="D901" i="1"/>
  <c r="C901" i="1"/>
  <c r="D899" i="1"/>
  <c r="C899" i="1"/>
  <c r="D897" i="1"/>
  <c r="C897" i="1"/>
  <c r="D895" i="1"/>
  <c r="C895" i="1"/>
  <c r="D893" i="1"/>
  <c r="C893" i="1"/>
  <c r="D891" i="1"/>
  <c r="C891" i="1"/>
  <c r="D889" i="1"/>
  <c r="C889" i="1"/>
  <c r="D887" i="1"/>
  <c r="C887" i="1"/>
  <c r="D885" i="1"/>
  <c r="C885" i="1"/>
  <c r="D883" i="1"/>
  <c r="C883" i="1"/>
  <c r="C881" i="1"/>
  <c r="D881" i="1"/>
  <c r="D879" i="1"/>
  <c r="C879" i="1"/>
  <c r="D877" i="1"/>
  <c r="C877" i="1"/>
  <c r="D875" i="1"/>
  <c r="C875" i="1"/>
  <c r="D873" i="1"/>
  <c r="C873" i="1"/>
  <c r="D871" i="1"/>
  <c r="C871" i="1"/>
  <c r="D869" i="1"/>
  <c r="C869" i="1"/>
  <c r="D867" i="1"/>
  <c r="C867" i="1"/>
  <c r="D865" i="1"/>
  <c r="C865" i="1"/>
  <c r="D863" i="1"/>
  <c r="C863" i="1"/>
  <c r="D861" i="1"/>
  <c r="C861" i="1"/>
  <c r="D859" i="1"/>
  <c r="C859" i="1"/>
  <c r="D857" i="1"/>
  <c r="C857" i="1"/>
  <c r="D855" i="1"/>
  <c r="C855" i="1"/>
  <c r="D853" i="1"/>
  <c r="C853" i="1"/>
  <c r="D851" i="1"/>
  <c r="C851" i="1"/>
  <c r="D849" i="1"/>
  <c r="C849" i="1"/>
  <c r="D847" i="1"/>
  <c r="C847" i="1"/>
  <c r="D845" i="1"/>
  <c r="C845" i="1"/>
  <c r="D843" i="1"/>
  <c r="C843" i="1"/>
  <c r="D841" i="1"/>
  <c r="C841" i="1"/>
  <c r="D839" i="1"/>
  <c r="C839" i="1"/>
  <c r="D837" i="1"/>
  <c r="C837" i="1"/>
  <c r="D835" i="1"/>
  <c r="C835" i="1"/>
  <c r="D833" i="1"/>
  <c r="C833" i="1"/>
  <c r="D831" i="1"/>
  <c r="C831" i="1"/>
  <c r="D829" i="1"/>
  <c r="C829" i="1"/>
  <c r="D827" i="1"/>
  <c r="C827" i="1"/>
  <c r="D825" i="1"/>
  <c r="C825" i="1"/>
  <c r="D823" i="1"/>
  <c r="C823" i="1"/>
  <c r="D821" i="1"/>
  <c r="C821" i="1"/>
  <c r="D819" i="1"/>
  <c r="C819" i="1"/>
  <c r="D817" i="1"/>
  <c r="C817" i="1"/>
  <c r="D815" i="1"/>
  <c r="C815" i="1"/>
  <c r="D813" i="1"/>
  <c r="C813" i="1"/>
  <c r="D811" i="1"/>
  <c r="C811" i="1"/>
  <c r="D809" i="1"/>
  <c r="C809" i="1"/>
  <c r="D807" i="1"/>
  <c r="C807" i="1"/>
  <c r="D805" i="1"/>
  <c r="C805" i="1"/>
  <c r="D803" i="1"/>
  <c r="C803" i="1"/>
  <c r="D801" i="1"/>
  <c r="C801" i="1"/>
  <c r="D799" i="1"/>
  <c r="C799" i="1"/>
  <c r="D797" i="1"/>
  <c r="C797" i="1"/>
  <c r="D795" i="1"/>
  <c r="C795" i="1"/>
  <c r="D793" i="1"/>
  <c r="C793" i="1"/>
  <c r="D791" i="1"/>
  <c r="C791" i="1"/>
  <c r="D789" i="1"/>
  <c r="C789" i="1"/>
  <c r="D787" i="1"/>
  <c r="C787" i="1"/>
  <c r="D785" i="1"/>
  <c r="C785" i="1"/>
  <c r="D783" i="1"/>
  <c r="C783" i="1"/>
  <c r="D781" i="1"/>
  <c r="C781" i="1"/>
  <c r="D779" i="1"/>
  <c r="C779" i="1"/>
  <c r="D777" i="1"/>
  <c r="C777" i="1"/>
  <c r="D775" i="1"/>
  <c r="C775" i="1"/>
  <c r="D773" i="1"/>
  <c r="C773" i="1"/>
  <c r="D771" i="1"/>
  <c r="C771" i="1"/>
  <c r="D769" i="1"/>
  <c r="C769" i="1"/>
  <c r="D767" i="1"/>
  <c r="C767" i="1"/>
  <c r="D765" i="1"/>
  <c r="C765" i="1"/>
  <c r="D763" i="1"/>
  <c r="C763" i="1"/>
  <c r="D761" i="1"/>
  <c r="C761" i="1"/>
  <c r="D759" i="1"/>
  <c r="C759" i="1"/>
  <c r="D757" i="1"/>
  <c r="C757" i="1"/>
  <c r="D755" i="1"/>
  <c r="C755" i="1"/>
  <c r="D753" i="1"/>
  <c r="C753" i="1"/>
  <c r="D751" i="1"/>
  <c r="C751" i="1"/>
  <c r="D749" i="1"/>
  <c r="C749" i="1"/>
  <c r="D747" i="1"/>
  <c r="C747" i="1"/>
  <c r="D745" i="1"/>
  <c r="C745" i="1"/>
  <c r="D743" i="1"/>
  <c r="C743" i="1"/>
  <c r="D741" i="1"/>
  <c r="C741" i="1"/>
  <c r="D739" i="1"/>
  <c r="C739" i="1"/>
  <c r="D737" i="1"/>
  <c r="C737" i="1"/>
  <c r="D735" i="1"/>
  <c r="C735" i="1"/>
  <c r="D733" i="1"/>
  <c r="C733" i="1"/>
  <c r="D731" i="1"/>
  <c r="C731" i="1"/>
  <c r="D729" i="1"/>
  <c r="C729" i="1"/>
  <c r="D727" i="1"/>
  <c r="C727" i="1"/>
  <c r="D725" i="1"/>
  <c r="C725" i="1"/>
  <c r="D723" i="1"/>
  <c r="C723" i="1"/>
  <c r="D721" i="1"/>
  <c r="C721" i="1"/>
  <c r="D719" i="1"/>
  <c r="C719" i="1"/>
  <c r="D717" i="1"/>
  <c r="C717" i="1"/>
  <c r="D715" i="1"/>
  <c r="C715" i="1"/>
  <c r="D713" i="1"/>
  <c r="C713" i="1"/>
  <c r="D711" i="1"/>
  <c r="C711" i="1"/>
  <c r="D709" i="1"/>
  <c r="C709" i="1"/>
  <c r="D707" i="1"/>
  <c r="C707" i="1"/>
  <c r="D705" i="1"/>
  <c r="C705" i="1"/>
  <c r="D703" i="1"/>
  <c r="C703" i="1"/>
  <c r="D701" i="1"/>
  <c r="C701" i="1"/>
  <c r="D699" i="1"/>
  <c r="C699" i="1"/>
  <c r="D697" i="1"/>
  <c r="C697" i="1"/>
  <c r="D695" i="1"/>
  <c r="C695" i="1"/>
  <c r="D693" i="1"/>
  <c r="C693" i="1"/>
  <c r="D691" i="1"/>
  <c r="C691" i="1"/>
  <c r="D689" i="1"/>
  <c r="C689" i="1"/>
  <c r="D687" i="1"/>
  <c r="C687" i="1"/>
  <c r="D685" i="1"/>
  <c r="C685" i="1"/>
  <c r="D683" i="1"/>
  <c r="C683" i="1"/>
  <c r="D681" i="1"/>
  <c r="C681" i="1"/>
  <c r="D679" i="1"/>
  <c r="C679" i="1"/>
  <c r="D677" i="1"/>
  <c r="C677" i="1"/>
  <c r="D675" i="1"/>
  <c r="C675" i="1"/>
  <c r="D673" i="1"/>
  <c r="C673" i="1"/>
  <c r="D671" i="1"/>
  <c r="C671" i="1"/>
  <c r="D669" i="1"/>
  <c r="C669" i="1"/>
  <c r="D667" i="1"/>
  <c r="C667" i="1"/>
  <c r="D665" i="1"/>
  <c r="C665" i="1"/>
  <c r="D663" i="1"/>
  <c r="C663" i="1"/>
  <c r="D661" i="1"/>
  <c r="C661" i="1"/>
  <c r="D659" i="1"/>
  <c r="C659" i="1"/>
  <c r="D657" i="1"/>
  <c r="C657" i="1"/>
  <c r="D655" i="1"/>
  <c r="C655" i="1"/>
  <c r="D653" i="1"/>
  <c r="C653" i="1"/>
  <c r="D651" i="1"/>
  <c r="C651" i="1"/>
  <c r="D649" i="1"/>
  <c r="C649" i="1"/>
  <c r="D647" i="1"/>
  <c r="C647" i="1"/>
  <c r="D645" i="1"/>
  <c r="C645" i="1"/>
  <c r="D643" i="1"/>
  <c r="C643" i="1"/>
  <c r="D641" i="1"/>
  <c r="C641" i="1"/>
  <c r="D639" i="1"/>
  <c r="C639" i="1"/>
  <c r="D637" i="1"/>
  <c r="C637" i="1"/>
  <c r="D635" i="1"/>
  <c r="C635" i="1"/>
  <c r="D633" i="1"/>
  <c r="C633" i="1"/>
  <c r="D631" i="1"/>
  <c r="C631" i="1"/>
  <c r="D629" i="1"/>
  <c r="C629" i="1"/>
  <c r="D627" i="1"/>
  <c r="C627" i="1"/>
  <c r="D625" i="1"/>
  <c r="C625" i="1"/>
  <c r="D623" i="1"/>
  <c r="C623" i="1"/>
  <c r="D621" i="1"/>
  <c r="C621" i="1"/>
  <c r="D619" i="1"/>
  <c r="C619" i="1"/>
  <c r="D617" i="1"/>
  <c r="C617" i="1"/>
  <c r="D615" i="1"/>
  <c r="C615" i="1"/>
  <c r="D613" i="1"/>
  <c r="C613" i="1"/>
  <c r="D611" i="1"/>
  <c r="C611" i="1"/>
  <c r="D609" i="1"/>
  <c r="C609" i="1"/>
  <c r="D607" i="1"/>
  <c r="C607" i="1"/>
  <c r="D605" i="1"/>
  <c r="C605" i="1"/>
  <c r="D603" i="1"/>
  <c r="C603" i="1"/>
  <c r="D601" i="1"/>
  <c r="C601" i="1"/>
  <c r="D599" i="1"/>
  <c r="C599" i="1"/>
  <c r="D597" i="1"/>
  <c r="C597" i="1"/>
  <c r="D595" i="1"/>
  <c r="C595" i="1"/>
  <c r="D593" i="1"/>
  <c r="C593" i="1"/>
  <c r="D591" i="1"/>
  <c r="C591" i="1"/>
  <c r="D589" i="1"/>
  <c r="C589" i="1"/>
  <c r="D587" i="1"/>
  <c r="C587" i="1"/>
  <c r="D585" i="1"/>
  <c r="C585" i="1"/>
  <c r="D583" i="1"/>
  <c r="C583" i="1"/>
  <c r="D581" i="1"/>
  <c r="C581" i="1"/>
  <c r="D579" i="1"/>
  <c r="C579" i="1"/>
  <c r="D577" i="1"/>
  <c r="C577" i="1"/>
  <c r="D575" i="1"/>
  <c r="C575" i="1"/>
  <c r="D573" i="1"/>
  <c r="C573" i="1"/>
  <c r="D571" i="1"/>
  <c r="C571" i="1"/>
  <c r="D569" i="1"/>
  <c r="C569" i="1"/>
  <c r="D567" i="1"/>
  <c r="C567" i="1"/>
  <c r="D565" i="1"/>
  <c r="C565" i="1"/>
  <c r="D563" i="1"/>
  <c r="C563" i="1"/>
  <c r="D561" i="1"/>
  <c r="C561" i="1"/>
  <c r="D559" i="1"/>
  <c r="C559" i="1"/>
  <c r="D557" i="1"/>
  <c r="C557" i="1"/>
  <c r="D555" i="1"/>
  <c r="C555" i="1"/>
  <c r="D553" i="1"/>
  <c r="C553" i="1"/>
  <c r="D551" i="1"/>
  <c r="C551" i="1"/>
  <c r="D549" i="1"/>
  <c r="C549" i="1"/>
  <c r="D547" i="1"/>
  <c r="C547" i="1"/>
  <c r="D545" i="1"/>
  <c r="C545" i="1"/>
  <c r="D543" i="1"/>
  <c r="C543" i="1"/>
  <c r="D541" i="1"/>
  <c r="C541" i="1"/>
  <c r="C539" i="1"/>
  <c r="D539" i="1"/>
  <c r="C537" i="1"/>
  <c r="D537" i="1"/>
  <c r="C535" i="1"/>
  <c r="D535" i="1"/>
  <c r="C533" i="1"/>
  <c r="D533" i="1"/>
  <c r="C531" i="1"/>
  <c r="D531" i="1"/>
  <c r="C529" i="1"/>
  <c r="D529" i="1"/>
  <c r="C527" i="1"/>
  <c r="D527" i="1"/>
  <c r="C525" i="1"/>
  <c r="D525" i="1"/>
  <c r="C523" i="1"/>
  <c r="D523" i="1"/>
  <c r="C521" i="1"/>
  <c r="D521" i="1"/>
  <c r="C519" i="1"/>
  <c r="D519" i="1"/>
  <c r="C517" i="1"/>
  <c r="D517" i="1"/>
  <c r="C515" i="1"/>
  <c r="D515" i="1"/>
  <c r="C513" i="1"/>
  <c r="D513" i="1"/>
  <c r="C511" i="1"/>
  <c r="D511" i="1"/>
  <c r="C509" i="1"/>
  <c r="D509" i="1"/>
  <c r="C507" i="1"/>
  <c r="D507" i="1"/>
  <c r="C505" i="1"/>
  <c r="D505" i="1"/>
  <c r="C503" i="1"/>
  <c r="D503" i="1"/>
  <c r="C501" i="1"/>
  <c r="D501" i="1"/>
  <c r="C499" i="1"/>
  <c r="D499" i="1"/>
  <c r="C497" i="1"/>
  <c r="D497" i="1"/>
  <c r="C495" i="1"/>
  <c r="D495" i="1"/>
  <c r="C493" i="1"/>
  <c r="D493" i="1"/>
  <c r="C491" i="1"/>
  <c r="D491" i="1"/>
  <c r="C489" i="1"/>
  <c r="D489" i="1"/>
  <c r="C487" i="1"/>
  <c r="D487" i="1"/>
  <c r="C485" i="1"/>
  <c r="D485" i="1"/>
  <c r="C483" i="1"/>
  <c r="D483" i="1"/>
  <c r="C481" i="1"/>
  <c r="D481" i="1"/>
  <c r="C479" i="1"/>
  <c r="D479" i="1"/>
  <c r="C477" i="1"/>
  <c r="D477" i="1"/>
  <c r="C475" i="1"/>
  <c r="D475" i="1"/>
  <c r="C473" i="1"/>
  <c r="D473" i="1"/>
  <c r="C471" i="1"/>
  <c r="D471" i="1"/>
  <c r="C469" i="1"/>
  <c r="D469" i="1"/>
  <c r="C467" i="1"/>
  <c r="D467" i="1"/>
  <c r="C465" i="1"/>
  <c r="D465" i="1"/>
  <c r="C463" i="1"/>
  <c r="D463" i="1"/>
  <c r="C461" i="1"/>
  <c r="D461" i="1"/>
  <c r="C459" i="1"/>
  <c r="D459" i="1"/>
  <c r="C457" i="1"/>
  <c r="D457" i="1"/>
  <c r="C455" i="1"/>
  <c r="D455" i="1"/>
  <c r="C453" i="1"/>
  <c r="D453" i="1"/>
  <c r="C451" i="1"/>
  <c r="D451" i="1"/>
  <c r="C449" i="1"/>
  <c r="D449" i="1"/>
  <c r="C447" i="1"/>
  <c r="D447" i="1"/>
  <c r="C445" i="1"/>
  <c r="D445" i="1"/>
  <c r="C443" i="1"/>
  <c r="D443" i="1"/>
  <c r="C441" i="1"/>
  <c r="D441" i="1"/>
  <c r="C439" i="1"/>
  <c r="D439" i="1"/>
  <c r="C437" i="1"/>
  <c r="D437" i="1"/>
  <c r="C435" i="1"/>
  <c r="D435" i="1"/>
  <c r="C433" i="1"/>
  <c r="D433" i="1"/>
  <c r="C431" i="1"/>
  <c r="D431" i="1"/>
  <c r="C429" i="1"/>
  <c r="D429" i="1"/>
  <c r="C427" i="1"/>
  <c r="D427" i="1"/>
  <c r="C425" i="1"/>
  <c r="D425" i="1"/>
  <c r="C423" i="1"/>
  <c r="D423" i="1"/>
  <c r="C421" i="1"/>
  <c r="D421" i="1"/>
  <c r="C419" i="1"/>
  <c r="D419" i="1"/>
  <c r="C417" i="1"/>
  <c r="D417" i="1"/>
  <c r="C415" i="1"/>
  <c r="D415" i="1"/>
  <c r="C413" i="1"/>
  <c r="D413" i="1"/>
  <c r="C411" i="1"/>
  <c r="D411" i="1"/>
  <c r="C409" i="1"/>
  <c r="D409" i="1"/>
  <c r="C407" i="1"/>
  <c r="D407" i="1"/>
  <c r="C405" i="1"/>
  <c r="D405" i="1"/>
  <c r="C403" i="1"/>
  <c r="D403" i="1"/>
  <c r="C401" i="1"/>
  <c r="D401" i="1"/>
  <c r="C399" i="1"/>
  <c r="D399" i="1"/>
  <c r="C397" i="1"/>
  <c r="D397" i="1"/>
  <c r="C395" i="1"/>
  <c r="D395" i="1"/>
  <c r="C393" i="1"/>
  <c r="D393" i="1"/>
  <c r="C391" i="1"/>
  <c r="D391" i="1"/>
  <c r="C389" i="1"/>
  <c r="D389" i="1"/>
  <c r="C387" i="1"/>
  <c r="D387" i="1"/>
  <c r="C385" i="1"/>
  <c r="D385" i="1"/>
  <c r="C383" i="1"/>
  <c r="D383" i="1"/>
  <c r="C381" i="1"/>
  <c r="D381" i="1"/>
  <c r="C379" i="1"/>
  <c r="D379" i="1"/>
  <c r="C377" i="1"/>
  <c r="D377" i="1"/>
  <c r="C375" i="1"/>
  <c r="D375" i="1"/>
  <c r="C373" i="1"/>
  <c r="D373" i="1"/>
  <c r="C371" i="1"/>
  <c r="D371" i="1"/>
  <c r="C369" i="1"/>
  <c r="D369" i="1"/>
  <c r="C367" i="1"/>
  <c r="D367" i="1"/>
  <c r="C365" i="1"/>
  <c r="D365" i="1"/>
  <c r="C363" i="1"/>
  <c r="D363" i="1"/>
  <c r="C361" i="1"/>
  <c r="D361" i="1"/>
  <c r="C359" i="1"/>
  <c r="D359" i="1"/>
  <c r="C357" i="1"/>
  <c r="D357" i="1"/>
  <c r="C355" i="1"/>
  <c r="D355" i="1"/>
  <c r="C353" i="1"/>
  <c r="D353" i="1"/>
  <c r="C351" i="1"/>
  <c r="D351" i="1"/>
  <c r="C349" i="1"/>
  <c r="D349" i="1"/>
  <c r="C347" i="1"/>
  <c r="D347" i="1"/>
  <c r="C345" i="1"/>
  <c r="D345" i="1"/>
  <c r="C343" i="1"/>
  <c r="D343" i="1"/>
  <c r="C341" i="1"/>
  <c r="D341" i="1"/>
  <c r="C339" i="1"/>
  <c r="D339" i="1"/>
  <c r="C337" i="1"/>
  <c r="D337" i="1"/>
  <c r="C335" i="1"/>
  <c r="D335" i="1"/>
  <c r="C333" i="1"/>
  <c r="D333" i="1"/>
  <c r="C331" i="1"/>
  <c r="D331" i="1"/>
  <c r="C329" i="1"/>
  <c r="D329" i="1"/>
  <c r="C327" i="1"/>
  <c r="D327" i="1"/>
  <c r="C325" i="1"/>
  <c r="D325" i="1"/>
  <c r="C323" i="1"/>
  <c r="D323" i="1"/>
  <c r="C321" i="1"/>
  <c r="D321" i="1"/>
  <c r="C319" i="1"/>
  <c r="D319" i="1"/>
  <c r="C317" i="1"/>
  <c r="D317" i="1"/>
  <c r="C315" i="1"/>
  <c r="D315" i="1"/>
  <c r="C313" i="1"/>
  <c r="D313" i="1"/>
  <c r="C311" i="1"/>
  <c r="D311" i="1"/>
  <c r="C309" i="1"/>
  <c r="D309" i="1"/>
  <c r="C307" i="1"/>
  <c r="D307" i="1"/>
  <c r="C305" i="1"/>
  <c r="D305" i="1"/>
  <c r="C303" i="1"/>
  <c r="D303" i="1"/>
  <c r="C301" i="1"/>
  <c r="D301" i="1"/>
  <c r="C299" i="1"/>
  <c r="D299" i="1"/>
  <c r="C297" i="1"/>
  <c r="D297" i="1"/>
  <c r="C295" i="1"/>
  <c r="D295" i="1"/>
  <c r="C293" i="1"/>
  <c r="D293" i="1"/>
  <c r="C291" i="1"/>
  <c r="D291" i="1"/>
  <c r="C289" i="1"/>
  <c r="D289" i="1"/>
  <c r="C287" i="1"/>
  <c r="D287" i="1"/>
  <c r="C285" i="1"/>
  <c r="D285" i="1"/>
  <c r="C283" i="1"/>
  <c r="D283" i="1"/>
  <c r="C281" i="1"/>
  <c r="D281" i="1"/>
  <c r="C279" i="1"/>
  <c r="D279" i="1"/>
  <c r="C277" i="1"/>
  <c r="D277" i="1"/>
  <c r="C275" i="1"/>
  <c r="D275" i="1"/>
  <c r="C273" i="1"/>
  <c r="D273" i="1"/>
  <c r="C271" i="1"/>
  <c r="D271" i="1"/>
  <c r="C269" i="1"/>
  <c r="D269" i="1"/>
  <c r="C267" i="1"/>
  <c r="D267" i="1"/>
  <c r="C265" i="1"/>
  <c r="D265" i="1"/>
  <c r="C263" i="1"/>
  <c r="D263" i="1"/>
  <c r="C261" i="1"/>
  <c r="D261" i="1"/>
  <c r="C259" i="1"/>
  <c r="D259" i="1"/>
  <c r="C257" i="1"/>
  <c r="D257" i="1"/>
  <c r="C255" i="1"/>
  <c r="D255" i="1"/>
  <c r="C253" i="1"/>
  <c r="D253" i="1"/>
  <c r="C251" i="1"/>
  <c r="D251" i="1"/>
  <c r="C249" i="1"/>
  <c r="D249" i="1"/>
  <c r="C247" i="1"/>
  <c r="D247" i="1"/>
  <c r="C245" i="1"/>
  <c r="D245" i="1"/>
  <c r="C243" i="1"/>
  <c r="D243" i="1"/>
  <c r="C241" i="1"/>
  <c r="D241" i="1"/>
  <c r="C239" i="1"/>
  <c r="D239" i="1"/>
  <c r="C237" i="1"/>
  <c r="D237" i="1"/>
  <c r="C235" i="1"/>
  <c r="D235" i="1"/>
  <c r="C233" i="1"/>
  <c r="D233" i="1"/>
  <c r="C231" i="1"/>
  <c r="D231" i="1"/>
  <c r="C229" i="1"/>
  <c r="D229" i="1"/>
  <c r="C227" i="1"/>
  <c r="D227" i="1"/>
  <c r="C225" i="1"/>
  <c r="D225" i="1"/>
  <c r="C223" i="1"/>
  <c r="D223" i="1"/>
  <c r="C221" i="1"/>
  <c r="D221" i="1"/>
  <c r="C219" i="1"/>
  <c r="D219" i="1"/>
  <c r="C217" i="1"/>
  <c r="D217" i="1"/>
  <c r="C215" i="1"/>
  <c r="D215" i="1"/>
  <c r="C213" i="1"/>
  <c r="D213" i="1"/>
  <c r="C211" i="1"/>
  <c r="D211" i="1"/>
  <c r="D209" i="1"/>
  <c r="C209" i="1"/>
  <c r="D207" i="1"/>
  <c r="C207" i="1"/>
  <c r="D205" i="1"/>
  <c r="C205" i="1"/>
  <c r="D203" i="1"/>
  <c r="C203" i="1"/>
  <c r="D201" i="1"/>
  <c r="C201" i="1"/>
  <c r="D199" i="1"/>
  <c r="C199" i="1"/>
  <c r="D197" i="1"/>
  <c r="C197" i="1"/>
  <c r="D195" i="1"/>
  <c r="C195" i="1"/>
  <c r="D193" i="1"/>
  <c r="C193" i="1"/>
  <c r="D191" i="1"/>
  <c r="C191" i="1"/>
  <c r="D189" i="1"/>
  <c r="C189" i="1"/>
  <c r="D187" i="1"/>
  <c r="C187" i="1"/>
  <c r="D185" i="1"/>
  <c r="C185" i="1"/>
  <c r="D183" i="1"/>
  <c r="C183" i="1"/>
  <c r="D181" i="1"/>
  <c r="C181" i="1"/>
  <c r="D179" i="1"/>
  <c r="C179" i="1"/>
  <c r="D177" i="1"/>
  <c r="C177" i="1"/>
  <c r="D175" i="1"/>
  <c r="C175" i="1"/>
  <c r="D173" i="1"/>
  <c r="C173" i="1"/>
  <c r="D171" i="1"/>
  <c r="C171" i="1"/>
  <c r="D169" i="1"/>
  <c r="C169" i="1"/>
  <c r="D167" i="1"/>
  <c r="C167" i="1"/>
  <c r="D165" i="1"/>
  <c r="C165" i="1"/>
  <c r="D163" i="1"/>
  <c r="C163" i="1"/>
  <c r="D161" i="1"/>
  <c r="C161" i="1"/>
  <c r="D159" i="1"/>
  <c r="C159" i="1"/>
  <c r="D157" i="1"/>
  <c r="C157" i="1"/>
  <c r="C155" i="1"/>
  <c r="D155" i="1"/>
  <c r="C153" i="1"/>
  <c r="D153" i="1"/>
  <c r="C151" i="1"/>
  <c r="D151" i="1"/>
  <c r="C149" i="1"/>
  <c r="D149" i="1"/>
  <c r="C147" i="1"/>
  <c r="D147" i="1"/>
  <c r="C145" i="1"/>
  <c r="D145" i="1"/>
  <c r="C143" i="1"/>
  <c r="D143" i="1"/>
  <c r="C141" i="1"/>
  <c r="D141" i="1"/>
  <c r="C139" i="1"/>
  <c r="D139" i="1"/>
  <c r="C137" i="1"/>
  <c r="D137" i="1"/>
  <c r="C135" i="1"/>
  <c r="D135" i="1"/>
  <c r="C133" i="1"/>
  <c r="D133" i="1"/>
  <c r="C131" i="1"/>
  <c r="D131" i="1"/>
  <c r="C129" i="1"/>
  <c r="D129" i="1"/>
  <c r="C127" i="1"/>
  <c r="D127" i="1"/>
  <c r="C125" i="1"/>
  <c r="D125" i="1"/>
  <c r="C123" i="1"/>
  <c r="D123" i="1"/>
  <c r="C121" i="1"/>
  <c r="D121" i="1"/>
  <c r="C119" i="1"/>
  <c r="D119" i="1"/>
  <c r="C117" i="1"/>
  <c r="D117" i="1"/>
  <c r="C115" i="1"/>
  <c r="D115" i="1"/>
  <c r="C113" i="1"/>
  <c r="D113" i="1"/>
  <c r="C111" i="1"/>
  <c r="D111" i="1"/>
  <c r="C109" i="1"/>
  <c r="D109" i="1"/>
  <c r="C107" i="1"/>
  <c r="D107" i="1"/>
  <c r="C105" i="1"/>
  <c r="D105" i="1"/>
  <c r="C103" i="1"/>
  <c r="D103" i="1"/>
  <c r="C101" i="1"/>
  <c r="D101" i="1"/>
  <c r="C99" i="1"/>
  <c r="D99" i="1"/>
  <c r="C97" i="1"/>
  <c r="D97" i="1"/>
  <c r="C95" i="1"/>
  <c r="D95" i="1"/>
  <c r="C93" i="1"/>
  <c r="D93" i="1"/>
  <c r="C91" i="1"/>
  <c r="D91" i="1"/>
  <c r="C89" i="1"/>
  <c r="D89" i="1"/>
  <c r="C87" i="1"/>
  <c r="D87" i="1"/>
  <c r="C85" i="1"/>
  <c r="D85" i="1"/>
  <c r="C83" i="1"/>
  <c r="D83" i="1"/>
  <c r="C81" i="1"/>
  <c r="D81" i="1"/>
  <c r="C79" i="1"/>
  <c r="D79" i="1"/>
  <c r="C77" i="1"/>
  <c r="D77" i="1"/>
  <c r="C75" i="1"/>
  <c r="D75" i="1"/>
  <c r="C73" i="1"/>
  <c r="D73" i="1"/>
  <c r="C41" i="1"/>
  <c r="C42" i="1" s="1"/>
  <c r="D41" i="1"/>
  <c r="D42" i="1" s="1"/>
  <c r="C72" i="1"/>
  <c r="D72" i="1"/>
  <c r="C70" i="1"/>
  <c r="D70" i="1"/>
  <c r="C68" i="1"/>
  <c r="D68" i="1"/>
  <c r="C66" i="1"/>
  <c r="D66" i="1"/>
  <c r="C64" i="1"/>
  <c r="D64" i="1"/>
  <c r="C48" i="1"/>
  <c r="D48" i="1"/>
  <c r="C44" i="1"/>
  <c r="D44" i="1"/>
  <c r="C10" i="1"/>
  <c r="D10" i="1"/>
  <c r="C71" i="1"/>
  <c r="D71" i="1"/>
  <c r="C69" i="1"/>
  <c r="D69" i="1"/>
  <c r="C67" i="1"/>
  <c r="D67" i="1"/>
  <c r="C65" i="1"/>
  <c r="D65" i="1"/>
  <c r="C49" i="1"/>
  <c r="C50" i="1" s="1"/>
  <c r="C51" i="1" s="1"/>
  <c r="C52" i="1" s="1"/>
  <c r="C53" i="1" s="1"/>
  <c r="C54" i="1" s="1"/>
  <c r="C55" i="1" s="1"/>
  <c r="C56" i="1" s="1"/>
  <c r="C57" i="1" s="1"/>
  <c r="C58" i="1" s="1"/>
  <c r="C59" i="1" s="1"/>
  <c r="C60" i="1" s="1"/>
  <c r="C61" i="1" s="1"/>
  <c r="C62" i="1" s="1"/>
  <c r="C63" i="1" s="1"/>
  <c r="D49" i="1"/>
  <c r="D50" i="1" s="1"/>
  <c r="D51" i="1" s="1"/>
  <c r="D52" i="1" s="1"/>
  <c r="D53" i="1" s="1"/>
  <c r="D54" i="1" s="1"/>
  <c r="D55" i="1" s="1"/>
  <c r="D56" i="1" s="1"/>
  <c r="D57" i="1" s="1"/>
  <c r="D58" i="1" s="1"/>
  <c r="D59" i="1" s="1"/>
  <c r="D60" i="1" s="1"/>
  <c r="D61" i="1" s="1"/>
  <c r="D62" i="1" s="1"/>
  <c r="D63" i="1" s="1"/>
  <c r="C45" i="1"/>
  <c r="C46" i="1" s="1"/>
  <c r="C47" i="1" s="1"/>
  <c r="D45" i="1"/>
  <c r="D46" i="1" s="1"/>
  <c r="D47" i="1" s="1"/>
  <c r="C43" i="1"/>
  <c r="D43" i="1"/>
  <c r="C33" i="1"/>
  <c r="D33" i="1"/>
  <c r="C27" i="1"/>
  <c r="D27" i="1"/>
  <c r="C9" i="1"/>
  <c r="D9" i="1"/>
  <c r="C34" i="1"/>
  <c r="D34" i="1"/>
  <c r="C35" i="1"/>
  <c r="C36" i="1" s="1"/>
  <c r="C37" i="1" s="1"/>
  <c r="C38" i="1" s="1"/>
  <c r="C39" i="1" s="1"/>
  <c r="C40" i="1" s="1"/>
  <c r="D35" i="1"/>
  <c r="D36" i="1" s="1"/>
  <c r="D37" i="1" s="1"/>
  <c r="D38" i="1" s="1"/>
  <c r="D39" i="1" s="1"/>
  <c r="D40" i="1" s="1"/>
  <c r="C29" i="1"/>
  <c r="C30" i="1" s="1"/>
  <c r="C31" i="1" s="1"/>
  <c r="C32" i="1" s="1"/>
  <c r="D29" i="1"/>
  <c r="D30" i="1" s="1"/>
  <c r="D31" i="1" s="1"/>
  <c r="D32" i="1" s="1"/>
  <c r="C11" i="1"/>
  <c r="C12" i="1" s="1"/>
  <c r="C13" i="1" s="1"/>
  <c r="C14" i="1" s="1"/>
  <c r="C15" i="1" s="1"/>
  <c r="C16" i="1" s="1"/>
  <c r="C17" i="1" s="1"/>
  <c r="C18" i="1" s="1"/>
  <c r="D11" i="1"/>
  <c r="D12" i="1" s="1"/>
  <c r="D13" i="1" s="1"/>
  <c r="D14" i="1" s="1"/>
  <c r="D15" i="1" s="1"/>
  <c r="D16" i="1" s="1"/>
  <c r="D17" i="1" s="1"/>
  <c r="D18" i="1" s="1"/>
  <c r="D20" i="1"/>
  <c r="C20" i="1"/>
  <c r="D21" i="1"/>
  <c r="D22" i="1" s="1"/>
  <c r="D23" i="1" s="1"/>
  <c r="D24" i="1" s="1"/>
  <c r="D25" i="1" s="1"/>
  <c r="D26" i="1" s="1"/>
  <c r="C21" i="1"/>
  <c r="C22" i="1" s="1"/>
  <c r="C23" i="1" s="1"/>
  <c r="C24" i="1" s="1"/>
  <c r="C25" i="1" s="1"/>
  <c r="C26" i="1" s="1"/>
  <c r="D19" i="1"/>
  <c r="C19" i="1"/>
  <c r="C7" i="1"/>
  <c r="D7" i="1"/>
  <c r="I17" i="15"/>
  <c r="H17" i="15"/>
  <c r="I16" i="15"/>
  <c r="H16" i="15"/>
  <c r="I15" i="15"/>
  <c r="H15" i="15"/>
  <c r="I14" i="15"/>
  <c r="H14" i="15"/>
  <c r="I13" i="15"/>
  <c r="H13" i="15"/>
  <c r="I12" i="15"/>
  <c r="H12" i="15"/>
  <c r="I11" i="15"/>
  <c r="H11" i="15"/>
  <c r="I10" i="15"/>
  <c r="H10" i="15"/>
  <c r="I9" i="15"/>
  <c r="H9" i="15"/>
  <c r="I8" i="15"/>
  <c r="H8" i="15"/>
  <c r="I7" i="15"/>
  <c r="H7" i="15"/>
  <c r="I6" i="15"/>
  <c r="H6" i="15"/>
  <c r="I5" i="15"/>
  <c r="H5" i="15"/>
  <c r="R4" i="15"/>
  <c r="I4" i="15"/>
  <c r="H4" i="15" s="1"/>
  <c r="I3" i="15"/>
  <c r="H3" i="15" s="1"/>
  <c r="N4" i="1" l="1"/>
  <c r="D4" i="9"/>
  <c r="E4" i="9"/>
  <c r="B5" i="9"/>
  <c r="B5" i="2"/>
  <c r="B6" i="2"/>
  <c r="B7" i="2"/>
  <c r="B8" i="2"/>
  <c r="B9" i="2"/>
  <c r="B10" i="2"/>
  <c r="B11" i="2"/>
  <c r="B12" i="2"/>
  <c r="B13" i="2"/>
  <c r="B14" i="2"/>
  <c r="B15" i="2"/>
  <c r="B16" i="2"/>
  <c r="B17" i="2"/>
  <c r="B18" i="2"/>
  <c r="B19" i="2"/>
  <c r="B20" i="2"/>
  <c r="B21" i="2"/>
  <c r="B22" i="2"/>
  <c r="B23" i="2"/>
  <c r="B24" i="2"/>
  <c r="B25" i="2"/>
  <c r="B26" i="2"/>
  <c r="B27" i="2"/>
  <c r="B28" i="2"/>
  <c r="B29" i="2"/>
  <c r="B30" i="2"/>
  <c r="B31" i="2"/>
  <c r="B32" i="2"/>
  <c r="B33" i="2"/>
  <c r="B34" i="2"/>
  <c r="B35" i="2"/>
  <c r="B36" i="2"/>
  <c r="B37" i="2"/>
  <c r="B38" i="2"/>
  <c r="B39" i="2"/>
  <c r="B40" i="2"/>
  <c r="B41" i="2"/>
  <c r="B42" i="2"/>
  <c r="B44" i="2"/>
  <c r="B46" i="2"/>
  <c r="B47" i="2"/>
  <c r="B48" i="2"/>
  <c r="B49" i="2"/>
  <c r="B50" i="2"/>
  <c r="B51" i="2"/>
  <c r="B52" i="2"/>
  <c r="B53" i="2"/>
  <c r="B54" i="2"/>
  <c r="B55" i="2"/>
  <c r="B56" i="2"/>
  <c r="B57" i="2"/>
  <c r="B58" i="2"/>
  <c r="B59" i="2"/>
  <c r="B60" i="2"/>
  <c r="B61" i="2"/>
  <c r="B62" i="2"/>
  <c r="B63" i="2"/>
  <c r="B64" i="2"/>
  <c r="B65" i="2"/>
  <c r="B66" i="2"/>
  <c r="B67" i="2"/>
  <c r="B68" i="2"/>
  <c r="B69" i="2"/>
  <c r="B70" i="2"/>
  <c r="B71" i="2"/>
  <c r="B72" i="2"/>
  <c r="B73" i="2"/>
  <c r="B74" i="2"/>
  <c r="B75" i="2"/>
  <c r="B76" i="2"/>
  <c r="B77" i="2"/>
  <c r="B78" i="2"/>
  <c r="B79" i="2"/>
  <c r="B80" i="2"/>
  <c r="B81" i="2"/>
  <c r="B82" i="2"/>
  <c r="B83" i="2"/>
  <c r="B84" i="2"/>
  <c r="B85" i="2"/>
  <c r="B86" i="2"/>
  <c r="B87" i="2"/>
  <c r="B88" i="2"/>
  <c r="B89" i="2"/>
  <c r="B94" i="2"/>
  <c r="B95" i="2"/>
  <c r="B96" i="2"/>
  <c r="B97" i="2"/>
  <c r="B98" i="2"/>
  <c r="B99" i="2"/>
  <c r="B100" i="2"/>
  <c r="B101" i="2"/>
  <c r="B102" i="2"/>
  <c r="B103" i="2"/>
  <c r="B104" i="2"/>
  <c r="B105" i="2"/>
  <c r="B106" i="2"/>
  <c r="B107" i="2"/>
  <c r="B108" i="2"/>
  <c r="B109" i="2"/>
  <c r="B110" i="2"/>
  <c r="B111" i="2"/>
  <c r="B112" i="2"/>
  <c r="B113" i="2"/>
  <c r="B114" i="2"/>
  <c r="B115" i="2"/>
  <c r="B116" i="2"/>
  <c r="B117" i="2"/>
  <c r="B118" i="2"/>
  <c r="B120" i="2"/>
  <c r="B122" i="2"/>
  <c r="B123" i="2"/>
  <c r="B124" i="2"/>
  <c r="B125" i="2"/>
  <c r="B126" i="2"/>
  <c r="B127" i="2"/>
  <c r="B128" i="2"/>
  <c r="B129" i="2"/>
  <c r="B130" i="2"/>
  <c r="B131" i="2"/>
  <c r="B132" i="2"/>
  <c r="B133" i="2"/>
  <c r="B134" i="2"/>
  <c r="B135" i="2"/>
  <c r="B137" i="2"/>
  <c r="B139" i="2"/>
  <c r="B141" i="2"/>
  <c r="B142" i="2"/>
  <c r="B143" i="2"/>
  <c r="B144" i="2"/>
  <c r="B145" i="2"/>
  <c r="B146" i="2"/>
  <c r="B147" i="2"/>
  <c r="B149" i="2"/>
  <c r="B150" i="2"/>
  <c r="B151" i="2"/>
  <c r="B152" i="2"/>
  <c r="B153" i="2"/>
  <c r="B154" i="2"/>
  <c r="B155" i="2"/>
  <c r="B157" i="2"/>
  <c r="B160" i="2"/>
  <c r="B161" i="2"/>
  <c r="B162" i="2"/>
  <c r="B163" i="2"/>
  <c r="B164" i="2"/>
  <c r="B165" i="2"/>
  <c r="B167" i="2"/>
  <c r="B169" i="2"/>
  <c r="B170" i="2"/>
  <c r="B171" i="2"/>
  <c r="B172" i="2"/>
  <c r="B174" i="2"/>
  <c r="B176" i="2"/>
  <c r="B178" i="2"/>
  <c r="B179" i="2"/>
  <c r="B180" i="2"/>
  <c r="B181" i="2"/>
  <c r="B182" i="2"/>
  <c r="B183" i="2"/>
  <c r="B184" i="2"/>
  <c r="B185" i="2"/>
  <c r="B186" i="2"/>
  <c r="B187" i="2"/>
  <c r="B188" i="2"/>
  <c r="B189" i="2"/>
  <c r="B190" i="2"/>
  <c r="B191" i="2"/>
  <c r="B192" i="2"/>
  <c r="B193" i="2"/>
  <c r="B194" i="2"/>
  <c r="B195" i="2"/>
  <c r="B196" i="2"/>
  <c r="B197" i="2"/>
  <c r="B198" i="2"/>
  <c r="B199" i="2"/>
  <c r="B200" i="2"/>
  <c r="B201" i="2"/>
  <c r="B202" i="2"/>
  <c r="B203" i="2"/>
  <c r="B204" i="2"/>
  <c r="B205" i="2"/>
  <c r="B206" i="2"/>
  <c r="B207" i="2"/>
  <c r="B208" i="2"/>
  <c r="B209" i="2"/>
  <c r="B210" i="2"/>
  <c r="B211" i="2"/>
  <c r="B212" i="2"/>
  <c r="B213" i="2"/>
  <c r="B214" i="2"/>
  <c r="B215" i="2"/>
  <c r="B216" i="2"/>
  <c r="B217" i="2"/>
  <c r="B218" i="2"/>
  <c r="B219" i="2"/>
  <c r="B220" i="2"/>
  <c r="B221" i="2"/>
  <c r="B222" i="2"/>
  <c r="B223" i="2"/>
  <c r="B224" i="2"/>
  <c r="B225" i="2"/>
  <c r="B226" i="2"/>
  <c r="B227" i="2"/>
  <c r="B228" i="2"/>
  <c r="B229" i="2"/>
  <c r="B230" i="2"/>
  <c r="B232" i="2"/>
  <c r="B234" i="2"/>
  <c r="B236" i="2"/>
  <c r="B237" i="2"/>
  <c r="B238" i="2"/>
  <c r="B239" i="2"/>
  <c r="B240" i="2"/>
  <c r="B241" i="2"/>
  <c r="B242" i="2"/>
  <c r="B243" i="2"/>
  <c r="B244" i="2"/>
  <c r="B245" i="2"/>
  <c r="B246" i="2"/>
  <c r="B247" i="2"/>
  <c r="B248" i="2"/>
  <c r="B250" i="2"/>
  <c r="B252" i="2"/>
  <c r="B253" i="2"/>
  <c r="B254" i="2"/>
  <c r="B255" i="2"/>
  <c r="B256" i="2"/>
  <c r="B257" i="2"/>
  <c r="B258" i="2"/>
  <c r="B259" i="2"/>
  <c r="B260" i="2"/>
  <c r="B262" i="2"/>
  <c r="B264" i="2"/>
  <c r="B266" i="2"/>
  <c r="R14" i="15"/>
  <c r="R13" i="15"/>
  <c r="R12" i="15"/>
  <c r="R11" i="15"/>
  <c r="R10" i="15"/>
  <c r="R9" i="15"/>
  <c r="R8" i="15"/>
  <c r="R7" i="15"/>
  <c r="R6" i="15"/>
  <c r="R5" i="15"/>
  <c r="Q14" i="15"/>
  <c r="Q13" i="15"/>
  <c r="Q12" i="15"/>
  <c r="Q11" i="15"/>
  <c r="Q10" i="15"/>
  <c r="Q9" i="15"/>
  <c r="Q8" i="15"/>
  <c r="Q7" i="15"/>
  <c r="Q6" i="15"/>
  <c r="Q5" i="15"/>
  <c r="Q4" i="15"/>
  <c r="Q15" i="15"/>
  <c r="C4" i="8" s="1"/>
  <c r="R3" i="15"/>
  <c r="Q3" i="15"/>
  <c r="R15" i="15"/>
  <c r="D4" i="8" s="1"/>
  <c r="M15" i="15"/>
  <c r="M14" i="15"/>
  <c r="M13" i="15"/>
  <c r="M12" i="15"/>
  <c r="M11" i="15"/>
  <c r="M10" i="15"/>
  <c r="M9" i="15"/>
  <c r="M8" i="15"/>
  <c r="M7" i="15"/>
  <c r="M6" i="15"/>
  <c r="M5" i="15"/>
  <c r="M4" i="15"/>
  <c r="M3" i="15"/>
  <c r="R2" i="2" l="1"/>
  <c r="B8" i="1"/>
  <c r="D4" i="4"/>
  <c r="Q2" i="2" l="1"/>
  <c r="Q4" i="2" a="1"/>
  <c r="Q4" i="2" s="1"/>
  <c r="K148" i="2"/>
  <c r="I148" i="2"/>
  <c r="Q171" i="2" l="1"/>
  <c r="R171" i="2"/>
  <c r="H171" i="2" s="1"/>
  <c r="G171" i="2" s="1"/>
  <c r="Q172" i="2"/>
  <c r="R172" i="2"/>
  <c r="H172" i="2" s="1"/>
  <c r="G172" i="2" s="1"/>
  <c r="Q194" i="2"/>
  <c r="R194" i="2"/>
  <c r="H194" i="2" s="1"/>
  <c r="G194" i="2" s="1"/>
  <c r="Q197" i="2"/>
  <c r="R197" i="2"/>
  <c r="H197" i="2" s="1"/>
  <c r="G197" i="2" s="1"/>
  <c r="Q205" i="2"/>
  <c r="R205" i="2"/>
  <c r="H205" i="2" s="1"/>
  <c r="G205" i="2" s="1"/>
  <c r="Q208" i="2"/>
  <c r="R208" i="2"/>
  <c r="H208" i="2" s="1"/>
  <c r="G208" i="2" s="1"/>
  <c r="Q210" i="2"/>
  <c r="R210" i="2"/>
  <c r="H210" i="2" s="1"/>
  <c r="G210" i="2" s="1"/>
  <c r="Q211" i="2"/>
  <c r="R211" i="2"/>
  <c r="H211" i="2" s="1"/>
  <c r="G211" i="2" s="1"/>
  <c r="Q212" i="2"/>
  <c r="R212" i="2"/>
  <c r="H212" i="2" s="1"/>
  <c r="G212" i="2" s="1"/>
  <c r="Q214" i="2"/>
  <c r="R214" i="2"/>
  <c r="H214" i="2" s="1"/>
  <c r="G214" i="2" s="1"/>
  <c r="Q215" i="2"/>
  <c r="R215" i="2"/>
  <c r="H215" i="2" s="1"/>
  <c r="G215" i="2" s="1"/>
  <c r="Q216" i="2"/>
  <c r="R216" i="2"/>
  <c r="H216" i="2" s="1"/>
  <c r="G216" i="2" s="1"/>
  <c r="Q218" i="2"/>
  <c r="R218" i="2"/>
  <c r="H218" i="2" s="1"/>
  <c r="G218" i="2" s="1"/>
  <c r="Q219" i="2"/>
  <c r="R219" i="2"/>
  <c r="H219" i="2" s="1"/>
  <c r="G219" i="2" s="1"/>
  <c r="Q220" i="2"/>
  <c r="R220" i="2"/>
  <c r="H220" i="2" s="1"/>
  <c r="G220" i="2" s="1"/>
  <c r="Q221" i="2"/>
  <c r="R221" i="2"/>
  <c r="H221" i="2" s="1"/>
  <c r="G221" i="2" s="1"/>
  <c r="Q222" i="2"/>
  <c r="R222" i="2"/>
  <c r="H222" i="2" s="1"/>
  <c r="G222" i="2" s="1"/>
  <c r="Q223" i="2"/>
  <c r="R223" i="2"/>
  <c r="H223" i="2" s="1"/>
  <c r="G223" i="2" s="1"/>
  <c r="Q225" i="2"/>
  <c r="R225" i="2"/>
  <c r="H225" i="2" s="1"/>
  <c r="G225" i="2" s="1"/>
  <c r="Q226" i="2"/>
  <c r="R226" i="2"/>
  <c r="H226" i="2" s="1"/>
  <c r="G226" i="2" s="1"/>
  <c r="Q227" i="2"/>
  <c r="R227" i="2"/>
  <c r="H227" i="2" s="1"/>
  <c r="G227" i="2" s="1"/>
  <c r="Q228" i="2"/>
  <c r="R228" i="2"/>
  <c r="H228" i="2" s="1"/>
  <c r="G228" i="2" s="1"/>
  <c r="Q229" i="2"/>
  <c r="R229" i="2"/>
  <c r="H229" i="2" s="1"/>
  <c r="G229" i="2" s="1"/>
  <c r="Q230" i="2"/>
  <c r="R230" i="2"/>
  <c r="H230" i="2" s="1"/>
  <c r="G230" i="2" s="1"/>
  <c r="Q236" i="2"/>
  <c r="R236" i="2"/>
  <c r="Q238" i="2"/>
  <c r="R238" i="2"/>
  <c r="H238" i="2" s="1"/>
  <c r="G238" i="2" s="1"/>
  <c r="Q239" i="2"/>
  <c r="R239" i="2"/>
  <c r="H239" i="2" s="1"/>
  <c r="G239" i="2" s="1"/>
  <c r="Q240" i="2"/>
  <c r="R240" i="2"/>
  <c r="H240" i="2" s="1"/>
  <c r="G240" i="2" s="1"/>
  <c r="Q241" i="2"/>
  <c r="R241" i="2"/>
  <c r="H241" i="2" s="1"/>
  <c r="G241" i="2" s="1"/>
  <c r="Q242" i="2"/>
  <c r="R242" i="2"/>
  <c r="H242" i="2" s="1"/>
  <c r="G242" i="2" s="1"/>
  <c r="Q243" i="2"/>
  <c r="R243" i="2"/>
  <c r="H243" i="2" s="1"/>
  <c r="G243" i="2" s="1"/>
  <c r="Q244" i="2"/>
  <c r="R244" i="2"/>
  <c r="H244" i="2" s="1"/>
  <c r="G244" i="2" s="1"/>
  <c r="Q245" i="2"/>
  <c r="R245" i="2"/>
  <c r="H245" i="2" s="1"/>
  <c r="G245" i="2" s="1"/>
  <c r="Q246" i="2"/>
  <c r="R246" i="2"/>
  <c r="H246" i="2" s="1"/>
  <c r="G246" i="2" s="1"/>
  <c r="Q247" i="2"/>
  <c r="R247" i="2"/>
  <c r="H247" i="2" s="1"/>
  <c r="G247" i="2" s="1"/>
  <c r="Q248" i="2"/>
  <c r="R248" i="2"/>
  <c r="H248" i="2" s="1"/>
  <c r="G248" i="2" s="1"/>
  <c r="Q253" i="2"/>
  <c r="R253" i="2"/>
  <c r="H253" i="2" s="1"/>
  <c r="G253" i="2" s="1"/>
  <c r="Q254" i="2"/>
  <c r="R254" i="2"/>
  <c r="H254" i="2" s="1"/>
  <c r="G254" i="2" s="1"/>
  <c r="Q255" i="2"/>
  <c r="R255" i="2"/>
  <c r="H255" i="2" s="1"/>
  <c r="G255" i="2" s="1"/>
  <c r="Q256" i="2"/>
  <c r="R256" i="2"/>
  <c r="H256" i="2" s="1"/>
  <c r="G256" i="2" s="1"/>
  <c r="Q257" i="2"/>
  <c r="R257" i="2"/>
  <c r="H257" i="2" s="1"/>
  <c r="G257" i="2" s="1"/>
  <c r="Q258" i="2"/>
  <c r="R258" i="2"/>
  <c r="H258" i="2" s="1"/>
  <c r="G258" i="2" s="1"/>
  <c r="Q259" i="2"/>
  <c r="R259" i="2"/>
  <c r="H259" i="2" s="1"/>
  <c r="G259" i="2" s="1"/>
  <c r="Q260" i="2"/>
  <c r="R260" i="2"/>
  <c r="H260" i="2" s="1"/>
  <c r="G260" i="2" s="1"/>
  <c r="R165" i="2"/>
  <c r="H165" i="2" s="1"/>
  <c r="G165" i="2" s="1"/>
  <c r="R164" i="2"/>
  <c r="H164" i="2" s="1"/>
  <c r="G164" i="2" s="1"/>
  <c r="Q165" i="2"/>
  <c r="Q164" i="2"/>
  <c r="Q154" i="2"/>
  <c r="A154" i="2" s="1"/>
  <c r="Q153" i="2"/>
  <c r="A153" i="2" s="1"/>
  <c r="Q152" i="2"/>
  <c r="A152" i="2" s="1"/>
  <c r="Q151" i="2"/>
  <c r="A151" i="2" s="1"/>
  <c r="Q150" i="2"/>
  <c r="A150" i="2" s="1"/>
  <c r="Q149" i="2"/>
  <c r="A149" i="2" s="1"/>
  <c r="Q147" i="2"/>
  <c r="A147" i="2" s="1"/>
  <c r="Q146" i="2"/>
  <c r="A146" i="2" s="1"/>
  <c r="Q144" i="2"/>
  <c r="A144" i="2" s="1"/>
  <c r="Q143" i="2"/>
  <c r="A143" i="2" s="1"/>
  <c r="Q142" i="2"/>
  <c r="A142" i="2" s="1"/>
  <c r="Q124" i="2"/>
  <c r="A124" i="2" s="1"/>
  <c r="Q125" i="2"/>
  <c r="A125" i="2" s="1"/>
  <c r="Q126" i="2"/>
  <c r="A126" i="2" s="1"/>
  <c r="Q127" i="2"/>
  <c r="A127" i="2" s="1"/>
  <c r="Q128" i="2"/>
  <c r="A128" i="2" s="1"/>
  <c r="Q129" i="2"/>
  <c r="A129" i="2" s="1"/>
  <c r="Q130" i="2"/>
  <c r="A130" i="2" s="1"/>
  <c r="Q131" i="2"/>
  <c r="A131" i="2" s="1"/>
  <c r="Q132" i="2"/>
  <c r="A132" i="2" s="1"/>
  <c r="Q133" i="2"/>
  <c r="A133" i="2" s="1"/>
  <c r="Q134" i="2"/>
  <c r="A134" i="2" s="1"/>
  <c r="Q135" i="2"/>
  <c r="A135" i="2" s="1"/>
  <c r="Q122" i="2"/>
  <c r="A122" i="2" s="1"/>
  <c r="Q95" i="2"/>
  <c r="A95" i="2" s="1"/>
  <c r="Q96" i="2"/>
  <c r="A96" i="2" s="1"/>
  <c r="Q97" i="2"/>
  <c r="A97" i="2" s="1"/>
  <c r="Q98" i="2"/>
  <c r="A98" i="2" s="1"/>
  <c r="Q99" i="2"/>
  <c r="A99" i="2" s="1"/>
  <c r="Q100" i="2"/>
  <c r="A100" i="2" s="1"/>
  <c r="Q101" i="2"/>
  <c r="A101" i="2" s="1"/>
  <c r="Q102" i="2"/>
  <c r="A102" i="2" s="1"/>
  <c r="Q103" i="2"/>
  <c r="A103" i="2" s="1"/>
  <c r="Q107" i="2"/>
  <c r="A107" i="2" s="1"/>
  <c r="Q109" i="2"/>
  <c r="A109" i="2" s="1"/>
  <c r="Q111" i="2"/>
  <c r="A111" i="2" s="1"/>
  <c r="Q112" i="2"/>
  <c r="A112" i="2" s="1"/>
  <c r="Q118" i="2"/>
  <c r="A118" i="2" s="1"/>
  <c r="Q94" i="2"/>
  <c r="A94" i="2" s="1"/>
  <c r="Q47" i="2"/>
  <c r="A47" i="2" s="1"/>
  <c r="Q48" i="2"/>
  <c r="A48" i="2" s="1"/>
  <c r="Q49" i="2"/>
  <c r="A49" i="2" s="1"/>
  <c r="Q50" i="2"/>
  <c r="A50" i="2" s="1"/>
  <c r="Q51" i="2"/>
  <c r="A51" i="2" s="1"/>
  <c r="Q52" i="2"/>
  <c r="A52" i="2" s="1"/>
  <c r="Q53" i="2"/>
  <c r="A53" i="2" s="1"/>
  <c r="Q54" i="2"/>
  <c r="A54" i="2" s="1"/>
  <c r="Q55" i="2"/>
  <c r="A55" i="2" s="1"/>
  <c r="Q56" i="2"/>
  <c r="A56" i="2" s="1"/>
  <c r="Q57" i="2"/>
  <c r="A57" i="2" s="1"/>
  <c r="Q58" i="2"/>
  <c r="A58" i="2" s="1"/>
  <c r="Q59" i="2"/>
  <c r="A59" i="2" s="1"/>
  <c r="Q60" i="2"/>
  <c r="A60" i="2" s="1"/>
  <c r="Q61" i="2"/>
  <c r="A61" i="2" s="1"/>
  <c r="Q64" i="2"/>
  <c r="A64" i="2" s="1"/>
  <c r="Q65" i="2"/>
  <c r="A65" i="2" s="1"/>
  <c r="Q66" i="2"/>
  <c r="A66" i="2" s="1"/>
  <c r="Q67" i="2"/>
  <c r="A67" i="2" s="1"/>
  <c r="Q70" i="2"/>
  <c r="A70" i="2" s="1"/>
  <c r="Q71" i="2"/>
  <c r="A71" i="2" s="1"/>
  <c r="Q72" i="2"/>
  <c r="A72" i="2" s="1"/>
  <c r="Q73" i="2"/>
  <c r="A73" i="2" s="1"/>
  <c r="Q74" i="2"/>
  <c r="A74" i="2" s="1"/>
  <c r="Q75" i="2"/>
  <c r="A75" i="2" s="1"/>
  <c r="Q76" i="2"/>
  <c r="A76" i="2" s="1"/>
  <c r="Q77" i="2"/>
  <c r="A77" i="2" s="1"/>
  <c r="Q78" i="2"/>
  <c r="A78" i="2" s="1"/>
  <c r="Q79" i="2"/>
  <c r="A79" i="2" s="1"/>
  <c r="Q80" i="2"/>
  <c r="A80" i="2" s="1"/>
  <c r="Q81" i="2"/>
  <c r="A81" i="2" s="1"/>
  <c r="Q82" i="2"/>
  <c r="A82" i="2" s="1"/>
  <c r="Q83" i="2"/>
  <c r="A83" i="2" s="1"/>
  <c r="Q84" i="2"/>
  <c r="A84" i="2" s="1"/>
  <c r="Q85" i="2"/>
  <c r="A85" i="2" s="1"/>
  <c r="Q87" i="2"/>
  <c r="A87" i="2" s="1"/>
  <c r="Q88" i="2"/>
  <c r="A88" i="2" s="1"/>
  <c r="Q89" i="2"/>
  <c r="A89" i="2" s="1"/>
  <c r="Q46" i="2"/>
  <c r="A46" i="2" s="1"/>
  <c r="Q10" i="2"/>
  <c r="A10" i="2" s="1"/>
  <c r="Q11" i="2"/>
  <c r="A11" i="2" s="1"/>
  <c r="Q12" i="2"/>
  <c r="A12" i="2" s="1"/>
  <c r="Q13" i="2"/>
  <c r="A13" i="2" s="1"/>
  <c r="Q14" i="2"/>
  <c r="A14" i="2" s="1"/>
  <c r="Q15" i="2"/>
  <c r="A15" i="2" s="1"/>
  <c r="Q16" i="2"/>
  <c r="A16" i="2" s="1"/>
  <c r="Q17" i="2"/>
  <c r="A17" i="2" s="1"/>
  <c r="Q18" i="2"/>
  <c r="A18" i="2" s="1"/>
  <c r="Q19" i="2"/>
  <c r="A19" i="2" s="1"/>
  <c r="Q21" i="2"/>
  <c r="A21" i="2" s="1"/>
  <c r="Q24" i="2"/>
  <c r="A24" i="2" s="1"/>
  <c r="Q26" i="2"/>
  <c r="A26" i="2" s="1"/>
  <c r="Q27" i="2"/>
  <c r="A27" i="2" s="1"/>
  <c r="Q28" i="2"/>
  <c r="A28" i="2" s="1"/>
  <c r="Q29" i="2"/>
  <c r="A29" i="2" s="1"/>
  <c r="Q30" i="2"/>
  <c r="A30" i="2" s="1"/>
  <c r="Q31" i="2"/>
  <c r="A31" i="2" s="1"/>
  <c r="Q32" i="2"/>
  <c r="A32" i="2" s="1"/>
  <c r="Q34" i="2"/>
  <c r="A34" i="2" s="1"/>
  <c r="Q38" i="2"/>
  <c r="A38" i="2" s="1"/>
  <c r="Q39" i="2"/>
  <c r="A39" i="2" s="1"/>
  <c r="Q40" i="2"/>
  <c r="A40" i="2" s="1"/>
  <c r="Q41" i="2"/>
  <c r="A41" i="2" s="1"/>
  <c r="Q42" i="2"/>
  <c r="A42" i="2" s="1"/>
  <c r="A165" i="2" l="1"/>
  <c r="A164" i="2"/>
  <c r="A260" i="2"/>
  <c r="A259" i="2"/>
  <c r="A258" i="2"/>
  <c r="A257" i="2"/>
  <c r="A256" i="2"/>
  <c r="A255" i="2"/>
  <c r="A254" i="2"/>
  <c r="A253" i="2"/>
  <c r="A248" i="2"/>
  <c r="A247" i="2"/>
  <c r="A246" i="2"/>
  <c r="A245" i="2"/>
  <c r="A244" i="2"/>
  <c r="A243" i="2"/>
  <c r="A242" i="2"/>
  <c r="A241" i="2"/>
  <c r="A240" i="2"/>
  <c r="A239" i="2"/>
  <c r="A238" i="2"/>
  <c r="A236" i="2"/>
  <c r="A230" i="2"/>
  <c r="A229" i="2"/>
  <c r="A228" i="2"/>
  <c r="A227" i="2"/>
  <c r="A226" i="2"/>
  <c r="A225" i="2"/>
  <c r="A223" i="2"/>
  <c r="A222" i="2"/>
  <c r="A221" i="2"/>
  <c r="A220" i="2"/>
  <c r="A219" i="2"/>
  <c r="A218" i="2"/>
  <c r="A216" i="2"/>
  <c r="A215" i="2"/>
  <c r="A214" i="2"/>
  <c r="A212" i="2"/>
  <c r="A211" i="2"/>
  <c r="A210" i="2"/>
  <c r="A208" i="2"/>
  <c r="A205" i="2"/>
  <c r="A197" i="2"/>
  <c r="A194" i="2"/>
  <c r="A172" i="2"/>
  <c r="A171" i="2"/>
  <c r="J29" i="2"/>
  <c r="I29" i="2" s="1"/>
  <c r="L29" i="2"/>
  <c r="K29" i="2" s="1"/>
  <c r="J27" i="2"/>
  <c r="I27" i="2" s="1"/>
  <c r="L27" i="2"/>
  <c r="K27" i="2" s="1"/>
  <c r="J16" i="2"/>
  <c r="I16" i="2" s="1"/>
  <c r="L16" i="2"/>
  <c r="K16" i="2" s="1"/>
  <c r="J12" i="2"/>
  <c r="I12" i="2" s="1"/>
  <c r="L12" i="2"/>
  <c r="K12" i="2" s="1"/>
  <c r="J89" i="2"/>
  <c r="I89" i="2" s="1"/>
  <c r="L89" i="2"/>
  <c r="K89" i="2" s="1"/>
  <c r="J84" i="2"/>
  <c r="I84" i="2" s="1"/>
  <c r="L84" i="2"/>
  <c r="K84" i="2" s="1"/>
  <c r="J80" i="2"/>
  <c r="I80" i="2" s="1"/>
  <c r="L80" i="2"/>
  <c r="K80" i="2" s="1"/>
  <c r="J76" i="2"/>
  <c r="I76" i="2" s="1"/>
  <c r="L76" i="2"/>
  <c r="K76" i="2" s="1"/>
  <c r="J74" i="2"/>
  <c r="I74" i="2" s="1"/>
  <c r="L74" i="2"/>
  <c r="K74" i="2" s="1"/>
  <c r="J70" i="2"/>
  <c r="I70" i="2" s="1"/>
  <c r="L70" i="2"/>
  <c r="K70" i="2" s="1"/>
  <c r="J64" i="2"/>
  <c r="I64" i="2" s="1"/>
  <c r="L64" i="2"/>
  <c r="K64" i="2" s="1"/>
  <c r="J60" i="2"/>
  <c r="I60" i="2" s="1"/>
  <c r="L60" i="2"/>
  <c r="K60" i="2" s="1"/>
  <c r="J56" i="2"/>
  <c r="I56" i="2" s="1"/>
  <c r="L56" i="2"/>
  <c r="K56" i="2" s="1"/>
  <c r="J52" i="2"/>
  <c r="I52" i="2" s="1"/>
  <c r="L52" i="2"/>
  <c r="K52" i="2" s="1"/>
  <c r="J50" i="2"/>
  <c r="I50" i="2" s="1"/>
  <c r="L50" i="2"/>
  <c r="K50" i="2" s="1"/>
  <c r="J94" i="2"/>
  <c r="I94" i="2" s="1"/>
  <c r="L94" i="2"/>
  <c r="K94" i="2" s="1"/>
  <c r="L112" i="2"/>
  <c r="K112" i="2" s="1"/>
  <c r="J112" i="2"/>
  <c r="I112" i="2" s="1"/>
  <c r="L107" i="2"/>
  <c r="K107" i="2" s="1"/>
  <c r="J107" i="2"/>
  <c r="I107" i="2" s="1"/>
  <c r="L101" i="2"/>
  <c r="K101" i="2" s="1"/>
  <c r="J101" i="2"/>
  <c r="I101" i="2" s="1"/>
  <c r="J99" i="2"/>
  <c r="I99" i="2" s="1"/>
  <c r="L99" i="2"/>
  <c r="K99" i="2" s="1"/>
  <c r="J95" i="2"/>
  <c r="I95" i="2" s="1"/>
  <c r="L95" i="2"/>
  <c r="K95" i="2" s="1"/>
  <c r="L133" i="2"/>
  <c r="K133" i="2" s="1"/>
  <c r="J133" i="2"/>
  <c r="I133" i="2" s="1"/>
  <c r="L129" i="2"/>
  <c r="K129" i="2" s="1"/>
  <c r="J129" i="2"/>
  <c r="I129" i="2" s="1"/>
  <c r="L125" i="2"/>
  <c r="K125" i="2" s="1"/>
  <c r="J125" i="2"/>
  <c r="I125" i="2" s="1"/>
  <c r="L142" i="2"/>
  <c r="K142" i="2" s="1"/>
  <c r="J142" i="2"/>
  <c r="I142" i="2" s="1"/>
  <c r="L147" i="2"/>
  <c r="K147" i="2" s="1"/>
  <c r="J147" i="2"/>
  <c r="I147" i="2" s="1"/>
  <c r="J154" i="2"/>
  <c r="I154" i="2" s="1"/>
  <c r="L154" i="2"/>
  <c r="K154" i="2" s="1"/>
  <c r="J42" i="2"/>
  <c r="I42" i="2" s="1"/>
  <c r="L42" i="2"/>
  <c r="K42" i="2" s="1"/>
  <c r="J40" i="2"/>
  <c r="I40" i="2" s="1"/>
  <c r="L40" i="2"/>
  <c r="K40" i="2" s="1"/>
  <c r="J38" i="2"/>
  <c r="I38" i="2" s="1"/>
  <c r="L38" i="2"/>
  <c r="K38" i="2" s="1"/>
  <c r="J34" i="2"/>
  <c r="I34" i="2" s="1"/>
  <c r="L34" i="2"/>
  <c r="K34" i="2" s="1"/>
  <c r="J32" i="2"/>
  <c r="I32" i="2" s="1"/>
  <c r="L32" i="2"/>
  <c r="K32" i="2" s="1"/>
  <c r="J30" i="2"/>
  <c r="I30" i="2" s="1"/>
  <c r="L30" i="2"/>
  <c r="K30" i="2" s="1"/>
  <c r="J28" i="2"/>
  <c r="I28" i="2" s="1"/>
  <c r="L28" i="2"/>
  <c r="K28" i="2" s="1"/>
  <c r="J26" i="2"/>
  <c r="I26" i="2" s="1"/>
  <c r="L26" i="2"/>
  <c r="K26" i="2" s="1"/>
  <c r="J21" i="2"/>
  <c r="I21" i="2" s="1"/>
  <c r="L21" i="2"/>
  <c r="K21" i="2" s="1"/>
  <c r="J19" i="2"/>
  <c r="I19" i="2" s="1"/>
  <c r="L19" i="2"/>
  <c r="K19" i="2" s="1"/>
  <c r="J17" i="2"/>
  <c r="I17" i="2" s="1"/>
  <c r="L17" i="2"/>
  <c r="K17" i="2" s="1"/>
  <c r="J15" i="2"/>
  <c r="I15" i="2" s="1"/>
  <c r="L15" i="2"/>
  <c r="K15" i="2" s="1"/>
  <c r="J46" i="2"/>
  <c r="I46" i="2" s="1"/>
  <c r="L46" i="2"/>
  <c r="K46" i="2" s="1"/>
  <c r="J88" i="2"/>
  <c r="I88" i="2" s="1"/>
  <c r="L88" i="2"/>
  <c r="K88" i="2" s="1"/>
  <c r="J85" i="2"/>
  <c r="I85" i="2" s="1"/>
  <c r="L85" i="2"/>
  <c r="K85" i="2" s="1"/>
  <c r="J83" i="2"/>
  <c r="I83" i="2" s="1"/>
  <c r="L83" i="2"/>
  <c r="K83" i="2" s="1"/>
  <c r="J81" i="2"/>
  <c r="I81" i="2" s="1"/>
  <c r="L81" i="2"/>
  <c r="K81" i="2" s="1"/>
  <c r="J79" i="2"/>
  <c r="I79" i="2" s="1"/>
  <c r="L79" i="2"/>
  <c r="K79" i="2" s="1"/>
  <c r="J77" i="2"/>
  <c r="I77" i="2" s="1"/>
  <c r="L77" i="2"/>
  <c r="K77" i="2" s="1"/>
  <c r="J75" i="2"/>
  <c r="I75" i="2" s="1"/>
  <c r="L75" i="2"/>
  <c r="K75" i="2" s="1"/>
  <c r="J73" i="2"/>
  <c r="I73" i="2" s="1"/>
  <c r="L73" i="2"/>
  <c r="K73" i="2" s="1"/>
  <c r="J71" i="2"/>
  <c r="I71" i="2" s="1"/>
  <c r="L71" i="2"/>
  <c r="K71" i="2" s="1"/>
  <c r="J67" i="2"/>
  <c r="I67" i="2" s="1"/>
  <c r="L67" i="2"/>
  <c r="K67" i="2" s="1"/>
  <c r="J65" i="2"/>
  <c r="I65" i="2" s="1"/>
  <c r="L65" i="2"/>
  <c r="K65" i="2" s="1"/>
  <c r="J61" i="2"/>
  <c r="I61" i="2" s="1"/>
  <c r="L61" i="2"/>
  <c r="K61" i="2" s="1"/>
  <c r="J59" i="2"/>
  <c r="I59" i="2" s="1"/>
  <c r="L59" i="2"/>
  <c r="K59" i="2" s="1"/>
  <c r="J57" i="2"/>
  <c r="I57" i="2" s="1"/>
  <c r="L57" i="2"/>
  <c r="K57" i="2" s="1"/>
  <c r="J55" i="2"/>
  <c r="I55" i="2" s="1"/>
  <c r="L55" i="2"/>
  <c r="K55" i="2" s="1"/>
  <c r="J53" i="2"/>
  <c r="I53" i="2" s="1"/>
  <c r="L53" i="2"/>
  <c r="K53" i="2" s="1"/>
  <c r="J51" i="2"/>
  <c r="I51" i="2" s="1"/>
  <c r="L51" i="2"/>
  <c r="K51" i="2" s="1"/>
  <c r="J49" i="2"/>
  <c r="I49" i="2" s="1"/>
  <c r="L49" i="2"/>
  <c r="K49" i="2" s="1"/>
  <c r="J47" i="2"/>
  <c r="I47" i="2" s="1"/>
  <c r="L47" i="2"/>
  <c r="K47" i="2" s="1"/>
  <c r="L118" i="2"/>
  <c r="K118" i="2" s="1"/>
  <c r="J118" i="2"/>
  <c r="I118" i="2" s="1"/>
  <c r="L111" i="2"/>
  <c r="K111" i="2" s="1"/>
  <c r="J111" i="2"/>
  <c r="I111" i="2" s="1"/>
  <c r="L109" i="2"/>
  <c r="K109" i="2" s="1"/>
  <c r="J109" i="2"/>
  <c r="I109" i="2" s="1"/>
  <c r="L102" i="2"/>
  <c r="K102" i="2" s="1"/>
  <c r="J102" i="2"/>
  <c r="I102" i="2" s="1"/>
  <c r="L100" i="2"/>
  <c r="K100" i="2" s="1"/>
  <c r="J100" i="2"/>
  <c r="I100" i="2" s="1"/>
  <c r="J98" i="2"/>
  <c r="I98" i="2" s="1"/>
  <c r="L98" i="2"/>
  <c r="K98" i="2" s="1"/>
  <c r="J96" i="2"/>
  <c r="I96" i="2" s="1"/>
  <c r="L96" i="2"/>
  <c r="K96" i="2" s="1"/>
  <c r="L122" i="2"/>
  <c r="K122" i="2" s="1"/>
  <c r="J122" i="2"/>
  <c r="I122" i="2" s="1"/>
  <c r="L134" i="2"/>
  <c r="K134" i="2" s="1"/>
  <c r="J134" i="2"/>
  <c r="I134" i="2" s="1"/>
  <c r="L132" i="2"/>
  <c r="K132" i="2" s="1"/>
  <c r="J132" i="2"/>
  <c r="I132" i="2" s="1"/>
  <c r="L130" i="2"/>
  <c r="K130" i="2" s="1"/>
  <c r="J130" i="2"/>
  <c r="I130" i="2" s="1"/>
  <c r="L128" i="2"/>
  <c r="K128" i="2" s="1"/>
  <c r="J128" i="2"/>
  <c r="I128" i="2" s="1"/>
  <c r="L126" i="2"/>
  <c r="K126" i="2" s="1"/>
  <c r="J126" i="2"/>
  <c r="I126" i="2" s="1"/>
  <c r="L124" i="2"/>
  <c r="K124" i="2" s="1"/>
  <c r="J124" i="2"/>
  <c r="I124" i="2" s="1"/>
  <c r="L143" i="2"/>
  <c r="K143" i="2" s="1"/>
  <c r="J143" i="2"/>
  <c r="I143" i="2" s="1"/>
  <c r="L146" i="2"/>
  <c r="K146" i="2" s="1"/>
  <c r="J146" i="2"/>
  <c r="I146" i="2" s="1"/>
  <c r="J149" i="2"/>
  <c r="I149" i="2" s="1"/>
  <c r="L149" i="2"/>
  <c r="K149" i="2" s="1"/>
  <c r="J151" i="2"/>
  <c r="I151" i="2" s="1"/>
  <c r="L151" i="2"/>
  <c r="K151" i="2" s="1"/>
  <c r="J153" i="2"/>
  <c r="I153" i="2" s="1"/>
  <c r="L153" i="2"/>
  <c r="K153" i="2" s="1"/>
  <c r="J164" i="2"/>
  <c r="I164" i="2" s="1"/>
  <c r="L164" i="2"/>
  <c r="K164" i="2" s="1"/>
  <c r="J260" i="2"/>
  <c r="I260" i="2" s="1"/>
  <c r="L260" i="2"/>
  <c r="K260" i="2" s="1"/>
  <c r="J259" i="2"/>
  <c r="I259" i="2" s="1"/>
  <c r="L259" i="2"/>
  <c r="K259" i="2" s="1"/>
  <c r="J258" i="2"/>
  <c r="I258" i="2" s="1"/>
  <c r="L258" i="2"/>
  <c r="K258" i="2" s="1"/>
  <c r="J257" i="2"/>
  <c r="I257" i="2" s="1"/>
  <c r="L257" i="2"/>
  <c r="K257" i="2" s="1"/>
  <c r="J256" i="2"/>
  <c r="I256" i="2" s="1"/>
  <c r="L256" i="2"/>
  <c r="K256" i="2" s="1"/>
  <c r="J255" i="2"/>
  <c r="I255" i="2" s="1"/>
  <c r="L255" i="2"/>
  <c r="K255" i="2" s="1"/>
  <c r="J254" i="2"/>
  <c r="I254" i="2" s="1"/>
  <c r="L254" i="2"/>
  <c r="K254" i="2" s="1"/>
  <c r="J253" i="2"/>
  <c r="I253" i="2" s="1"/>
  <c r="L253" i="2"/>
  <c r="K253" i="2" s="1"/>
  <c r="J248" i="2"/>
  <c r="I248" i="2" s="1"/>
  <c r="L248" i="2"/>
  <c r="K248" i="2" s="1"/>
  <c r="J247" i="2"/>
  <c r="I247" i="2" s="1"/>
  <c r="L247" i="2"/>
  <c r="K247" i="2" s="1"/>
  <c r="J246" i="2"/>
  <c r="I246" i="2" s="1"/>
  <c r="L246" i="2"/>
  <c r="K246" i="2" s="1"/>
  <c r="J245" i="2"/>
  <c r="I245" i="2" s="1"/>
  <c r="L245" i="2"/>
  <c r="K245" i="2" s="1"/>
  <c r="J244" i="2"/>
  <c r="I244" i="2" s="1"/>
  <c r="L244" i="2"/>
  <c r="K244" i="2" s="1"/>
  <c r="J243" i="2"/>
  <c r="I243" i="2" s="1"/>
  <c r="L243" i="2"/>
  <c r="K243" i="2" s="1"/>
  <c r="J242" i="2"/>
  <c r="I242" i="2" s="1"/>
  <c r="L242" i="2"/>
  <c r="K242" i="2" s="1"/>
  <c r="J241" i="2"/>
  <c r="I241" i="2" s="1"/>
  <c r="L241" i="2"/>
  <c r="K241" i="2" s="1"/>
  <c r="J240" i="2"/>
  <c r="I240" i="2" s="1"/>
  <c r="L240" i="2"/>
  <c r="K240" i="2" s="1"/>
  <c r="J239" i="2"/>
  <c r="I239" i="2" s="1"/>
  <c r="L239" i="2"/>
  <c r="K239" i="2" s="1"/>
  <c r="J238" i="2"/>
  <c r="I238" i="2" s="1"/>
  <c r="L238" i="2"/>
  <c r="K238" i="2" s="1"/>
  <c r="J236" i="2"/>
  <c r="I236" i="2" s="1"/>
  <c r="L236" i="2"/>
  <c r="K236" i="2" s="1"/>
  <c r="J230" i="2"/>
  <c r="I230" i="2" s="1"/>
  <c r="L230" i="2"/>
  <c r="K230" i="2" s="1"/>
  <c r="J229" i="2"/>
  <c r="I229" i="2" s="1"/>
  <c r="L229" i="2"/>
  <c r="K229" i="2" s="1"/>
  <c r="J228" i="2"/>
  <c r="I228" i="2" s="1"/>
  <c r="L228" i="2"/>
  <c r="K228" i="2" s="1"/>
  <c r="J227" i="2"/>
  <c r="I227" i="2" s="1"/>
  <c r="L227" i="2"/>
  <c r="K227" i="2" s="1"/>
  <c r="J226" i="2"/>
  <c r="I226" i="2" s="1"/>
  <c r="L226" i="2"/>
  <c r="K226" i="2" s="1"/>
  <c r="J225" i="2"/>
  <c r="I225" i="2" s="1"/>
  <c r="L225" i="2"/>
  <c r="K225" i="2" s="1"/>
  <c r="J223" i="2"/>
  <c r="I223" i="2" s="1"/>
  <c r="L223" i="2"/>
  <c r="K223" i="2" s="1"/>
  <c r="J222" i="2"/>
  <c r="I222" i="2" s="1"/>
  <c r="L222" i="2"/>
  <c r="K222" i="2" s="1"/>
  <c r="J221" i="2"/>
  <c r="I221" i="2" s="1"/>
  <c r="L221" i="2"/>
  <c r="K221" i="2" s="1"/>
  <c r="J220" i="2"/>
  <c r="I220" i="2" s="1"/>
  <c r="L220" i="2"/>
  <c r="K220" i="2" s="1"/>
  <c r="J219" i="2"/>
  <c r="I219" i="2" s="1"/>
  <c r="L219" i="2"/>
  <c r="K219" i="2" s="1"/>
  <c r="J218" i="2"/>
  <c r="I218" i="2" s="1"/>
  <c r="L218" i="2"/>
  <c r="K218" i="2" s="1"/>
  <c r="J216" i="2"/>
  <c r="I216" i="2" s="1"/>
  <c r="L216" i="2"/>
  <c r="K216" i="2" s="1"/>
  <c r="J215" i="2"/>
  <c r="I215" i="2" s="1"/>
  <c r="L215" i="2"/>
  <c r="K215" i="2" s="1"/>
  <c r="J214" i="2"/>
  <c r="I214" i="2" s="1"/>
  <c r="L214" i="2"/>
  <c r="K214" i="2" s="1"/>
  <c r="J212" i="2"/>
  <c r="I212" i="2" s="1"/>
  <c r="L212" i="2"/>
  <c r="K212" i="2" s="1"/>
  <c r="J211" i="2"/>
  <c r="I211" i="2" s="1"/>
  <c r="L211" i="2"/>
  <c r="K211" i="2" s="1"/>
  <c r="J210" i="2"/>
  <c r="I210" i="2" s="1"/>
  <c r="L210" i="2"/>
  <c r="K210" i="2" s="1"/>
  <c r="J208" i="2"/>
  <c r="I208" i="2" s="1"/>
  <c r="L208" i="2"/>
  <c r="K208" i="2" s="1"/>
  <c r="J205" i="2"/>
  <c r="I205" i="2" s="1"/>
  <c r="L205" i="2"/>
  <c r="K205" i="2" s="1"/>
  <c r="J197" i="2"/>
  <c r="I197" i="2" s="1"/>
  <c r="L197" i="2"/>
  <c r="K197" i="2" s="1"/>
  <c r="J194" i="2"/>
  <c r="I194" i="2" s="1"/>
  <c r="L194" i="2"/>
  <c r="K194" i="2" s="1"/>
  <c r="J172" i="2"/>
  <c r="I172" i="2" s="1"/>
  <c r="L172" i="2"/>
  <c r="K172" i="2" s="1"/>
  <c r="J171" i="2"/>
  <c r="I171" i="2" s="1"/>
  <c r="L171" i="2"/>
  <c r="K171" i="2" s="1"/>
  <c r="J41" i="2"/>
  <c r="I41" i="2" s="1"/>
  <c r="L41" i="2"/>
  <c r="K41" i="2" s="1"/>
  <c r="J31" i="2"/>
  <c r="I31" i="2" s="1"/>
  <c r="L31" i="2"/>
  <c r="K31" i="2" s="1"/>
  <c r="J24" i="2"/>
  <c r="I24" i="2" s="1"/>
  <c r="L24" i="2"/>
  <c r="K24" i="2" s="1"/>
  <c r="J18" i="2"/>
  <c r="I18" i="2" s="1"/>
  <c r="L18" i="2"/>
  <c r="K18" i="2" s="1"/>
  <c r="J14" i="2"/>
  <c r="I14" i="2" s="1"/>
  <c r="L14" i="2"/>
  <c r="K14" i="2" s="1"/>
  <c r="J10" i="2"/>
  <c r="I10" i="2" s="1"/>
  <c r="L10" i="2"/>
  <c r="K10" i="2" s="1"/>
  <c r="J87" i="2"/>
  <c r="I87" i="2" s="1"/>
  <c r="L87" i="2"/>
  <c r="K87" i="2" s="1"/>
  <c r="J82" i="2"/>
  <c r="I82" i="2" s="1"/>
  <c r="L82" i="2"/>
  <c r="K82" i="2" s="1"/>
  <c r="J78" i="2"/>
  <c r="I78" i="2" s="1"/>
  <c r="L78" i="2"/>
  <c r="K78" i="2" s="1"/>
  <c r="J72" i="2"/>
  <c r="I72" i="2" s="1"/>
  <c r="L72" i="2"/>
  <c r="K72" i="2" s="1"/>
  <c r="J66" i="2"/>
  <c r="I66" i="2" s="1"/>
  <c r="L66" i="2"/>
  <c r="K66" i="2" s="1"/>
  <c r="J58" i="2"/>
  <c r="I58" i="2" s="1"/>
  <c r="L58" i="2"/>
  <c r="K58" i="2" s="1"/>
  <c r="J54" i="2"/>
  <c r="I54" i="2" s="1"/>
  <c r="L54" i="2"/>
  <c r="K54" i="2" s="1"/>
  <c r="J48" i="2"/>
  <c r="I48" i="2" s="1"/>
  <c r="L48" i="2"/>
  <c r="K48" i="2" s="1"/>
  <c r="L103" i="2"/>
  <c r="K103" i="2" s="1"/>
  <c r="J103" i="2"/>
  <c r="I103" i="2" s="1"/>
  <c r="J97" i="2"/>
  <c r="I97" i="2" s="1"/>
  <c r="L97" i="2"/>
  <c r="K97" i="2" s="1"/>
  <c r="L135" i="2"/>
  <c r="K135" i="2" s="1"/>
  <c r="J135" i="2"/>
  <c r="I135" i="2" s="1"/>
  <c r="L131" i="2"/>
  <c r="K131" i="2" s="1"/>
  <c r="J131" i="2"/>
  <c r="I131" i="2" s="1"/>
  <c r="L127" i="2"/>
  <c r="K127" i="2" s="1"/>
  <c r="J127" i="2"/>
  <c r="I127" i="2" s="1"/>
  <c r="L144" i="2"/>
  <c r="K144" i="2" s="1"/>
  <c r="J144" i="2"/>
  <c r="I144" i="2" s="1"/>
  <c r="J150" i="2"/>
  <c r="I150" i="2" s="1"/>
  <c r="L150" i="2"/>
  <c r="K150" i="2" s="1"/>
  <c r="J152" i="2"/>
  <c r="I152" i="2" s="1"/>
  <c r="L152" i="2"/>
  <c r="K152" i="2" s="1"/>
  <c r="J165" i="2"/>
  <c r="I165" i="2" s="1"/>
  <c r="L165" i="2"/>
  <c r="K165" i="2" s="1"/>
  <c r="J11" i="2"/>
  <c r="I11" i="2" s="1"/>
  <c r="L11" i="2"/>
  <c r="K11" i="2" s="1"/>
  <c r="L13" i="2"/>
  <c r="K13" i="2" s="1"/>
  <c r="J13" i="2"/>
  <c r="I13" i="2" s="1"/>
  <c r="J39" i="2"/>
  <c r="I39" i="2" s="1"/>
  <c r="L39" i="2"/>
  <c r="K39" i="2" s="1"/>
  <c r="H236" i="2"/>
  <c r="G236" i="2" s="1"/>
  <c r="A2" i="9"/>
  <c r="H5" i="9"/>
  <c r="C2" i="6"/>
  <c r="D10" i="2"/>
  <c r="C10" i="2" s="1"/>
  <c r="D12" i="2"/>
  <c r="C12" i="2" s="1"/>
  <c r="D13" i="2"/>
  <c r="C13" i="2" s="1"/>
  <c r="D14" i="2"/>
  <c r="C14" i="2" s="1"/>
  <c r="D16" i="2"/>
  <c r="C16" i="2" s="1"/>
  <c r="D17" i="2"/>
  <c r="C17" i="2" s="1"/>
  <c r="D18" i="2"/>
  <c r="C18" i="2" s="1"/>
  <c r="D21" i="2"/>
  <c r="C21" i="2" s="1"/>
  <c r="D24" i="2"/>
  <c r="C24" i="2" s="1"/>
  <c r="D27" i="2"/>
  <c r="C27" i="2" s="1"/>
  <c r="D28" i="2"/>
  <c r="C28" i="2" s="1"/>
  <c r="D29" i="2"/>
  <c r="C29" i="2" s="1"/>
  <c r="D31" i="2"/>
  <c r="C31" i="2" s="1"/>
  <c r="D32" i="2"/>
  <c r="C32" i="2" s="1"/>
  <c r="D39" i="2"/>
  <c r="C39" i="2" s="1"/>
  <c r="D40" i="2"/>
  <c r="C40" i="2" s="1"/>
  <c r="D41" i="2"/>
  <c r="C41" i="2" s="1"/>
  <c r="D46" i="2"/>
  <c r="C46" i="2" s="1"/>
  <c r="D47" i="2"/>
  <c r="C47" i="2" s="1"/>
  <c r="D48" i="2"/>
  <c r="C48" i="2" s="1"/>
  <c r="D49" i="2"/>
  <c r="C49" i="2" s="1"/>
  <c r="D50" i="2"/>
  <c r="C50" i="2" s="1"/>
  <c r="D51" i="2"/>
  <c r="C51" i="2" s="1"/>
  <c r="D52" i="2"/>
  <c r="C52" i="2" s="1"/>
  <c r="D53" i="2"/>
  <c r="C53" i="2" s="1"/>
  <c r="D54" i="2"/>
  <c r="C54" i="2" s="1"/>
  <c r="D55" i="2"/>
  <c r="C55" i="2" s="1"/>
  <c r="D56" i="2"/>
  <c r="C56" i="2" s="1"/>
  <c r="D57" i="2"/>
  <c r="C57" i="2" s="1"/>
  <c r="D58" i="2"/>
  <c r="C58" i="2" s="1"/>
  <c r="D59" i="2"/>
  <c r="C59" i="2" s="1"/>
  <c r="D60" i="2"/>
  <c r="C60" i="2" s="1"/>
  <c r="D61" i="2"/>
  <c r="C61" i="2" s="1"/>
  <c r="D64" i="2"/>
  <c r="C64" i="2" s="1"/>
  <c r="D65" i="2"/>
  <c r="C65" i="2" s="1"/>
  <c r="D67" i="2"/>
  <c r="C67" i="2" s="1"/>
  <c r="D71" i="2"/>
  <c r="C71" i="2" s="1"/>
  <c r="D72" i="2"/>
  <c r="C72" i="2" s="1"/>
  <c r="D73" i="2"/>
  <c r="C73" i="2" s="1"/>
  <c r="D75" i="2"/>
  <c r="C75" i="2" s="1"/>
  <c r="D76" i="2"/>
  <c r="C76" i="2" s="1"/>
  <c r="D77" i="2"/>
  <c r="C77" i="2" s="1"/>
  <c r="D79" i="2"/>
  <c r="C79" i="2" s="1"/>
  <c r="D80" i="2"/>
  <c r="C80" i="2" s="1"/>
  <c r="D81" i="2"/>
  <c r="C81" i="2" s="1"/>
  <c r="D83" i="2"/>
  <c r="C83" i="2" s="1"/>
  <c r="D84" i="2"/>
  <c r="C84" i="2" s="1"/>
  <c r="D85" i="2"/>
  <c r="C85" i="2" s="1"/>
  <c r="D87" i="2"/>
  <c r="C87" i="2" s="1"/>
  <c r="D88" i="2"/>
  <c r="C88" i="2" s="1"/>
  <c r="D89" i="2"/>
  <c r="C89" i="2" s="1"/>
  <c r="F95" i="2"/>
  <c r="E95" i="2" s="1"/>
  <c r="F96" i="2"/>
  <c r="E96" i="2" s="1"/>
  <c r="F97" i="2"/>
  <c r="E97" i="2" s="1"/>
  <c r="F99" i="2"/>
  <c r="E99" i="2" s="1"/>
  <c r="F100" i="2"/>
  <c r="E100" i="2" s="1"/>
  <c r="F101" i="2"/>
  <c r="E101" i="2" s="1"/>
  <c r="F103" i="2"/>
  <c r="E103" i="2" s="1"/>
  <c r="F107" i="2"/>
  <c r="E107" i="2" s="1"/>
  <c r="F109" i="2"/>
  <c r="E109" i="2" s="1"/>
  <c r="F111" i="2"/>
  <c r="E111" i="2" s="1"/>
  <c r="F118" i="2"/>
  <c r="E118" i="2" s="1"/>
  <c r="F122" i="2"/>
  <c r="E122" i="2" s="1"/>
  <c r="F124" i="2"/>
  <c r="E124" i="2" s="1"/>
  <c r="F126" i="2"/>
  <c r="E126" i="2" s="1"/>
  <c r="F128" i="2"/>
  <c r="E128" i="2" s="1"/>
  <c r="F130" i="2"/>
  <c r="E130" i="2" s="1"/>
  <c r="F132" i="2"/>
  <c r="E132" i="2" s="1"/>
  <c r="F134" i="2"/>
  <c r="E134" i="2" s="1"/>
  <c r="F142" i="2"/>
  <c r="E142" i="2" s="1"/>
  <c r="F143" i="2"/>
  <c r="E143" i="2" s="1"/>
  <c r="F144" i="2"/>
  <c r="E144" i="2" s="1"/>
  <c r="F146" i="2"/>
  <c r="E146" i="2" s="1"/>
  <c r="F147" i="2"/>
  <c r="E147" i="2" s="1"/>
  <c r="F149" i="2"/>
  <c r="E149" i="2" s="1"/>
  <c r="F150" i="2"/>
  <c r="E150" i="2" s="1"/>
  <c r="F151" i="2"/>
  <c r="E151" i="2" s="1"/>
  <c r="F152" i="2"/>
  <c r="E152" i="2" s="1"/>
  <c r="F153" i="2"/>
  <c r="E153" i="2" s="1"/>
  <c r="F154" i="2"/>
  <c r="E154" i="2" s="1"/>
  <c r="B2" i="13"/>
  <c r="C4" i="13"/>
  <c r="H4" i="13"/>
  <c r="B2" i="4"/>
  <c r="I4" i="4"/>
  <c r="F94" i="2"/>
  <c r="E94" i="2" s="1"/>
  <c r="F112" i="2"/>
  <c r="E112" i="2" s="1"/>
  <c r="F102" i="2"/>
  <c r="E102" i="2" s="1"/>
  <c r="F98" i="2"/>
  <c r="E98" i="2" s="1"/>
  <c r="F135" i="2"/>
  <c r="E135" i="2" s="1"/>
  <c r="F133" i="2"/>
  <c r="E133" i="2" s="1"/>
  <c r="F131" i="2"/>
  <c r="E131" i="2" s="1"/>
  <c r="F129" i="2"/>
  <c r="E129" i="2" s="1"/>
  <c r="F127" i="2"/>
  <c r="E127" i="2" s="1"/>
  <c r="F125" i="2"/>
  <c r="E125" i="2" s="1"/>
  <c r="D19" i="2"/>
  <c r="C19" i="2" s="1"/>
  <c r="D15" i="2"/>
  <c r="C15" i="2" s="1"/>
  <c r="D11" i="2"/>
  <c r="C11" i="2" s="1"/>
  <c r="D82" i="2"/>
  <c r="C82" i="2" s="1"/>
  <c r="D78" i="2"/>
  <c r="C78" i="2" s="1"/>
  <c r="D74" i="2"/>
  <c r="C74" i="2" s="1"/>
  <c r="D70" i="2"/>
  <c r="C70" i="2" s="1"/>
  <c r="D66" i="2"/>
  <c r="C66" i="2" s="1"/>
  <c r="D42" i="2"/>
  <c r="C42" i="2" s="1"/>
  <c r="D38" i="2"/>
  <c r="C38" i="2" s="1"/>
  <c r="D34" i="2"/>
  <c r="C34" i="2" s="1"/>
  <c r="D30" i="2"/>
  <c r="C30" i="2" s="1"/>
  <c r="D26" i="2"/>
  <c r="C26" i="2" s="1"/>
  <c r="Q193" i="2" l="1"/>
  <c r="Q266" i="2"/>
  <c r="J266" i="2" l="1"/>
  <c r="I266" i="2" s="1"/>
  <c r="L266" i="2"/>
  <c r="K266" i="2" s="1"/>
  <c r="J193" i="2"/>
  <c r="I193" i="2" s="1"/>
  <c r="L193" i="2"/>
  <c r="K193" i="2" s="1"/>
  <c r="Q9" i="2"/>
  <c r="A9" i="2" s="1"/>
  <c r="R266" i="2"/>
  <c r="H266" i="2" s="1"/>
  <c r="H267" i="2" s="1"/>
  <c r="R193" i="2"/>
  <c r="H193" i="2" s="1"/>
  <c r="G193" i="2" s="1"/>
  <c r="A266" i="2" l="1"/>
  <c r="A193" i="2"/>
  <c r="J9" i="2"/>
  <c r="I9" i="2" s="1"/>
  <c r="L9" i="2"/>
  <c r="K9" i="2" s="1"/>
  <c r="D9" i="2"/>
  <c r="C9" i="2" s="1"/>
  <c r="R199" i="2" l="1"/>
  <c r="H199" i="2" s="1"/>
  <c r="G199" i="2" s="1"/>
  <c r="Q199" i="2"/>
  <c r="Q123" i="2"/>
  <c r="A123" i="2" s="1"/>
  <c r="R198" i="2"/>
  <c r="H198" i="2" s="1"/>
  <c r="G198" i="2" s="1"/>
  <c r="Q252" i="2"/>
  <c r="Q8" i="2"/>
  <c r="A8" i="2" s="1"/>
  <c r="A199" i="2" l="1"/>
  <c r="Q23" i="2"/>
  <c r="A23" i="2" s="1"/>
  <c r="Q155" i="2"/>
  <c r="A155" i="2" s="1"/>
  <c r="Q62" i="2"/>
  <c r="A62" i="2" s="1"/>
  <c r="Q63" i="2"/>
  <c r="A63" i="2" s="1"/>
  <c r="D8" i="2"/>
  <c r="C8" i="2" s="1"/>
  <c r="L8" i="2"/>
  <c r="K8" i="2" s="1"/>
  <c r="J8" i="2"/>
  <c r="I8" i="2" s="1"/>
  <c r="J199" i="2"/>
  <c r="I199" i="2" s="1"/>
  <c r="L199" i="2"/>
  <c r="K199" i="2" s="1"/>
  <c r="R252" i="2"/>
  <c r="A252" i="2" s="1"/>
  <c r="Q198" i="2"/>
  <c r="A198" i="2" s="1"/>
  <c r="J252" i="2"/>
  <c r="I252" i="2" s="1"/>
  <c r="L252" i="2"/>
  <c r="K252" i="2" s="1"/>
  <c r="Q261" i="2"/>
  <c r="F123" i="2"/>
  <c r="E123" i="2" s="1"/>
  <c r="L123" i="2"/>
  <c r="K123" i="2" s="1"/>
  <c r="Q136" i="2"/>
  <c r="J123" i="2"/>
  <c r="I123" i="2" s="1"/>
  <c r="L23" i="2"/>
  <c r="K23" i="2" s="1"/>
  <c r="G266" i="2"/>
  <c r="G267" i="2"/>
  <c r="J23" i="2" l="1"/>
  <c r="I23" i="2" s="1"/>
  <c r="D23" i="2"/>
  <c r="C23" i="2" s="1"/>
  <c r="F136" i="2"/>
  <c r="E136" i="2" s="1"/>
  <c r="F155" i="2"/>
  <c r="L155" i="2"/>
  <c r="K155" i="2" s="1"/>
  <c r="J155" i="2"/>
  <c r="J63" i="2"/>
  <c r="I63" i="2" s="1"/>
  <c r="D63" i="2"/>
  <c r="L63" i="2"/>
  <c r="L62" i="2"/>
  <c r="K62" i="2" s="1"/>
  <c r="J62" i="2"/>
  <c r="D62" i="2"/>
  <c r="J198" i="2"/>
  <c r="I198" i="2" s="1"/>
  <c r="L198" i="2"/>
  <c r="K198" i="2" s="1"/>
  <c r="R261" i="2"/>
  <c r="H261" i="2" s="1"/>
  <c r="H262" i="2" s="1"/>
  <c r="G262" i="2" s="1"/>
  <c r="H252" i="2"/>
  <c r="G252" i="2" s="1"/>
  <c r="F121" i="2" l="1"/>
  <c r="E121" i="2" s="1"/>
  <c r="R191" i="2"/>
  <c r="H191" i="2" s="1"/>
  <c r="G191" i="2" s="1"/>
  <c r="Q224" i="2"/>
  <c r="R224" i="2"/>
  <c r="H224" i="2" s="1"/>
  <c r="G224" i="2" s="1"/>
  <c r="A196" i="2"/>
  <c r="A189" i="2"/>
  <c r="A264" i="2"/>
  <c r="A179" i="2"/>
  <c r="A114" i="2"/>
  <c r="Q5" i="2"/>
  <c r="Q192" i="2"/>
  <c r="Q213" i="2"/>
  <c r="R209" i="2"/>
  <c r="H209" i="2" s="1"/>
  <c r="G209" i="2" s="1"/>
  <c r="R213" i="2"/>
  <c r="H213" i="2" s="1"/>
  <c r="G213" i="2" s="1"/>
  <c r="R207" i="2"/>
  <c r="H207" i="2" s="1"/>
  <c r="Q191" i="2"/>
  <c r="R192" i="2"/>
  <c r="H192" i="2" s="1"/>
  <c r="Q207" i="2"/>
  <c r="Q209" i="2"/>
  <c r="F137" i="2"/>
  <c r="E137" i="2" s="1"/>
  <c r="A261" i="2"/>
  <c r="I155" i="2"/>
  <c r="K63" i="2"/>
  <c r="I62" i="2"/>
  <c r="G261" i="2"/>
  <c r="H251" i="2"/>
  <c r="G251" i="2" s="1"/>
  <c r="A203" i="2" l="1"/>
  <c r="A170" i="2"/>
  <c r="A201" i="2"/>
  <c r="A202" i="2"/>
  <c r="A162" i="2"/>
  <c r="A161" i="2"/>
  <c r="A224" i="2"/>
  <c r="L224" i="2"/>
  <c r="K224" i="2" s="1"/>
  <c r="J224" i="2"/>
  <c r="I224" i="2" s="1"/>
  <c r="A35" i="2"/>
  <c r="A163" i="2"/>
  <c r="A206" i="2"/>
  <c r="A106" i="2"/>
  <c r="A209" i="2"/>
  <c r="J209" i="2"/>
  <c r="I209" i="2" s="1"/>
  <c r="L209" i="2"/>
  <c r="K209" i="2" s="1"/>
  <c r="J207" i="2"/>
  <c r="A207" i="2"/>
  <c r="L207" i="2"/>
  <c r="K207" i="2" s="1"/>
  <c r="A25" i="2"/>
  <c r="A36" i="2"/>
  <c r="A169" i="2"/>
  <c r="A22" i="2"/>
  <c r="A184" i="2"/>
  <c r="A33" i="2"/>
  <c r="A183" i="2"/>
  <c r="A115" i="2"/>
  <c r="A104" i="2"/>
  <c r="A116" i="2"/>
  <c r="A105" i="2"/>
  <c r="A204" i="2"/>
  <c r="A110" i="2"/>
  <c r="A68" i="2"/>
  <c r="A186" i="2"/>
  <c r="A117" i="2"/>
  <c r="A187" i="2"/>
  <c r="A217" i="2"/>
  <c r="A237" i="2"/>
  <c r="A195" i="2"/>
  <c r="J191" i="2"/>
  <c r="I191" i="2" s="1"/>
  <c r="A191" i="2"/>
  <c r="L191" i="2"/>
  <c r="K191" i="2" s="1"/>
  <c r="A20" i="2"/>
  <c r="A190" i="2"/>
  <c r="A113" i="2"/>
  <c r="A213" i="2"/>
  <c r="J213" i="2"/>
  <c r="I213" i="2" s="1"/>
  <c r="L213" i="2"/>
  <c r="K213" i="2" s="1"/>
  <c r="L192" i="2"/>
  <c r="K192" i="2" s="1"/>
  <c r="A192" i="2"/>
  <c r="J192" i="2"/>
  <c r="I192" i="2" s="1"/>
  <c r="J5" i="2"/>
  <c r="D5" i="2"/>
  <c r="L5" i="2"/>
  <c r="K5" i="2" s="1"/>
  <c r="A145" i="2"/>
  <c r="A178" i="2"/>
  <c r="A182" i="2"/>
  <c r="A86" i="2"/>
  <c r="G192" i="2"/>
  <c r="A5" i="2" l="1"/>
  <c r="I5" i="2"/>
  <c r="A6" i="2"/>
  <c r="A4" i="2"/>
  <c r="A7" i="2"/>
  <c r="C63" i="2"/>
  <c r="C62" i="2"/>
  <c r="A3" i="15" l="1"/>
  <c r="B3" i="15"/>
  <c r="D3" i="15" l="1"/>
  <c r="C3" i="15"/>
  <c r="A188" i="2"/>
  <c r="A185" i="2"/>
  <c r="A181" i="2"/>
  <c r="A141" i="2"/>
  <c r="A160" i="2"/>
  <c r="C5" i="2"/>
  <c r="A180" i="2"/>
  <c r="A200" i="2"/>
  <c r="A4" i="15" l="1"/>
  <c r="B8" i="15"/>
  <c r="B4" i="15"/>
  <c r="A9" i="15"/>
  <c r="A5" i="15"/>
  <c r="B9" i="15"/>
  <c r="B5" i="15"/>
  <c r="A10" i="15"/>
  <c r="A6" i="15"/>
  <c r="B10" i="15"/>
  <c r="B6" i="15"/>
  <c r="A7" i="15"/>
  <c r="B7" i="15"/>
  <c r="A8" i="15"/>
  <c r="E155" i="2"/>
  <c r="D8" i="15" l="1"/>
  <c r="D7" i="15"/>
  <c r="D10" i="15"/>
  <c r="D9" i="15"/>
  <c r="D6" i="15"/>
  <c r="D5" i="15"/>
  <c r="D4" i="15"/>
  <c r="C10" i="15"/>
  <c r="C9" i="15"/>
  <c r="C4" i="15"/>
  <c r="C8" i="15"/>
  <c r="C7" i="15"/>
  <c r="C6" i="15"/>
  <c r="C5" i="15"/>
  <c r="B7" i="1" l="1"/>
  <c r="B12" i="1"/>
  <c r="B11" i="1"/>
  <c r="B9" i="1"/>
  <c r="B10" i="1"/>
  <c r="A10" i="1" s="1"/>
  <c r="F1" i="9"/>
  <c r="C5" i="9"/>
  <c r="A7" i="1" l="1"/>
  <c r="A8" i="1"/>
  <c r="A9" i="1"/>
  <c r="A11" i="1"/>
  <c r="A12" i="1"/>
  <c r="A37" i="2"/>
  <c r="A69" i="2"/>
  <c r="A108" i="2"/>
  <c r="A12" i="15" l="1"/>
  <c r="A11" i="15"/>
  <c r="B11" i="15"/>
  <c r="B99" i="15"/>
  <c r="B18" i="15"/>
  <c r="B42" i="15"/>
  <c r="B156" i="15"/>
  <c r="B176" i="15"/>
  <c r="B84" i="15"/>
  <c r="B97" i="15"/>
  <c r="B129" i="15"/>
  <c r="B151" i="15"/>
  <c r="B67" i="15"/>
  <c r="B41" i="15"/>
  <c r="B188" i="15"/>
  <c r="B108" i="15"/>
  <c r="B56" i="15"/>
  <c r="B191" i="15"/>
  <c r="A151" i="15"/>
  <c r="B36" i="15"/>
  <c r="B35" i="15"/>
  <c r="B95" i="15"/>
  <c r="B74" i="15"/>
  <c r="B73" i="15"/>
  <c r="B190" i="15"/>
  <c r="B172" i="15"/>
  <c r="B140" i="15"/>
  <c r="B161" i="15"/>
  <c r="B12" i="15"/>
  <c r="B31" i="15"/>
  <c r="B53" i="15"/>
  <c r="B130" i="15"/>
  <c r="B52" i="15"/>
  <c r="B65" i="15"/>
  <c r="B13" i="15"/>
  <c r="B28" i="15"/>
  <c r="B134" i="15"/>
  <c r="B124" i="15"/>
  <c r="B177" i="15"/>
  <c r="B145" i="15"/>
  <c r="B113" i="15"/>
  <c r="B24" i="15"/>
  <c r="B88" i="15"/>
  <c r="B63" i="15"/>
  <c r="B62" i="15"/>
  <c r="B101" i="15"/>
  <c r="B162" i="15"/>
  <c r="B183" i="15"/>
  <c r="B119" i="15"/>
  <c r="B59" i="15"/>
  <c r="B82" i="15"/>
  <c r="B194" i="15"/>
  <c r="B112" i="15"/>
  <c r="B70" i="15"/>
  <c r="B45" i="15"/>
  <c r="A191" i="15"/>
  <c r="A167" i="15"/>
  <c r="B144" i="15"/>
  <c r="B165" i="15"/>
  <c r="B39" i="15"/>
  <c r="B195" i="15"/>
  <c r="B131" i="15"/>
  <c r="A175" i="15"/>
  <c r="B68" i="15"/>
  <c r="B19" i="15"/>
  <c r="B51" i="15"/>
  <c r="B83" i="15"/>
  <c r="B26" i="15"/>
  <c r="B58" i="15"/>
  <c r="B25" i="15"/>
  <c r="B57" i="15"/>
  <c r="B92" i="15"/>
  <c r="B198" i="15"/>
  <c r="B197" i="15"/>
  <c r="B180" i="15"/>
  <c r="B164" i="15"/>
  <c r="B148" i="15"/>
  <c r="B132" i="15"/>
  <c r="B116" i="15"/>
  <c r="B185" i="15"/>
  <c r="B169" i="15"/>
  <c r="B153" i="15"/>
  <c r="B137" i="15"/>
  <c r="B121" i="15"/>
  <c r="B105" i="15"/>
  <c r="B44" i="15"/>
  <c r="B40" i="15"/>
  <c r="B72" i="15"/>
  <c r="B15" i="15"/>
  <c r="B47" i="15"/>
  <c r="B79" i="15"/>
  <c r="B30" i="15"/>
  <c r="B21" i="15"/>
  <c r="B85" i="15"/>
  <c r="B192" i="15"/>
  <c r="B178" i="15"/>
  <c r="B146" i="15"/>
  <c r="B114" i="15"/>
  <c r="B167" i="15"/>
  <c r="B135" i="15"/>
  <c r="B103" i="15"/>
  <c r="B27" i="15"/>
  <c r="B94" i="15"/>
  <c r="B50" i="15"/>
  <c r="B33" i="15"/>
  <c r="B98" i="15"/>
  <c r="B193" i="15"/>
  <c r="B160" i="15"/>
  <c r="B128" i="15"/>
  <c r="B181" i="15"/>
  <c r="B133" i="15"/>
  <c r="B48" i="15"/>
  <c r="B100" i="15"/>
  <c r="B91" i="15"/>
  <c r="B166" i="15"/>
  <c r="B187" i="15"/>
  <c r="A199" i="15"/>
  <c r="A183" i="15"/>
  <c r="A63" i="15"/>
  <c r="A159" i="15"/>
  <c r="A137" i="15"/>
  <c r="A121" i="15"/>
  <c r="A18" i="15"/>
  <c r="A89" i="15"/>
  <c r="A113" i="15"/>
  <c r="A125" i="15"/>
  <c r="A133" i="15"/>
  <c r="A141" i="15"/>
  <c r="A149" i="15"/>
  <c r="A153" i="15"/>
  <c r="A157" i="15"/>
  <c r="A161" i="15"/>
  <c r="A165" i="15"/>
  <c r="A169" i="15"/>
  <c r="A173" i="15"/>
  <c r="A177" i="15"/>
  <c r="A181" i="15"/>
  <c r="A185" i="15"/>
  <c r="A189" i="15"/>
  <c r="A193" i="15"/>
  <c r="A197" i="15"/>
  <c r="A201" i="15"/>
  <c r="B115" i="15"/>
  <c r="B147" i="15"/>
  <c r="B179" i="15"/>
  <c r="B110" i="15"/>
  <c r="B126" i="15"/>
  <c r="B142" i="15"/>
  <c r="B158" i="15"/>
  <c r="B174" i="15"/>
  <c r="B189" i="15"/>
  <c r="B203" i="15"/>
  <c r="B89" i="15"/>
  <c r="B96" i="15"/>
  <c r="B61" i="15"/>
  <c r="B29" i="15"/>
  <c r="B86" i="15"/>
  <c r="B54" i="15"/>
  <c r="B22" i="15"/>
  <c r="B87" i="15"/>
  <c r="B55" i="15"/>
  <c r="B23" i="15"/>
  <c r="B64" i="15"/>
  <c r="B32" i="15"/>
  <c r="B60" i="15"/>
  <c r="B109" i="15"/>
  <c r="B125" i="15"/>
  <c r="B141" i="15"/>
  <c r="B157" i="15"/>
  <c r="B173" i="15"/>
  <c r="B104" i="15"/>
  <c r="B120" i="15"/>
  <c r="B136" i="15"/>
  <c r="B152" i="15"/>
  <c r="B168" i="15"/>
  <c r="B184" i="15"/>
  <c r="B201" i="15"/>
  <c r="B202" i="15"/>
  <c r="B81" i="15"/>
  <c r="B49" i="15"/>
  <c r="B17" i="15"/>
  <c r="B66" i="15"/>
  <c r="B34" i="15"/>
  <c r="B93" i="15"/>
  <c r="B75" i="15"/>
  <c r="B43" i="15"/>
  <c r="B76" i="15"/>
  <c r="B20" i="15"/>
  <c r="B111" i="15"/>
  <c r="B127" i="15"/>
  <c r="B143" i="15"/>
  <c r="B159" i="15"/>
  <c r="B175" i="15"/>
  <c r="B106" i="15"/>
  <c r="B122" i="15"/>
  <c r="B138" i="15"/>
  <c r="B154" i="15"/>
  <c r="B170" i="15"/>
  <c r="B186" i="15"/>
  <c r="B199" i="15"/>
  <c r="B200" i="15"/>
  <c r="B102" i="15"/>
  <c r="B69" i="15"/>
  <c r="B37" i="15"/>
  <c r="B78" i="15"/>
  <c r="B46" i="15"/>
  <c r="B14" i="15"/>
  <c r="B90" i="15"/>
  <c r="B149" i="15"/>
  <c r="B117" i="15"/>
  <c r="B16" i="15"/>
  <c r="B80" i="15"/>
  <c r="B71" i="15"/>
  <c r="B38" i="15"/>
  <c r="B77" i="15"/>
  <c r="B196" i="15"/>
  <c r="B182" i="15"/>
  <c r="B150" i="15"/>
  <c r="B118" i="15"/>
  <c r="B163" i="15"/>
  <c r="A203" i="15"/>
  <c r="A195" i="15"/>
  <c r="A187" i="15"/>
  <c r="A179" i="15"/>
  <c r="A171" i="15"/>
  <c r="A163" i="15"/>
  <c r="D163" i="15" s="1"/>
  <c r="A155" i="15"/>
  <c r="A145" i="15"/>
  <c r="A129" i="15"/>
  <c r="A105" i="15"/>
  <c r="A147" i="15"/>
  <c r="A143" i="15"/>
  <c r="A139" i="15"/>
  <c r="A135" i="15"/>
  <c r="A131" i="15"/>
  <c r="A127" i="15"/>
  <c r="A123" i="15"/>
  <c r="A117" i="15"/>
  <c r="A109" i="15"/>
  <c r="A97" i="15"/>
  <c r="A79" i="15"/>
  <c r="A119" i="15"/>
  <c r="A115" i="15"/>
  <c r="A111" i="15"/>
  <c r="A107" i="15"/>
  <c r="A101" i="15"/>
  <c r="A93" i="15"/>
  <c r="A85" i="15"/>
  <c r="A71" i="15"/>
  <c r="A42" i="15"/>
  <c r="A14" i="15"/>
  <c r="A103" i="15"/>
  <c r="A99" i="15"/>
  <c r="A95" i="15"/>
  <c r="A91" i="15"/>
  <c r="A87" i="15"/>
  <c r="A83" i="15"/>
  <c r="A75" i="15"/>
  <c r="A67" i="15"/>
  <c r="A58" i="15"/>
  <c r="A34" i="15"/>
  <c r="A17" i="15"/>
  <c r="A13" i="15"/>
  <c r="A50" i="15"/>
  <c r="A16" i="15"/>
  <c r="A15" i="15"/>
  <c r="A19" i="15"/>
  <c r="A28" i="15"/>
  <c r="A32" i="15"/>
  <c r="A36" i="15"/>
  <c r="A40" i="15"/>
  <c r="A44" i="15"/>
  <c r="A48" i="15"/>
  <c r="A52" i="15"/>
  <c r="A56" i="15"/>
  <c r="A60" i="15"/>
  <c r="A62" i="15"/>
  <c r="A64" i="15"/>
  <c r="A66" i="15"/>
  <c r="A68" i="15"/>
  <c r="A70" i="15"/>
  <c r="A72" i="15"/>
  <c r="A74" i="15"/>
  <c r="A76" i="15"/>
  <c r="A78" i="15"/>
  <c r="A80" i="15"/>
  <c r="A82" i="15"/>
  <c r="A84" i="15"/>
  <c r="A86" i="15"/>
  <c r="A88" i="15"/>
  <c r="A90" i="15"/>
  <c r="A92" i="15"/>
  <c r="A94" i="15"/>
  <c r="A96" i="15"/>
  <c r="A98" i="15"/>
  <c r="A100" i="15"/>
  <c r="A102" i="15"/>
  <c r="A104" i="15"/>
  <c r="A106" i="15"/>
  <c r="A108" i="15"/>
  <c r="A110" i="15"/>
  <c r="A112" i="15"/>
  <c r="A114" i="15"/>
  <c r="A116" i="15"/>
  <c r="A118" i="15"/>
  <c r="A120" i="15"/>
  <c r="A122" i="15"/>
  <c r="A124" i="15"/>
  <c r="A126" i="15"/>
  <c r="A128" i="15"/>
  <c r="A130" i="15"/>
  <c r="A132" i="15"/>
  <c r="A134" i="15"/>
  <c r="A136" i="15"/>
  <c r="A138" i="15"/>
  <c r="A140" i="15"/>
  <c r="A142" i="15"/>
  <c r="A144" i="15"/>
  <c r="A146" i="15"/>
  <c r="A148" i="15"/>
  <c r="A150" i="15"/>
  <c r="A152" i="15"/>
  <c r="A154" i="15"/>
  <c r="A156" i="15"/>
  <c r="A158" i="15"/>
  <c r="A160" i="15"/>
  <c r="A162" i="15"/>
  <c r="A164" i="15"/>
  <c r="A166" i="15"/>
  <c r="A168" i="15"/>
  <c r="A170" i="15"/>
  <c r="A172" i="15"/>
  <c r="A174" i="15"/>
  <c r="A176" i="15"/>
  <c r="A178" i="15"/>
  <c r="A180" i="15"/>
  <c r="A182" i="15"/>
  <c r="A184" i="15"/>
  <c r="A186" i="15"/>
  <c r="A188" i="15"/>
  <c r="A190" i="15"/>
  <c r="A192" i="15"/>
  <c r="A194" i="15"/>
  <c r="A196" i="15"/>
  <c r="A198" i="15"/>
  <c r="A200" i="15"/>
  <c r="A202" i="15"/>
  <c r="B107" i="15"/>
  <c r="B123" i="15"/>
  <c r="B139" i="15"/>
  <c r="B155" i="15"/>
  <c r="B171" i="15"/>
  <c r="A81" i="15"/>
  <c r="A77" i="15"/>
  <c r="A73" i="15"/>
  <c r="A69" i="15"/>
  <c r="A65" i="15"/>
  <c r="A61" i="15"/>
  <c r="A54" i="15"/>
  <c r="A46" i="15"/>
  <c r="A38" i="15"/>
  <c r="A30" i="15"/>
  <c r="A59" i="15"/>
  <c r="A57" i="15"/>
  <c r="A55" i="15"/>
  <c r="A53" i="15"/>
  <c r="A51" i="15"/>
  <c r="A49" i="15"/>
  <c r="A47" i="15"/>
  <c r="A45" i="15"/>
  <c r="A43" i="15"/>
  <c r="A41" i="15"/>
  <c r="A39" i="15"/>
  <c r="A37" i="15"/>
  <c r="A35" i="15"/>
  <c r="A33" i="15"/>
  <c r="A31" i="15"/>
  <c r="A29" i="15"/>
  <c r="A27" i="15"/>
  <c r="C163" i="15"/>
  <c r="C155" i="15"/>
  <c r="A26" i="15"/>
  <c r="D26" i="15" s="1"/>
  <c r="A25" i="15"/>
  <c r="A24" i="15"/>
  <c r="D24" i="15" s="1"/>
  <c r="A23" i="15"/>
  <c r="A22" i="15"/>
  <c r="A21" i="15"/>
  <c r="D21" i="15" s="1"/>
  <c r="A20" i="15"/>
  <c r="D20" i="15" s="1"/>
  <c r="D22" i="15" l="1"/>
  <c r="D23" i="15"/>
  <c r="D25" i="15"/>
  <c r="C31" i="15"/>
  <c r="D31" i="15"/>
  <c r="C39" i="15"/>
  <c r="D39" i="15"/>
  <c r="C47" i="15"/>
  <c r="D47" i="15"/>
  <c r="C55" i="15"/>
  <c r="D55" i="15"/>
  <c r="C59" i="15"/>
  <c r="D59" i="15"/>
  <c r="C54" i="15"/>
  <c r="D54" i="15"/>
  <c r="C73" i="15"/>
  <c r="D73" i="15"/>
  <c r="C29" i="15"/>
  <c r="D29" i="15"/>
  <c r="C33" i="15"/>
  <c r="D33" i="15"/>
  <c r="C37" i="15"/>
  <c r="D37" i="15"/>
  <c r="C41" i="15"/>
  <c r="D41" i="15"/>
  <c r="C45" i="15"/>
  <c r="D45" i="15"/>
  <c r="C49" i="15"/>
  <c r="D49" i="15"/>
  <c r="C53" i="15"/>
  <c r="D53" i="15"/>
  <c r="C57" i="15"/>
  <c r="D57" i="15"/>
  <c r="C30" i="15"/>
  <c r="D30" i="15"/>
  <c r="C46" i="15"/>
  <c r="D46" i="15"/>
  <c r="C61" i="15"/>
  <c r="D61" i="15"/>
  <c r="C69" i="15"/>
  <c r="D69" i="15"/>
  <c r="C77" i="15"/>
  <c r="D77" i="15"/>
  <c r="C200" i="15"/>
  <c r="D200" i="15"/>
  <c r="C196" i="15"/>
  <c r="D196" i="15"/>
  <c r="C192" i="15"/>
  <c r="D192" i="15"/>
  <c r="C188" i="15"/>
  <c r="D188" i="15"/>
  <c r="C184" i="15"/>
  <c r="D184" i="15"/>
  <c r="C180" i="15"/>
  <c r="D180" i="15"/>
  <c r="C176" i="15"/>
  <c r="D176" i="15"/>
  <c r="C172" i="15"/>
  <c r="D172" i="15"/>
  <c r="C168" i="15"/>
  <c r="D168" i="15"/>
  <c r="C164" i="15"/>
  <c r="D164" i="15"/>
  <c r="C160" i="15"/>
  <c r="D160" i="15"/>
  <c r="C156" i="15"/>
  <c r="D156" i="15"/>
  <c r="C152" i="15"/>
  <c r="D152" i="15"/>
  <c r="C148" i="15"/>
  <c r="D148" i="15"/>
  <c r="C144" i="15"/>
  <c r="D144" i="15"/>
  <c r="C140" i="15"/>
  <c r="D140" i="15"/>
  <c r="C136" i="15"/>
  <c r="D136" i="15"/>
  <c r="C132" i="15"/>
  <c r="D132" i="15"/>
  <c r="C128" i="15"/>
  <c r="D128" i="15"/>
  <c r="C124" i="15"/>
  <c r="D124" i="15"/>
  <c r="C120" i="15"/>
  <c r="D120" i="15"/>
  <c r="C116" i="15"/>
  <c r="D116" i="15"/>
  <c r="C112" i="15"/>
  <c r="D112" i="15"/>
  <c r="C108" i="15"/>
  <c r="D108" i="15"/>
  <c r="C104" i="15"/>
  <c r="D104" i="15"/>
  <c r="C100" i="15"/>
  <c r="D100" i="15"/>
  <c r="C96" i="15"/>
  <c r="D96" i="15"/>
  <c r="C92" i="15"/>
  <c r="D92" i="15"/>
  <c r="C88" i="15"/>
  <c r="D88" i="15"/>
  <c r="C84" i="15"/>
  <c r="D84" i="15"/>
  <c r="C80" i="15"/>
  <c r="D80" i="15"/>
  <c r="C76" i="15"/>
  <c r="D76" i="15"/>
  <c r="C72" i="15"/>
  <c r="D72" i="15"/>
  <c r="C68" i="15"/>
  <c r="D68" i="15"/>
  <c r="C64" i="15"/>
  <c r="D64" i="15"/>
  <c r="C60" i="15"/>
  <c r="D60" i="15"/>
  <c r="C52" i="15"/>
  <c r="D52" i="15"/>
  <c r="C44" i="15"/>
  <c r="D44" i="15"/>
  <c r="C36" i="15"/>
  <c r="D36" i="15"/>
  <c r="C28" i="15"/>
  <c r="D28" i="15"/>
  <c r="C15" i="15"/>
  <c r="D15" i="15"/>
  <c r="C50" i="15"/>
  <c r="D50" i="15"/>
  <c r="C17" i="15"/>
  <c r="D17" i="15"/>
  <c r="C58" i="15"/>
  <c r="D58" i="15"/>
  <c r="C75" i="15"/>
  <c r="D75" i="15"/>
  <c r="C87" i="15"/>
  <c r="D87" i="15"/>
  <c r="C95" i="15"/>
  <c r="D95" i="15"/>
  <c r="C103" i="15"/>
  <c r="D103" i="15"/>
  <c r="C42" i="15"/>
  <c r="D42" i="15"/>
  <c r="C85" i="15"/>
  <c r="D85" i="15"/>
  <c r="C101" i="15"/>
  <c r="D101" i="15"/>
  <c r="C111" i="15"/>
  <c r="D111" i="15"/>
  <c r="C119" i="15"/>
  <c r="D119" i="15"/>
  <c r="C97" i="15"/>
  <c r="D97" i="15"/>
  <c r="C117" i="15"/>
  <c r="D117" i="15"/>
  <c r="C127" i="15"/>
  <c r="D127" i="15"/>
  <c r="C135" i="15"/>
  <c r="D135" i="15"/>
  <c r="C143" i="15"/>
  <c r="D143" i="15"/>
  <c r="C105" i="15"/>
  <c r="D105" i="15"/>
  <c r="C145" i="15"/>
  <c r="D145" i="15"/>
  <c r="C179" i="15"/>
  <c r="D179" i="15"/>
  <c r="C195" i="15"/>
  <c r="D195" i="15"/>
  <c r="C201" i="15"/>
  <c r="D201" i="15"/>
  <c r="C193" i="15"/>
  <c r="D193" i="15"/>
  <c r="C185" i="15"/>
  <c r="D185" i="15"/>
  <c r="C177" i="15"/>
  <c r="D177" i="15"/>
  <c r="C169" i="15"/>
  <c r="D169" i="15"/>
  <c r="C161" i="15"/>
  <c r="D161" i="15"/>
  <c r="C153" i="15"/>
  <c r="D153" i="15"/>
  <c r="C141" i="15"/>
  <c r="D141" i="15"/>
  <c r="C125" i="15"/>
  <c r="D125" i="15"/>
  <c r="C89" i="15"/>
  <c r="D89" i="15"/>
  <c r="C121" i="15"/>
  <c r="D121" i="15"/>
  <c r="C159" i="15"/>
  <c r="D159" i="15"/>
  <c r="C183" i="15"/>
  <c r="D183" i="15"/>
  <c r="C191" i="15"/>
  <c r="D191" i="15"/>
  <c r="C11" i="15"/>
  <c r="D11" i="15"/>
  <c r="C27" i="15"/>
  <c r="D27" i="15"/>
  <c r="C35" i="15"/>
  <c r="D35" i="15"/>
  <c r="C43" i="15"/>
  <c r="D43" i="15"/>
  <c r="C51" i="15"/>
  <c r="D51" i="15"/>
  <c r="C38" i="15"/>
  <c r="D38" i="15"/>
  <c r="C65" i="15"/>
  <c r="D65" i="15"/>
  <c r="C81" i="15"/>
  <c r="D81" i="15"/>
  <c r="C202" i="15"/>
  <c r="D202" i="15"/>
  <c r="C198" i="15"/>
  <c r="D198" i="15"/>
  <c r="C194" i="15"/>
  <c r="D194" i="15"/>
  <c r="C190" i="15"/>
  <c r="D190" i="15"/>
  <c r="C186" i="15"/>
  <c r="D186" i="15"/>
  <c r="C182" i="15"/>
  <c r="D182" i="15"/>
  <c r="C178" i="15"/>
  <c r="D178" i="15"/>
  <c r="C174" i="15"/>
  <c r="D174" i="15"/>
  <c r="C170" i="15"/>
  <c r="D170" i="15"/>
  <c r="C166" i="15"/>
  <c r="D166" i="15"/>
  <c r="C162" i="15"/>
  <c r="D162" i="15"/>
  <c r="C158" i="15"/>
  <c r="D158" i="15"/>
  <c r="C154" i="15"/>
  <c r="D154" i="15"/>
  <c r="C150" i="15"/>
  <c r="D150" i="15"/>
  <c r="C146" i="15"/>
  <c r="D146" i="15"/>
  <c r="C142" i="15"/>
  <c r="D142" i="15"/>
  <c r="C138" i="15"/>
  <c r="D138" i="15"/>
  <c r="C134" i="15"/>
  <c r="D134" i="15"/>
  <c r="C130" i="15"/>
  <c r="D130" i="15"/>
  <c r="C126" i="15"/>
  <c r="D126" i="15"/>
  <c r="C122" i="15"/>
  <c r="D122" i="15"/>
  <c r="C118" i="15"/>
  <c r="D118" i="15"/>
  <c r="C114" i="15"/>
  <c r="D114" i="15"/>
  <c r="C110" i="15"/>
  <c r="D110" i="15"/>
  <c r="C106" i="15"/>
  <c r="D106" i="15"/>
  <c r="C102" i="15"/>
  <c r="D102" i="15"/>
  <c r="C98" i="15"/>
  <c r="D98" i="15"/>
  <c r="C94" i="15"/>
  <c r="D94" i="15"/>
  <c r="C90" i="15"/>
  <c r="D90" i="15"/>
  <c r="C86" i="15"/>
  <c r="D86" i="15"/>
  <c r="C82" i="15"/>
  <c r="D82" i="15"/>
  <c r="C78" i="15"/>
  <c r="D78" i="15"/>
  <c r="C74" i="15"/>
  <c r="D74" i="15"/>
  <c r="C70" i="15"/>
  <c r="D70" i="15"/>
  <c r="C66" i="15"/>
  <c r="D66" i="15"/>
  <c r="C62" i="15"/>
  <c r="D62" i="15"/>
  <c r="C56" i="15"/>
  <c r="D56" i="15"/>
  <c r="C48" i="15"/>
  <c r="D48" i="15"/>
  <c r="C40" i="15"/>
  <c r="D40" i="15"/>
  <c r="C32" i="15"/>
  <c r="D32" i="15"/>
  <c r="C19" i="15"/>
  <c r="D19" i="15"/>
  <c r="C16" i="15"/>
  <c r="D16" i="15"/>
  <c r="C13" i="15"/>
  <c r="D13" i="15"/>
  <c r="C34" i="15"/>
  <c r="D34" i="15"/>
  <c r="C67" i="15"/>
  <c r="D67" i="15"/>
  <c r="C83" i="15"/>
  <c r="D83" i="15"/>
  <c r="C91" i="15"/>
  <c r="D91" i="15"/>
  <c r="C99" i="15"/>
  <c r="D99" i="15"/>
  <c r="C14" i="15"/>
  <c r="D14" i="15"/>
  <c r="C71" i="15"/>
  <c r="D71" i="15"/>
  <c r="C93" i="15"/>
  <c r="D93" i="15"/>
  <c r="C107" i="15"/>
  <c r="D107" i="15"/>
  <c r="C115" i="15"/>
  <c r="D115" i="15"/>
  <c r="C79" i="15"/>
  <c r="D79" i="15"/>
  <c r="C109" i="15"/>
  <c r="D109" i="15"/>
  <c r="C123" i="15"/>
  <c r="D123" i="15"/>
  <c r="C131" i="15"/>
  <c r="D131" i="15"/>
  <c r="C139" i="15"/>
  <c r="D139" i="15"/>
  <c r="C147" i="15"/>
  <c r="D147" i="15"/>
  <c r="C129" i="15"/>
  <c r="D129" i="15"/>
  <c r="D155" i="15"/>
  <c r="C171" i="15"/>
  <c r="D171" i="15"/>
  <c r="C187" i="15"/>
  <c r="D187" i="15"/>
  <c r="C203" i="15"/>
  <c r="D203" i="15"/>
  <c r="C197" i="15"/>
  <c r="D197" i="15"/>
  <c r="C189" i="15"/>
  <c r="D189" i="15"/>
  <c r="C181" i="15"/>
  <c r="D181" i="15"/>
  <c r="C173" i="15"/>
  <c r="D173" i="15"/>
  <c r="C165" i="15"/>
  <c r="D165" i="15"/>
  <c r="C157" i="15"/>
  <c r="D157" i="15"/>
  <c r="C149" i="15"/>
  <c r="D149" i="15"/>
  <c r="C133" i="15"/>
  <c r="D133" i="15"/>
  <c r="C113" i="15"/>
  <c r="D113" i="15"/>
  <c r="C18" i="15"/>
  <c r="D18" i="15"/>
  <c r="C137" i="15"/>
  <c r="D137" i="15"/>
  <c r="C63" i="15"/>
  <c r="D63" i="15"/>
  <c r="C199" i="15"/>
  <c r="D199" i="15"/>
  <c r="C175" i="15"/>
  <c r="D175" i="15"/>
  <c r="C167" i="15"/>
  <c r="D167" i="15"/>
  <c r="C151" i="15"/>
  <c r="D151" i="15"/>
  <c r="C12" i="15"/>
  <c r="D12" i="15"/>
  <c r="C21" i="15"/>
  <c r="C23" i="15"/>
  <c r="C25" i="15"/>
  <c r="C20" i="15"/>
  <c r="C22" i="15"/>
  <c r="C24" i="15"/>
  <c r="C26" i="15"/>
  <c r="C2" i="15" l="1"/>
  <c r="B13" i="1"/>
  <c r="I1" i="1" l="1"/>
  <c r="F1" i="6"/>
  <c r="D1" i="6"/>
  <c r="A13" i="1"/>
  <c r="B14" i="1"/>
  <c r="A14" i="1" s="1"/>
  <c r="D7" i="6"/>
  <c r="E7" i="6"/>
  <c r="C4" i="6"/>
  <c r="B7" i="6"/>
  <c r="B4" i="6"/>
  <c r="C7" i="6"/>
  <c r="D20" i="6" l="1"/>
  <c r="E33" i="6"/>
  <c r="C30" i="6"/>
  <c r="B37" i="6"/>
  <c r="D32" i="6"/>
  <c r="B29" i="6"/>
  <c r="D14" i="6"/>
  <c r="C22" i="6"/>
  <c r="B23" i="6"/>
  <c r="B34" i="6"/>
  <c r="D16" i="6"/>
  <c r="C12" i="6"/>
  <c r="B13" i="6"/>
  <c r="E35" i="6"/>
  <c r="C41" i="6"/>
  <c r="D18" i="6"/>
  <c r="C14" i="6"/>
  <c r="B12" i="6"/>
  <c r="D29" i="6"/>
  <c r="D41" i="6"/>
  <c r="D21" i="6"/>
  <c r="C15" i="6"/>
  <c r="B27" i="6"/>
  <c r="D15" i="6"/>
  <c r="B36" i="6"/>
  <c r="C19" i="6"/>
  <c r="C27" i="6"/>
  <c r="D17" i="6"/>
  <c r="D12" i="6"/>
  <c r="C37" i="6"/>
  <c r="E25" i="6"/>
  <c r="C24" i="6"/>
  <c r="B30" i="6"/>
  <c r="E15" i="6"/>
  <c r="E22" i="6"/>
  <c r="B28" i="6"/>
  <c r="B33" i="6"/>
  <c r="D34" i="6"/>
  <c r="D27" i="6"/>
  <c r="B22" i="6"/>
  <c r="E39" i="6"/>
  <c r="D22" i="6"/>
  <c r="C25" i="6"/>
  <c r="B20" i="6"/>
  <c r="E14" i="6"/>
  <c r="C36" i="6"/>
  <c r="B25" i="6"/>
  <c r="C28" i="6"/>
  <c r="E38" i="6"/>
  <c r="C18" i="6"/>
  <c r="E26" i="6"/>
  <c r="E21" i="6"/>
  <c r="E19" i="6"/>
  <c r="D24" i="6"/>
  <c r="E36" i="6"/>
  <c r="E13" i="6"/>
  <c r="C32" i="6"/>
  <c r="B26" i="6"/>
  <c r="D35" i="6"/>
  <c r="C17" i="6"/>
  <c r="E29" i="6"/>
  <c r="D36" i="6"/>
  <c r="D33" i="6"/>
  <c r="D19" i="6"/>
  <c r="E18" i="6"/>
  <c r="B19" i="6"/>
  <c r="D28" i="6"/>
  <c r="C20" i="6"/>
  <c r="D25" i="6"/>
  <c r="E17" i="6"/>
  <c r="B24" i="6"/>
  <c r="B17" i="6"/>
  <c r="B35" i="6"/>
  <c r="B32" i="6"/>
  <c r="D38" i="6"/>
  <c r="D31" i="6"/>
  <c r="B31" i="6"/>
  <c r="D37" i="6"/>
  <c r="C23" i="6"/>
  <c r="E37" i="6"/>
  <c r="C35" i="6"/>
  <c r="B38" i="6"/>
  <c r="C40" i="6"/>
  <c r="E27" i="6"/>
  <c r="E32" i="6"/>
  <c r="D39" i="6"/>
  <c r="B14" i="6"/>
  <c r="E20" i="6"/>
  <c r="C26" i="6"/>
  <c r="D23" i="6"/>
  <c r="C29" i="6"/>
  <c r="E30" i="6"/>
  <c r="B15" i="6"/>
  <c r="C34" i="6"/>
  <c r="B21" i="6"/>
  <c r="E23" i="6"/>
  <c r="E12" i="6"/>
  <c r="D13" i="6"/>
  <c r="C21" i="6"/>
  <c r="C38" i="6"/>
  <c r="E41" i="6"/>
  <c r="E34" i="6"/>
  <c r="E31" i="6"/>
  <c r="D40" i="6"/>
  <c r="E24" i="6"/>
  <c r="C13" i="6"/>
  <c r="E28" i="6"/>
  <c r="C16" i="6"/>
  <c r="C31" i="6"/>
  <c r="C33" i="6"/>
  <c r="D30" i="6"/>
  <c r="B16" i="6"/>
  <c r="D26" i="6"/>
  <c r="B18" i="6"/>
  <c r="E16" i="6"/>
  <c r="B40" i="6"/>
  <c r="B39" i="6"/>
  <c r="C39" i="6"/>
  <c r="E40" i="6"/>
  <c r="B41" i="6"/>
  <c r="B15" i="1"/>
  <c r="A15" i="1" s="1"/>
  <c r="D11" i="6"/>
  <c r="E11" i="6"/>
  <c r="D10" i="6"/>
  <c r="C10" i="6"/>
  <c r="C11" i="6"/>
  <c r="B10" i="6"/>
  <c r="B11" i="6"/>
  <c r="E10" i="6"/>
  <c r="E9" i="6"/>
  <c r="B9" i="6"/>
  <c r="D9" i="6"/>
  <c r="C9" i="6"/>
  <c r="E8" i="6"/>
  <c r="C8" i="6"/>
  <c r="B8" i="6"/>
  <c r="D8" i="6"/>
  <c r="D42" i="6" l="1"/>
  <c r="E42" i="6"/>
  <c r="B16" i="1"/>
  <c r="G1" i="6" l="1"/>
  <c r="A16" i="1"/>
  <c r="B17" i="1"/>
  <c r="A17" i="1" s="1"/>
  <c r="B18" i="1" l="1"/>
  <c r="A18" i="1" s="1"/>
  <c r="B19" i="1" l="1"/>
  <c r="A19" i="1" s="1"/>
  <c r="B20" i="1" l="1"/>
  <c r="B21" i="1" l="1"/>
  <c r="A21" i="1" s="1"/>
  <c r="A20" i="1"/>
  <c r="B22" i="1" l="1"/>
  <c r="B23" i="1" l="1"/>
  <c r="A23" i="1" s="1"/>
  <c r="A22" i="1"/>
  <c r="B24" i="1" l="1"/>
  <c r="A24" i="1" s="1"/>
  <c r="B25" i="1" l="1"/>
  <c r="A25" i="1" s="1"/>
  <c r="B26" i="1" l="1"/>
  <c r="A26" i="1" s="1"/>
  <c r="B27" i="1" l="1"/>
  <c r="A27" i="1" s="1"/>
  <c r="B28" i="1" l="1"/>
  <c r="A28" i="1" s="1"/>
  <c r="B29" i="1" l="1"/>
  <c r="A29" i="1" s="1"/>
  <c r="B30" i="1" l="1"/>
  <c r="A30" i="1" s="1"/>
  <c r="B31" i="1" l="1"/>
  <c r="A31" i="1" s="1"/>
  <c r="B32" i="1" l="1"/>
  <c r="A32" i="1" s="1"/>
  <c r="B33" i="1" l="1"/>
  <c r="A33" i="1" s="1"/>
  <c r="B34" i="1" l="1"/>
  <c r="A34" i="1" s="1"/>
  <c r="B35" i="1" l="1"/>
  <c r="A35" i="1" s="1"/>
  <c r="B36" i="1" l="1"/>
  <c r="A36" i="1" s="1"/>
  <c r="B37" i="1" l="1"/>
  <c r="A37" i="1" s="1"/>
  <c r="B38" i="1" l="1"/>
  <c r="A38" i="1" s="1"/>
  <c r="B39" i="1" l="1"/>
  <c r="A39" i="1" s="1"/>
  <c r="B40" i="1" l="1"/>
  <c r="A40" i="1" s="1"/>
  <c r="B41" i="1" l="1"/>
  <c r="A41" i="1" s="1"/>
  <c r="B42" i="1" l="1"/>
  <c r="A42" i="1" s="1"/>
  <c r="B43" i="1" l="1"/>
  <c r="A43" i="1" s="1"/>
  <c r="B44" i="1" l="1"/>
  <c r="A44" i="1" s="1"/>
  <c r="B45" i="1" l="1"/>
  <c r="A45" i="1" s="1"/>
  <c r="B46" i="1" l="1"/>
  <c r="A46" i="1" s="1"/>
  <c r="B47" i="1" l="1"/>
  <c r="A47" i="1" s="1"/>
  <c r="B48" i="1" l="1"/>
  <c r="A48" i="1" s="1"/>
  <c r="B49" i="1" l="1"/>
  <c r="A49" i="1" s="1"/>
  <c r="B50" i="1" l="1"/>
  <c r="A50" i="1" s="1"/>
  <c r="B51" i="1" l="1"/>
  <c r="A51" i="1" s="1"/>
  <c r="B52" i="1" l="1"/>
  <c r="A52" i="1" s="1"/>
  <c r="B53" i="1" l="1"/>
  <c r="A53" i="1" s="1"/>
  <c r="B54" i="1" l="1"/>
  <c r="A54" i="1" s="1"/>
  <c r="B55" i="1" l="1"/>
  <c r="A55" i="1" s="1"/>
  <c r="B56" i="1" l="1"/>
  <c r="A56" i="1" s="1"/>
  <c r="B57" i="1" l="1"/>
  <c r="A57" i="1" s="1"/>
  <c r="B58" i="1" l="1"/>
  <c r="A58" i="1" s="1"/>
  <c r="B59" i="1" l="1"/>
  <c r="A59" i="1" s="1"/>
  <c r="B60" i="1" l="1"/>
  <c r="A60" i="1" s="1"/>
  <c r="B61" i="1" l="1"/>
  <c r="A61" i="1" s="1"/>
  <c r="B62" i="1" l="1"/>
  <c r="A62" i="1" s="1"/>
  <c r="B63" i="1" l="1"/>
  <c r="A63" i="1" s="1"/>
  <c r="B64" i="1" l="1"/>
  <c r="A64" i="1" s="1"/>
  <c r="B65" i="1" l="1"/>
  <c r="A65" i="1" s="1"/>
  <c r="B66" i="1" l="1"/>
  <c r="A66" i="1" s="1"/>
  <c r="B67" i="1" l="1"/>
  <c r="A67" i="1" s="1"/>
  <c r="B68" i="1" l="1"/>
  <c r="A68" i="1" s="1"/>
  <c r="B69" i="1" l="1"/>
  <c r="A69" i="1" s="1"/>
  <c r="B70" i="1" l="1"/>
  <c r="A70" i="1" s="1"/>
  <c r="B71" i="1" l="1"/>
  <c r="A71" i="1" s="1"/>
  <c r="B72" i="1" l="1"/>
  <c r="A72" i="1" s="1"/>
  <c r="B73" i="1" l="1"/>
  <c r="A73" i="1" s="1"/>
  <c r="B74" i="1" l="1"/>
  <c r="A74" i="1" s="1"/>
  <c r="B75" i="1" l="1"/>
  <c r="A75" i="1" s="1"/>
  <c r="B76" i="1" l="1"/>
  <c r="A76" i="1" s="1"/>
  <c r="B77" i="1" l="1"/>
  <c r="A77" i="1" s="1"/>
  <c r="B78" i="1" l="1"/>
  <c r="A78" i="1" s="1"/>
  <c r="B79" i="1" l="1"/>
  <c r="A79" i="1" s="1"/>
  <c r="B80" i="1" l="1"/>
  <c r="A80" i="1" s="1"/>
  <c r="B81" i="1" l="1"/>
  <c r="A81" i="1" s="1"/>
  <c r="B82" i="1" l="1"/>
  <c r="A82" i="1" s="1"/>
  <c r="B83" i="1" l="1"/>
  <c r="A83" i="1" s="1"/>
  <c r="B84" i="1" l="1"/>
  <c r="A84" i="1" s="1"/>
  <c r="B85" i="1" l="1"/>
  <c r="A85" i="1" s="1"/>
  <c r="B86" i="1" l="1"/>
  <c r="A86" i="1" s="1"/>
  <c r="B87" i="1" l="1"/>
  <c r="A87" i="1" s="1"/>
  <c r="B88" i="1" l="1"/>
  <c r="A88" i="1" s="1"/>
  <c r="B89" i="1" l="1"/>
  <c r="A89" i="1" s="1"/>
  <c r="B90" i="1" l="1"/>
  <c r="A90" i="1" s="1"/>
  <c r="B91" i="1" l="1"/>
  <c r="A91" i="1" s="1"/>
  <c r="B92" i="1" l="1"/>
  <c r="A92" i="1" s="1"/>
  <c r="B93" i="1" l="1"/>
  <c r="A93" i="1" s="1"/>
  <c r="B94" i="1" l="1"/>
  <c r="A94" i="1" s="1"/>
  <c r="B95" i="1" l="1"/>
  <c r="A95" i="1" s="1"/>
  <c r="B96" i="1" l="1"/>
  <c r="A96" i="1" s="1"/>
  <c r="B97" i="1" l="1"/>
  <c r="A97" i="1" s="1"/>
  <c r="B98" i="1" l="1"/>
  <c r="A98" i="1" s="1"/>
  <c r="B99" i="1" l="1"/>
  <c r="A99" i="1" s="1"/>
  <c r="B100" i="1" l="1"/>
  <c r="A100" i="1" s="1"/>
  <c r="B101" i="1" l="1"/>
  <c r="A101" i="1" s="1"/>
  <c r="B102" i="1" l="1"/>
  <c r="A102" i="1" s="1"/>
  <c r="B103" i="1" l="1"/>
  <c r="A103" i="1" s="1"/>
  <c r="B104" i="1" l="1"/>
  <c r="A104" i="1" s="1"/>
  <c r="B105" i="1" l="1"/>
  <c r="A105" i="1" s="1"/>
  <c r="B106" i="1" l="1"/>
  <c r="A106" i="1" s="1"/>
  <c r="B107" i="1" l="1"/>
  <c r="A107" i="1" s="1"/>
  <c r="B108" i="1" l="1"/>
  <c r="A108" i="1" s="1"/>
  <c r="B109" i="1" l="1"/>
  <c r="A109" i="1" s="1"/>
  <c r="B110" i="1" l="1"/>
  <c r="A110" i="1" s="1"/>
  <c r="B111" i="1" l="1"/>
  <c r="A111" i="1" s="1"/>
  <c r="B112" i="1" l="1"/>
  <c r="A112" i="1" s="1"/>
  <c r="B113" i="1" l="1"/>
  <c r="A113" i="1" s="1"/>
  <c r="B114" i="1" l="1"/>
  <c r="A114" i="1" s="1"/>
  <c r="B115" i="1" l="1"/>
  <c r="A115" i="1" s="1"/>
  <c r="B116" i="1" l="1"/>
  <c r="A116" i="1" s="1"/>
  <c r="B117" i="1" l="1"/>
  <c r="A117" i="1" s="1"/>
  <c r="B118" i="1" l="1"/>
  <c r="A118" i="1" s="1"/>
  <c r="B119" i="1" l="1"/>
  <c r="A119" i="1" s="1"/>
  <c r="B120" i="1" l="1"/>
  <c r="A120" i="1" s="1"/>
  <c r="B121" i="1" l="1"/>
  <c r="A121" i="1" s="1"/>
  <c r="B122" i="1" l="1"/>
  <c r="A122" i="1" s="1"/>
  <c r="B123" i="1" l="1"/>
  <c r="A123" i="1" s="1"/>
  <c r="B124" i="1" l="1"/>
  <c r="A124" i="1" s="1"/>
  <c r="B125" i="1" l="1"/>
  <c r="A125" i="1" s="1"/>
  <c r="B126" i="1" l="1"/>
  <c r="A126" i="1" s="1"/>
  <c r="B127" i="1" l="1"/>
  <c r="A127" i="1" s="1"/>
  <c r="B128" i="1" l="1"/>
  <c r="A128" i="1" s="1"/>
  <c r="B129" i="1" l="1"/>
  <c r="A129" i="1" s="1"/>
  <c r="B130" i="1" l="1"/>
  <c r="A130" i="1" s="1"/>
  <c r="B131" i="1" l="1"/>
  <c r="A131" i="1" s="1"/>
  <c r="B132" i="1" l="1"/>
  <c r="A132" i="1" s="1"/>
  <c r="B133" i="1" l="1"/>
  <c r="A133" i="1" s="1"/>
  <c r="B134" i="1" l="1"/>
  <c r="A134" i="1" s="1"/>
  <c r="B135" i="1" l="1"/>
  <c r="A135" i="1" s="1"/>
  <c r="B136" i="1" l="1"/>
  <c r="A136" i="1" s="1"/>
  <c r="B137" i="1" l="1"/>
  <c r="A137" i="1" s="1"/>
  <c r="B138" i="1" l="1"/>
  <c r="A138" i="1" s="1"/>
  <c r="B139" i="1" l="1"/>
  <c r="A139" i="1" s="1"/>
  <c r="B140" i="1" l="1"/>
  <c r="A140" i="1" s="1"/>
  <c r="B141" i="1" l="1"/>
  <c r="A141" i="1" s="1"/>
  <c r="B142" i="1" l="1"/>
  <c r="A142" i="1" s="1"/>
  <c r="B143" i="1" l="1"/>
  <c r="A143" i="1" s="1"/>
  <c r="B144" i="1" l="1"/>
  <c r="A144" i="1" s="1"/>
  <c r="B145" i="1" l="1"/>
  <c r="A145" i="1" s="1"/>
  <c r="B146" i="1" l="1"/>
  <c r="A146" i="1" s="1"/>
  <c r="B147" i="1" l="1"/>
  <c r="A147" i="1" s="1"/>
  <c r="B148" i="1" l="1"/>
  <c r="A148" i="1" s="1"/>
  <c r="B149" i="1" l="1"/>
  <c r="A149" i="1" s="1"/>
  <c r="B150" i="1" l="1"/>
  <c r="A150" i="1" s="1"/>
  <c r="B151" i="1" l="1"/>
  <c r="A151" i="1" s="1"/>
  <c r="B152" i="1" l="1"/>
  <c r="A152" i="1" s="1"/>
  <c r="B153" i="1" l="1"/>
  <c r="A153" i="1" s="1"/>
  <c r="B154" i="1" l="1"/>
  <c r="A154" i="1" s="1"/>
  <c r="B155" i="1" l="1"/>
  <c r="A155" i="1" s="1"/>
  <c r="B156" i="1" l="1"/>
  <c r="A156" i="1" s="1"/>
  <c r="B157" i="1" l="1"/>
  <c r="A157" i="1" s="1"/>
  <c r="B158" i="1" l="1"/>
  <c r="A158" i="1" s="1"/>
  <c r="B159" i="1" l="1"/>
  <c r="A159" i="1" s="1"/>
  <c r="B160" i="1" l="1"/>
  <c r="A160" i="1" s="1"/>
  <c r="B161" i="1" l="1"/>
  <c r="A161" i="1" s="1"/>
  <c r="B162" i="1" l="1"/>
  <c r="A162" i="1" s="1"/>
  <c r="B163" i="1" l="1"/>
  <c r="A163" i="1" s="1"/>
  <c r="B164" i="1" l="1"/>
  <c r="A164" i="1" s="1"/>
  <c r="B165" i="1" l="1"/>
  <c r="A165" i="1" s="1"/>
  <c r="B166" i="1" l="1"/>
  <c r="A166" i="1" s="1"/>
  <c r="B167" i="1" l="1"/>
  <c r="A167" i="1" s="1"/>
  <c r="B168" i="1" l="1"/>
  <c r="A168" i="1" s="1"/>
  <c r="B169" i="1" l="1"/>
  <c r="A169" i="1" s="1"/>
  <c r="B170" i="1" l="1"/>
  <c r="A170" i="1" s="1"/>
  <c r="B171" i="1" l="1"/>
  <c r="A171" i="1" s="1"/>
  <c r="B172" i="1" l="1"/>
  <c r="A172" i="1" s="1"/>
  <c r="B173" i="1" l="1"/>
  <c r="A173" i="1" s="1"/>
  <c r="B174" i="1" l="1"/>
  <c r="A174" i="1" s="1"/>
  <c r="B175" i="1" l="1"/>
  <c r="A175" i="1" s="1"/>
  <c r="B176" i="1" l="1"/>
  <c r="A176" i="1" s="1"/>
  <c r="B177" i="1" l="1"/>
  <c r="A177" i="1" s="1"/>
  <c r="B178" i="1" l="1"/>
  <c r="A178" i="1" s="1"/>
  <c r="B179" i="1" l="1"/>
  <c r="A179" i="1" s="1"/>
  <c r="B180" i="1" l="1"/>
  <c r="A180" i="1" s="1"/>
  <c r="B181" i="1" l="1"/>
  <c r="A181" i="1" s="1"/>
  <c r="B182" i="1" l="1"/>
  <c r="A182" i="1" s="1"/>
  <c r="B183" i="1" l="1"/>
  <c r="A183" i="1" s="1"/>
  <c r="B184" i="1" l="1"/>
  <c r="A184" i="1" s="1"/>
  <c r="B185" i="1" l="1"/>
  <c r="A185" i="1" s="1"/>
  <c r="B186" i="1" l="1"/>
  <c r="A186" i="1" s="1"/>
  <c r="B187" i="1" l="1"/>
  <c r="A187" i="1" s="1"/>
  <c r="B188" i="1" l="1"/>
  <c r="A188" i="1" s="1"/>
  <c r="B189" i="1" l="1"/>
  <c r="A189" i="1" s="1"/>
  <c r="B190" i="1" l="1"/>
  <c r="A190" i="1" s="1"/>
  <c r="B191" i="1" l="1"/>
  <c r="A191" i="1" s="1"/>
  <c r="B192" i="1" l="1"/>
  <c r="A192" i="1" s="1"/>
  <c r="B193" i="1" l="1"/>
  <c r="A193" i="1" s="1"/>
  <c r="B194" i="1" l="1"/>
  <c r="A194" i="1" s="1"/>
  <c r="B195" i="1" l="1"/>
  <c r="A195" i="1" s="1"/>
  <c r="B196" i="1" l="1"/>
  <c r="A196" i="1" s="1"/>
  <c r="B197" i="1" l="1"/>
  <c r="A197" i="1" s="1"/>
  <c r="B198" i="1" l="1"/>
  <c r="A198" i="1" s="1"/>
  <c r="B199" i="1" l="1"/>
  <c r="A199" i="1" s="1"/>
  <c r="B200" i="1" l="1"/>
  <c r="A200" i="1" s="1"/>
  <c r="B201" i="1" l="1"/>
  <c r="A201" i="1" s="1"/>
  <c r="B202" i="1" l="1"/>
  <c r="A202" i="1" s="1"/>
  <c r="B203" i="1" l="1"/>
  <c r="A203" i="1" s="1"/>
  <c r="B204" i="1" l="1"/>
  <c r="A204" i="1" s="1"/>
  <c r="B205" i="1" l="1"/>
  <c r="A205" i="1" s="1"/>
  <c r="B206" i="1" l="1"/>
  <c r="A206" i="1" s="1"/>
  <c r="B207" i="1" l="1"/>
  <c r="A207" i="1" s="1"/>
  <c r="B208" i="1" l="1"/>
  <c r="A208" i="1" s="1"/>
  <c r="B209" i="1" l="1"/>
  <c r="A209" i="1" s="1"/>
  <c r="B210" i="1" l="1"/>
  <c r="A210" i="1" s="1"/>
  <c r="B211" i="1" l="1"/>
  <c r="A211" i="1" s="1"/>
  <c r="B212" i="1" l="1"/>
  <c r="A212" i="1" s="1"/>
  <c r="B213" i="1" l="1"/>
  <c r="A213" i="1" s="1"/>
  <c r="B214" i="1" l="1"/>
  <c r="A214" i="1" s="1"/>
  <c r="B215" i="1" l="1"/>
  <c r="A215" i="1" s="1"/>
  <c r="B216" i="1" l="1"/>
  <c r="A216" i="1" s="1"/>
  <c r="B217" i="1" l="1"/>
  <c r="A217" i="1" s="1"/>
  <c r="B218" i="1" l="1"/>
  <c r="A218" i="1" s="1"/>
  <c r="B219" i="1" l="1"/>
  <c r="A219" i="1" s="1"/>
  <c r="B220" i="1" l="1"/>
  <c r="A220" i="1" s="1"/>
  <c r="B221" i="1" l="1"/>
  <c r="A221" i="1" s="1"/>
  <c r="B222" i="1" l="1"/>
  <c r="A222" i="1" s="1"/>
  <c r="B223" i="1" l="1"/>
  <c r="A223" i="1" s="1"/>
  <c r="B224" i="1" l="1"/>
  <c r="A224" i="1" s="1"/>
  <c r="B225" i="1" l="1"/>
  <c r="A225" i="1" s="1"/>
  <c r="B226" i="1" l="1"/>
  <c r="A226" i="1" s="1"/>
  <c r="B227" i="1" l="1"/>
  <c r="A227" i="1" s="1"/>
  <c r="B228" i="1" l="1"/>
  <c r="A228" i="1" s="1"/>
  <c r="B229" i="1" l="1"/>
  <c r="A229" i="1" s="1"/>
  <c r="B230" i="1" l="1"/>
  <c r="A230" i="1" s="1"/>
  <c r="B231" i="1" l="1"/>
  <c r="A231" i="1" s="1"/>
  <c r="B232" i="1" l="1"/>
  <c r="A232" i="1" s="1"/>
  <c r="B233" i="1" l="1"/>
  <c r="A233" i="1" s="1"/>
  <c r="B234" i="1" l="1"/>
  <c r="A234" i="1" s="1"/>
  <c r="B235" i="1" l="1"/>
  <c r="A235" i="1" s="1"/>
  <c r="B236" i="1" l="1"/>
  <c r="A236" i="1" s="1"/>
  <c r="B237" i="1" l="1"/>
  <c r="A237" i="1" s="1"/>
  <c r="B238" i="1" l="1"/>
  <c r="A238" i="1" s="1"/>
  <c r="B239" i="1" l="1"/>
  <c r="A239" i="1" s="1"/>
  <c r="B240" i="1" l="1"/>
  <c r="A240" i="1" s="1"/>
  <c r="B241" i="1" l="1"/>
  <c r="A241" i="1" s="1"/>
  <c r="B242" i="1" l="1"/>
  <c r="A242" i="1" s="1"/>
  <c r="B243" i="1" l="1"/>
  <c r="A243" i="1" s="1"/>
  <c r="B244" i="1" l="1"/>
  <c r="A244" i="1" s="1"/>
  <c r="B245" i="1" l="1"/>
  <c r="A245" i="1" s="1"/>
  <c r="B246" i="1" l="1"/>
  <c r="A246" i="1" s="1"/>
  <c r="B247" i="1" l="1"/>
  <c r="A247" i="1" s="1"/>
  <c r="B248" i="1" l="1"/>
  <c r="A248" i="1" s="1"/>
  <c r="B249" i="1" l="1"/>
  <c r="A249" i="1" s="1"/>
  <c r="B250" i="1" l="1"/>
  <c r="A250" i="1" s="1"/>
  <c r="B251" i="1" l="1"/>
  <c r="A251" i="1" s="1"/>
  <c r="B252" i="1" l="1"/>
  <c r="A252" i="1" s="1"/>
  <c r="B253" i="1" l="1"/>
  <c r="A253" i="1" s="1"/>
  <c r="B254" i="1" l="1"/>
  <c r="A254" i="1" s="1"/>
  <c r="B255" i="1" l="1"/>
  <c r="A255" i="1" s="1"/>
  <c r="B256" i="1" l="1"/>
  <c r="A256" i="1" s="1"/>
  <c r="B257" i="1" l="1"/>
  <c r="A257" i="1" s="1"/>
  <c r="B258" i="1" l="1"/>
  <c r="A258" i="1" s="1"/>
  <c r="B259" i="1" l="1"/>
  <c r="A259" i="1" s="1"/>
  <c r="B260" i="1" l="1"/>
  <c r="A260" i="1" s="1"/>
  <c r="B261" i="1" l="1"/>
  <c r="A261" i="1" s="1"/>
  <c r="B262" i="1" l="1"/>
  <c r="A262" i="1" s="1"/>
  <c r="B263" i="1" l="1"/>
  <c r="A263" i="1" s="1"/>
  <c r="B264" i="1" l="1"/>
  <c r="A264" i="1" s="1"/>
  <c r="B265" i="1" l="1"/>
  <c r="A265" i="1" s="1"/>
  <c r="B266" i="1" l="1"/>
  <c r="A266" i="1" s="1"/>
  <c r="B267" i="1" l="1"/>
  <c r="A267" i="1" s="1"/>
  <c r="B268" i="1" l="1"/>
  <c r="A268" i="1" s="1"/>
  <c r="B269" i="1" l="1"/>
  <c r="A269" i="1" s="1"/>
  <c r="B270" i="1" l="1"/>
  <c r="A270" i="1" s="1"/>
  <c r="B271" i="1" l="1"/>
  <c r="A271" i="1" s="1"/>
  <c r="B272" i="1" l="1"/>
  <c r="A272" i="1" s="1"/>
  <c r="B273" i="1" l="1"/>
  <c r="A273" i="1" s="1"/>
  <c r="B274" i="1" l="1"/>
  <c r="A274" i="1" s="1"/>
  <c r="B275" i="1" l="1"/>
  <c r="A275" i="1" s="1"/>
  <c r="B276" i="1" l="1"/>
  <c r="A276" i="1" s="1"/>
  <c r="B277" i="1" l="1"/>
  <c r="A277" i="1" s="1"/>
  <c r="B278" i="1" l="1"/>
  <c r="A278" i="1" s="1"/>
  <c r="B279" i="1" l="1"/>
  <c r="A279" i="1" s="1"/>
  <c r="B280" i="1" l="1"/>
  <c r="A280" i="1" s="1"/>
  <c r="B281" i="1" l="1"/>
  <c r="A281" i="1" s="1"/>
  <c r="B282" i="1" l="1"/>
  <c r="A282" i="1" s="1"/>
  <c r="B283" i="1" l="1"/>
  <c r="A283" i="1" s="1"/>
  <c r="B284" i="1" l="1"/>
  <c r="A284" i="1" s="1"/>
  <c r="B285" i="1" l="1"/>
  <c r="A285" i="1" s="1"/>
  <c r="B286" i="1" l="1"/>
  <c r="A286" i="1" s="1"/>
  <c r="B287" i="1" l="1"/>
  <c r="A287" i="1" s="1"/>
  <c r="B288" i="1" l="1"/>
  <c r="A288" i="1" s="1"/>
  <c r="B289" i="1" l="1"/>
  <c r="A289" i="1" s="1"/>
  <c r="B290" i="1" l="1"/>
  <c r="A290" i="1" s="1"/>
  <c r="B291" i="1" l="1"/>
  <c r="A291" i="1" s="1"/>
  <c r="B292" i="1" l="1"/>
  <c r="A292" i="1" s="1"/>
  <c r="B293" i="1" l="1"/>
  <c r="A293" i="1" s="1"/>
  <c r="B294" i="1" l="1"/>
  <c r="A294" i="1" s="1"/>
  <c r="B295" i="1" l="1"/>
  <c r="A295" i="1" s="1"/>
  <c r="B296" i="1" l="1"/>
  <c r="A296" i="1" s="1"/>
  <c r="B297" i="1" l="1"/>
  <c r="A297" i="1" s="1"/>
  <c r="B298" i="1" l="1"/>
  <c r="A298" i="1" s="1"/>
  <c r="B299" i="1" l="1"/>
  <c r="A299" i="1" s="1"/>
  <c r="B300" i="1" l="1"/>
  <c r="A300" i="1" s="1"/>
  <c r="B301" i="1" l="1"/>
  <c r="A301" i="1" s="1"/>
  <c r="B302" i="1" l="1"/>
  <c r="A302" i="1" s="1"/>
  <c r="B303" i="1" l="1"/>
  <c r="A303" i="1" s="1"/>
  <c r="B304" i="1" l="1"/>
  <c r="A304" i="1" s="1"/>
  <c r="B305" i="1" l="1"/>
  <c r="A305" i="1" s="1"/>
  <c r="B306" i="1" l="1"/>
  <c r="A306" i="1" s="1"/>
  <c r="B307" i="1" l="1"/>
  <c r="A307" i="1" s="1"/>
  <c r="B308" i="1" l="1"/>
  <c r="A308" i="1" s="1"/>
  <c r="B309" i="1" l="1"/>
  <c r="A309" i="1" s="1"/>
  <c r="B310" i="1" l="1"/>
  <c r="A310" i="1" s="1"/>
  <c r="B311" i="1" l="1"/>
  <c r="A311" i="1" s="1"/>
  <c r="B312" i="1" l="1"/>
  <c r="A312" i="1" s="1"/>
  <c r="B313" i="1" l="1"/>
  <c r="A313" i="1" s="1"/>
  <c r="B314" i="1" l="1"/>
  <c r="A314" i="1" s="1"/>
  <c r="B315" i="1" l="1"/>
  <c r="A315" i="1" s="1"/>
  <c r="B316" i="1" l="1"/>
  <c r="A316" i="1" s="1"/>
  <c r="B317" i="1" l="1"/>
  <c r="A317" i="1" s="1"/>
  <c r="B318" i="1" l="1"/>
  <c r="A318" i="1" s="1"/>
  <c r="B319" i="1" l="1"/>
  <c r="A319" i="1" s="1"/>
  <c r="B320" i="1" l="1"/>
  <c r="A320" i="1" s="1"/>
  <c r="B321" i="1" l="1"/>
  <c r="A321" i="1" s="1"/>
  <c r="B322" i="1" l="1"/>
  <c r="A322" i="1" s="1"/>
  <c r="B323" i="1" l="1"/>
  <c r="A323" i="1" s="1"/>
  <c r="B324" i="1" l="1"/>
  <c r="A324" i="1" s="1"/>
  <c r="B325" i="1" l="1"/>
  <c r="A325" i="1" s="1"/>
  <c r="B326" i="1" l="1"/>
  <c r="A326" i="1" s="1"/>
  <c r="B327" i="1" l="1"/>
  <c r="A327" i="1" s="1"/>
  <c r="B328" i="1" l="1"/>
  <c r="A328" i="1" s="1"/>
  <c r="B329" i="1" l="1"/>
  <c r="A329" i="1" s="1"/>
  <c r="B330" i="1" l="1"/>
  <c r="A330" i="1" s="1"/>
  <c r="B331" i="1" l="1"/>
  <c r="A331" i="1" s="1"/>
  <c r="B332" i="1" l="1"/>
  <c r="A332" i="1" s="1"/>
  <c r="B333" i="1" l="1"/>
  <c r="A333" i="1" s="1"/>
  <c r="B334" i="1" l="1"/>
  <c r="A334" i="1" s="1"/>
  <c r="B335" i="1" l="1"/>
  <c r="A335" i="1" s="1"/>
  <c r="B336" i="1" l="1"/>
  <c r="A336" i="1" s="1"/>
  <c r="B337" i="1" l="1"/>
  <c r="A337" i="1" s="1"/>
  <c r="B338" i="1" l="1"/>
  <c r="A338" i="1" s="1"/>
  <c r="B339" i="1" l="1"/>
  <c r="A339" i="1" s="1"/>
  <c r="B340" i="1" l="1"/>
  <c r="A340" i="1" s="1"/>
  <c r="B341" i="1" l="1"/>
  <c r="A341" i="1" s="1"/>
  <c r="B342" i="1" l="1"/>
  <c r="A342" i="1" s="1"/>
  <c r="B343" i="1" l="1"/>
  <c r="A343" i="1" s="1"/>
  <c r="B344" i="1" l="1"/>
  <c r="A344" i="1" s="1"/>
  <c r="B345" i="1" l="1"/>
  <c r="A345" i="1" s="1"/>
  <c r="B346" i="1" l="1"/>
  <c r="A346" i="1" s="1"/>
  <c r="B347" i="1" l="1"/>
  <c r="A347" i="1" s="1"/>
  <c r="B348" i="1" l="1"/>
  <c r="A348" i="1" s="1"/>
  <c r="B349" i="1" l="1"/>
  <c r="A349" i="1" s="1"/>
  <c r="B350" i="1" l="1"/>
  <c r="A350" i="1" s="1"/>
  <c r="B351" i="1" l="1"/>
  <c r="A351" i="1" s="1"/>
  <c r="B352" i="1" l="1"/>
  <c r="A352" i="1" s="1"/>
  <c r="B353" i="1" l="1"/>
  <c r="A353" i="1" s="1"/>
  <c r="B354" i="1" l="1"/>
  <c r="A354" i="1" s="1"/>
  <c r="B355" i="1" l="1"/>
  <c r="A355" i="1" s="1"/>
  <c r="B356" i="1" l="1"/>
  <c r="A356" i="1" s="1"/>
  <c r="B357" i="1" l="1"/>
  <c r="A357" i="1" s="1"/>
  <c r="B358" i="1" l="1"/>
  <c r="A358" i="1" s="1"/>
  <c r="B359" i="1" l="1"/>
  <c r="A359" i="1" s="1"/>
  <c r="B360" i="1" l="1"/>
  <c r="A360" i="1" s="1"/>
  <c r="B361" i="1" l="1"/>
  <c r="A361" i="1" s="1"/>
  <c r="B362" i="1" l="1"/>
  <c r="A362" i="1" s="1"/>
  <c r="B363" i="1" l="1"/>
  <c r="A363" i="1" s="1"/>
  <c r="B364" i="1" l="1"/>
  <c r="A364" i="1" s="1"/>
  <c r="B365" i="1" l="1"/>
  <c r="A365" i="1" s="1"/>
  <c r="B366" i="1" l="1"/>
  <c r="A366" i="1" s="1"/>
  <c r="B367" i="1" l="1"/>
  <c r="A367" i="1" s="1"/>
  <c r="B368" i="1" l="1"/>
  <c r="A368" i="1" s="1"/>
  <c r="B369" i="1" l="1"/>
  <c r="A369" i="1" s="1"/>
  <c r="B370" i="1" l="1"/>
  <c r="A370" i="1" s="1"/>
  <c r="B371" i="1" l="1"/>
  <c r="A371" i="1" s="1"/>
  <c r="B372" i="1" l="1"/>
  <c r="A372" i="1" s="1"/>
  <c r="B373" i="1" l="1"/>
  <c r="A373" i="1" s="1"/>
  <c r="B374" i="1" l="1"/>
  <c r="A374" i="1" s="1"/>
  <c r="B375" i="1" l="1"/>
  <c r="A375" i="1" s="1"/>
  <c r="B376" i="1" l="1"/>
  <c r="A376" i="1" s="1"/>
  <c r="B377" i="1" l="1"/>
  <c r="A377" i="1" s="1"/>
  <c r="B378" i="1" l="1"/>
  <c r="A378" i="1" s="1"/>
  <c r="B379" i="1" l="1"/>
  <c r="A379" i="1" s="1"/>
  <c r="B380" i="1" l="1"/>
  <c r="A380" i="1" s="1"/>
  <c r="B381" i="1" l="1"/>
  <c r="A381" i="1" s="1"/>
  <c r="B382" i="1" l="1"/>
  <c r="A382" i="1" s="1"/>
  <c r="B383" i="1" l="1"/>
  <c r="A383" i="1" s="1"/>
  <c r="B384" i="1" l="1"/>
  <c r="A384" i="1" s="1"/>
  <c r="B385" i="1" l="1"/>
  <c r="A385" i="1" s="1"/>
  <c r="B386" i="1" l="1"/>
  <c r="A386" i="1" s="1"/>
  <c r="B387" i="1" l="1"/>
  <c r="A387" i="1" s="1"/>
  <c r="B388" i="1" l="1"/>
  <c r="A388" i="1" s="1"/>
  <c r="B389" i="1" l="1"/>
  <c r="A389" i="1" s="1"/>
  <c r="B390" i="1" l="1"/>
  <c r="A390" i="1" s="1"/>
  <c r="B391" i="1" l="1"/>
  <c r="A391" i="1" s="1"/>
  <c r="B392" i="1" l="1"/>
  <c r="A392" i="1" s="1"/>
  <c r="B393" i="1" l="1"/>
  <c r="A393" i="1" s="1"/>
  <c r="B394" i="1" l="1"/>
  <c r="A394" i="1" s="1"/>
  <c r="B395" i="1" l="1"/>
  <c r="A395" i="1" s="1"/>
  <c r="B396" i="1" l="1"/>
  <c r="A396" i="1" s="1"/>
  <c r="B397" i="1" l="1"/>
  <c r="A397" i="1" s="1"/>
  <c r="B398" i="1" l="1"/>
  <c r="A398" i="1" s="1"/>
  <c r="B399" i="1" l="1"/>
  <c r="A399" i="1" s="1"/>
  <c r="B400" i="1" l="1"/>
  <c r="A400" i="1" s="1"/>
  <c r="B401" i="1" l="1"/>
  <c r="A401" i="1" s="1"/>
  <c r="B402" i="1" l="1"/>
  <c r="A402" i="1" s="1"/>
  <c r="B403" i="1" l="1"/>
  <c r="A403" i="1" s="1"/>
  <c r="B404" i="1" l="1"/>
  <c r="A404" i="1" s="1"/>
  <c r="B405" i="1" l="1"/>
  <c r="A405" i="1" s="1"/>
  <c r="B406" i="1" l="1"/>
  <c r="A406" i="1" s="1"/>
  <c r="B407" i="1" l="1"/>
  <c r="A407" i="1" s="1"/>
  <c r="B408" i="1" l="1"/>
  <c r="A408" i="1" s="1"/>
  <c r="B409" i="1" l="1"/>
  <c r="A409" i="1" s="1"/>
  <c r="B410" i="1" l="1"/>
  <c r="A410" i="1" s="1"/>
  <c r="B411" i="1" l="1"/>
  <c r="A411" i="1" s="1"/>
  <c r="B412" i="1" l="1"/>
  <c r="A412" i="1" s="1"/>
  <c r="B413" i="1" l="1"/>
  <c r="A413" i="1" s="1"/>
  <c r="B414" i="1" l="1"/>
  <c r="A414" i="1" s="1"/>
  <c r="B415" i="1" l="1"/>
  <c r="A415" i="1" s="1"/>
  <c r="B416" i="1" l="1"/>
  <c r="A416" i="1" s="1"/>
  <c r="B417" i="1" l="1"/>
  <c r="A417" i="1" s="1"/>
  <c r="B418" i="1" l="1"/>
  <c r="A418" i="1" s="1"/>
  <c r="B419" i="1" l="1"/>
  <c r="A419" i="1" s="1"/>
  <c r="B420" i="1" l="1"/>
  <c r="A420" i="1" s="1"/>
  <c r="B421" i="1" l="1"/>
  <c r="A421" i="1" s="1"/>
  <c r="B422" i="1" l="1"/>
  <c r="A422" i="1" s="1"/>
  <c r="B423" i="1" l="1"/>
  <c r="A423" i="1" s="1"/>
  <c r="B424" i="1" l="1"/>
  <c r="A424" i="1" s="1"/>
  <c r="B425" i="1" l="1"/>
  <c r="A425" i="1" s="1"/>
  <c r="B426" i="1" l="1"/>
  <c r="A426" i="1" s="1"/>
  <c r="B427" i="1" l="1"/>
  <c r="A427" i="1" s="1"/>
  <c r="B428" i="1" l="1"/>
  <c r="A428" i="1" s="1"/>
  <c r="B429" i="1" l="1"/>
  <c r="A429" i="1" s="1"/>
  <c r="B430" i="1" l="1"/>
  <c r="A430" i="1" s="1"/>
  <c r="B431" i="1" l="1"/>
  <c r="A431" i="1" s="1"/>
  <c r="B432" i="1" l="1"/>
  <c r="A432" i="1" s="1"/>
  <c r="B433" i="1" l="1"/>
  <c r="A433" i="1" s="1"/>
  <c r="B434" i="1" l="1"/>
  <c r="A434" i="1" s="1"/>
  <c r="B435" i="1" l="1"/>
  <c r="A435" i="1" s="1"/>
  <c r="B436" i="1" l="1"/>
  <c r="A436" i="1" s="1"/>
  <c r="B437" i="1" l="1"/>
  <c r="A437" i="1" s="1"/>
  <c r="B438" i="1" l="1"/>
  <c r="A438" i="1" s="1"/>
  <c r="B439" i="1" l="1"/>
  <c r="A439" i="1" s="1"/>
  <c r="B440" i="1" l="1"/>
  <c r="A440" i="1" s="1"/>
  <c r="B441" i="1" l="1"/>
  <c r="A441" i="1" s="1"/>
  <c r="B442" i="1" l="1"/>
  <c r="A442" i="1" s="1"/>
  <c r="B443" i="1" l="1"/>
  <c r="A443" i="1" s="1"/>
  <c r="B444" i="1" l="1"/>
  <c r="A444" i="1" s="1"/>
  <c r="B445" i="1" l="1"/>
  <c r="A445" i="1" s="1"/>
  <c r="B446" i="1" l="1"/>
  <c r="A446" i="1" s="1"/>
  <c r="B447" i="1" l="1"/>
  <c r="A447" i="1" s="1"/>
  <c r="B448" i="1" l="1"/>
  <c r="A448" i="1" s="1"/>
  <c r="B449" i="1" l="1"/>
  <c r="A449" i="1" s="1"/>
  <c r="B450" i="1" l="1"/>
  <c r="A450" i="1" s="1"/>
  <c r="B451" i="1" l="1"/>
  <c r="A451" i="1" s="1"/>
  <c r="B452" i="1" l="1"/>
  <c r="A452" i="1" s="1"/>
  <c r="B453" i="1" l="1"/>
  <c r="A453" i="1" s="1"/>
  <c r="B454" i="1" l="1"/>
  <c r="A454" i="1" s="1"/>
  <c r="B455" i="1" l="1"/>
  <c r="A455" i="1" s="1"/>
  <c r="B456" i="1" l="1"/>
  <c r="A456" i="1" s="1"/>
  <c r="B457" i="1" l="1"/>
  <c r="A457" i="1" s="1"/>
  <c r="B458" i="1" l="1"/>
  <c r="A458" i="1" s="1"/>
  <c r="B459" i="1" l="1"/>
  <c r="A459" i="1" s="1"/>
  <c r="B460" i="1" l="1"/>
  <c r="A460" i="1" s="1"/>
  <c r="B461" i="1" l="1"/>
  <c r="A461" i="1" s="1"/>
  <c r="B462" i="1" l="1"/>
  <c r="A462" i="1" s="1"/>
  <c r="B463" i="1" l="1"/>
  <c r="A463" i="1" s="1"/>
  <c r="B464" i="1" l="1"/>
  <c r="A464" i="1" s="1"/>
  <c r="B465" i="1" l="1"/>
  <c r="A465" i="1" s="1"/>
  <c r="B466" i="1" l="1"/>
  <c r="A466" i="1" s="1"/>
  <c r="B467" i="1" l="1"/>
  <c r="A467" i="1" s="1"/>
  <c r="B468" i="1" l="1"/>
  <c r="A468" i="1" s="1"/>
  <c r="B469" i="1" l="1"/>
  <c r="A469" i="1" s="1"/>
  <c r="B470" i="1" l="1"/>
  <c r="A470" i="1" s="1"/>
  <c r="B471" i="1" l="1"/>
  <c r="A471" i="1" s="1"/>
  <c r="B472" i="1" l="1"/>
  <c r="A472" i="1" s="1"/>
  <c r="B473" i="1" l="1"/>
  <c r="A473" i="1" s="1"/>
  <c r="B474" i="1" l="1"/>
  <c r="A474" i="1" s="1"/>
  <c r="B475" i="1" l="1"/>
  <c r="A475" i="1" s="1"/>
  <c r="B476" i="1" l="1"/>
  <c r="A476" i="1" s="1"/>
  <c r="B477" i="1" l="1"/>
  <c r="A477" i="1" s="1"/>
  <c r="B478" i="1" l="1"/>
  <c r="A478" i="1" s="1"/>
  <c r="B479" i="1" l="1"/>
  <c r="A479" i="1" s="1"/>
  <c r="B480" i="1" l="1"/>
  <c r="A480" i="1" s="1"/>
  <c r="B481" i="1" l="1"/>
  <c r="A481" i="1" s="1"/>
  <c r="B482" i="1" l="1"/>
  <c r="A482" i="1" s="1"/>
  <c r="B483" i="1" l="1"/>
  <c r="A483" i="1" s="1"/>
  <c r="B484" i="1" l="1"/>
  <c r="A484" i="1" s="1"/>
  <c r="B485" i="1" l="1"/>
  <c r="A485" i="1" s="1"/>
  <c r="B486" i="1" l="1"/>
  <c r="A486" i="1" s="1"/>
  <c r="B487" i="1" l="1"/>
  <c r="A487" i="1" s="1"/>
  <c r="B488" i="1" l="1"/>
  <c r="A488" i="1" s="1"/>
  <c r="B489" i="1" l="1"/>
  <c r="A489" i="1" s="1"/>
  <c r="B490" i="1" l="1"/>
  <c r="A490" i="1" s="1"/>
  <c r="B491" i="1" l="1"/>
  <c r="A491" i="1" s="1"/>
  <c r="B492" i="1" l="1"/>
  <c r="A492" i="1" s="1"/>
  <c r="B493" i="1" l="1"/>
  <c r="A493" i="1" s="1"/>
  <c r="B494" i="1" l="1"/>
  <c r="A494" i="1" s="1"/>
  <c r="B495" i="1" l="1"/>
  <c r="A495" i="1" s="1"/>
  <c r="B496" i="1" l="1"/>
  <c r="A496" i="1" s="1"/>
  <c r="B497" i="1" l="1"/>
  <c r="A497" i="1" s="1"/>
  <c r="B498" i="1" l="1"/>
  <c r="A498" i="1" s="1"/>
  <c r="B499" i="1" l="1"/>
  <c r="A499" i="1" s="1"/>
  <c r="B500" i="1" l="1"/>
  <c r="A500" i="1" s="1"/>
  <c r="B501" i="1" l="1"/>
  <c r="A501" i="1" s="1"/>
  <c r="B502" i="1" l="1"/>
  <c r="A502" i="1" s="1"/>
  <c r="B503" i="1" l="1"/>
  <c r="A503" i="1" s="1"/>
  <c r="B504" i="1" l="1"/>
  <c r="A504" i="1" s="1"/>
  <c r="B505" i="1" l="1"/>
  <c r="A505" i="1" s="1"/>
  <c r="B506" i="1" l="1"/>
  <c r="A506" i="1" s="1"/>
  <c r="B507" i="1" l="1"/>
  <c r="A507" i="1" s="1"/>
  <c r="B508" i="1" l="1"/>
  <c r="A508" i="1" s="1"/>
  <c r="B509" i="1" l="1"/>
  <c r="A509" i="1" s="1"/>
  <c r="B510" i="1" l="1"/>
  <c r="A510" i="1" s="1"/>
  <c r="B511" i="1" l="1"/>
  <c r="A511" i="1" s="1"/>
  <c r="B512" i="1" l="1"/>
  <c r="A512" i="1" s="1"/>
  <c r="B513" i="1" l="1"/>
  <c r="A513" i="1" s="1"/>
  <c r="B514" i="1" l="1"/>
  <c r="A514" i="1" s="1"/>
  <c r="B515" i="1" l="1"/>
  <c r="A515" i="1" s="1"/>
  <c r="B516" i="1" l="1"/>
  <c r="A516" i="1" s="1"/>
  <c r="B517" i="1" l="1"/>
  <c r="A517" i="1" s="1"/>
  <c r="B518" i="1" l="1"/>
  <c r="A518" i="1" s="1"/>
  <c r="B519" i="1" l="1"/>
  <c r="A519" i="1" s="1"/>
  <c r="B520" i="1" l="1"/>
  <c r="A520" i="1" s="1"/>
  <c r="B521" i="1" l="1"/>
  <c r="A521" i="1" s="1"/>
  <c r="B522" i="1" l="1"/>
  <c r="A522" i="1" s="1"/>
  <c r="B523" i="1" l="1"/>
  <c r="A523" i="1" s="1"/>
  <c r="B524" i="1" l="1"/>
  <c r="A524" i="1" s="1"/>
  <c r="B525" i="1" l="1"/>
  <c r="A525" i="1" s="1"/>
  <c r="B526" i="1" l="1"/>
  <c r="A526" i="1" s="1"/>
  <c r="B527" i="1" l="1"/>
  <c r="A527" i="1" s="1"/>
  <c r="B528" i="1" l="1"/>
  <c r="A528" i="1" s="1"/>
  <c r="B529" i="1" l="1"/>
  <c r="A529" i="1" s="1"/>
  <c r="B530" i="1" l="1"/>
  <c r="A530" i="1" s="1"/>
  <c r="B531" i="1" l="1"/>
  <c r="A531" i="1" s="1"/>
  <c r="B532" i="1" l="1"/>
  <c r="A532" i="1" s="1"/>
  <c r="B533" i="1" l="1"/>
  <c r="A533" i="1" s="1"/>
  <c r="B534" i="1" l="1"/>
  <c r="A534" i="1" s="1"/>
  <c r="B535" i="1" l="1"/>
  <c r="A535" i="1" s="1"/>
  <c r="B536" i="1" l="1"/>
  <c r="A536" i="1" s="1"/>
  <c r="B537" i="1" l="1"/>
  <c r="A537" i="1" s="1"/>
  <c r="B538" i="1" l="1"/>
  <c r="A538" i="1" s="1"/>
  <c r="B539" i="1" l="1"/>
  <c r="A539" i="1" s="1"/>
  <c r="B540" i="1" l="1"/>
  <c r="A540" i="1" s="1"/>
  <c r="B541" i="1" l="1"/>
  <c r="A541" i="1" s="1"/>
  <c r="B542" i="1" l="1"/>
  <c r="A542" i="1" s="1"/>
  <c r="B543" i="1" l="1"/>
  <c r="A543" i="1" s="1"/>
  <c r="B544" i="1" l="1"/>
  <c r="A544" i="1" s="1"/>
  <c r="B545" i="1" l="1"/>
  <c r="A545" i="1" s="1"/>
  <c r="B546" i="1" l="1"/>
  <c r="A546" i="1" s="1"/>
  <c r="B547" i="1" l="1"/>
  <c r="A547" i="1" s="1"/>
  <c r="B548" i="1" l="1"/>
  <c r="A548" i="1" s="1"/>
  <c r="B549" i="1" l="1"/>
  <c r="A549" i="1" s="1"/>
  <c r="B550" i="1" l="1"/>
  <c r="A550" i="1" s="1"/>
  <c r="B551" i="1" l="1"/>
  <c r="A551" i="1" s="1"/>
  <c r="B552" i="1" l="1"/>
  <c r="A552" i="1" s="1"/>
  <c r="B553" i="1" l="1"/>
  <c r="A553" i="1" s="1"/>
  <c r="B554" i="1" l="1"/>
  <c r="A554" i="1" s="1"/>
  <c r="B555" i="1" l="1"/>
  <c r="A555" i="1" s="1"/>
  <c r="B556" i="1" l="1"/>
  <c r="A556" i="1" s="1"/>
  <c r="B557" i="1" l="1"/>
  <c r="A557" i="1" s="1"/>
  <c r="B558" i="1" l="1"/>
  <c r="A558" i="1" s="1"/>
  <c r="B559" i="1" l="1"/>
  <c r="A559" i="1" s="1"/>
  <c r="B560" i="1" l="1"/>
  <c r="A560" i="1" s="1"/>
  <c r="B561" i="1" l="1"/>
  <c r="A561" i="1" s="1"/>
  <c r="B562" i="1" l="1"/>
  <c r="A562" i="1" s="1"/>
  <c r="B563" i="1" l="1"/>
  <c r="A563" i="1" s="1"/>
  <c r="B564" i="1" l="1"/>
  <c r="A564" i="1" s="1"/>
  <c r="B565" i="1" l="1"/>
  <c r="A565" i="1" s="1"/>
  <c r="B566" i="1" l="1"/>
  <c r="A566" i="1" s="1"/>
  <c r="B567" i="1" l="1"/>
  <c r="A567" i="1" s="1"/>
  <c r="B568" i="1" l="1"/>
  <c r="A568" i="1" s="1"/>
  <c r="B569" i="1" l="1"/>
  <c r="A569" i="1" s="1"/>
  <c r="B570" i="1" l="1"/>
  <c r="A570" i="1" s="1"/>
  <c r="B571" i="1" l="1"/>
  <c r="A571" i="1" s="1"/>
  <c r="B572" i="1" l="1"/>
  <c r="A572" i="1" s="1"/>
  <c r="B573" i="1" l="1"/>
  <c r="A573" i="1" s="1"/>
  <c r="B574" i="1" l="1"/>
  <c r="A574" i="1" s="1"/>
  <c r="B575" i="1" l="1"/>
  <c r="A575" i="1" s="1"/>
  <c r="B576" i="1" l="1"/>
  <c r="A576" i="1" s="1"/>
  <c r="B577" i="1" l="1"/>
  <c r="A577" i="1" s="1"/>
  <c r="B578" i="1" l="1"/>
  <c r="A578" i="1" s="1"/>
  <c r="B579" i="1" l="1"/>
  <c r="A579" i="1" s="1"/>
  <c r="B580" i="1" l="1"/>
  <c r="A580" i="1" s="1"/>
  <c r="B581" i="1" l="1"/>
  <c r="A581" i="1" s="1"/>
  <c r="B582" i="1" l="1"/>
  <c r="A582" i="1" s="1"/>
  <c r="B583" i="1" l="1"/>
  <c r="A583" i="1" s="1"/>
  <c r="B584" i="1" l="1"/>
  <c r="A584" i="1" s="1"/>
  <c r="B585" i="1" l="1"/>
  <c r="A585" i="1" s="1"/>
  <c r="B586" i="1" l="1"/>
  <c r="A586" i="1" s="1"/>
  <c r="B587" i="1" l="1"/>
  <c r="A587" i="1" s="1"/>
  <c r="B588" i="1" l="1"/>
  <c r="A588" i="1" s="1"/>
  <c r="B589" i="1" l="1"/>
  <c r="A589" i="1" s="1"/>
  <c r="B590" i="1" l="1"/>
  <c r="A590" i="1" s="1"/>
  <c r="B591" i="1" l="1"/>
  <c r="A591" i="1" s="1"/>
  <c r="B592" i="1" l="1"/>
  <c r="A592" i="1" s="1"/>
  <c r="B593" i="1" l="1"/>
  <c r="A593" i="1" s="1"/>
  <c r="B594" i="1" l="1"/>
  <c r="A594" i="1" s="1"/>
  <c r="B595" i="1" l="1"/>
  <c r="A595" i="1" s="1"/>
  <c r="B596" i="1" l="1"/>
  <c r="A596" i="1" s="1"/>
  <c r="B597" i="1" l="1"/>
  <c r="A597" i="1" s="1"/>
  <c r="B598" i="1" l="1"/>
  <c r="A598" i="1" s="1"/>
  <c r="B599" i="1" l="1"/>
  <c r="A599" i="1" s="1"/>
  <c r="B600" i="1" l="1"/>
  <c r="A600" i="1" s="1"/>
  <c r="B601" i="1" l="1"/>
  <c r="A601" i="1" s="1"/>
  <c r="B602" i="1" l="1"/>
  <c r="A602" i="1" s="1"/>
  <c r="B603" i="1" l="1"/>
  <c r="A603" i="1" s="1"/>
  <c r="B604" i="1" l="1"/>
  <c r="A604" i="1" s="1"/>
  <c r="B605" i="1" l="1"/>
  <c r="A605" i="1" s="1"/>
  <c r="B606" i="1" l="1"/>
  <c r="A606" i="1" s="1"/>
  <c r="B607" i="1" l="1"/>
  <c r="A607" i="1" s="1"/>
  <c r="B608" i="1" l="1"/>
  <c r="A608" i="1" s="1"/>
  <c r="B609" i="1" l="1"/>
  <c r="A609" i="1" s="1"/>
  <c r="B610" i="1" l="1"/>
  <c r="A610" i="1" s="1"/>
  <c r="B611" i="1" l="1"/>
  <c r="A611" i="1" s="1"/>
  <c r="B612" i="1" l="1"/>
  <c r="A612" i="1" s="1"/>
  <c r="B613" i="1" l="1"/>
  <c r="A613" i="1" s="1"/>
  <c r="B614" i="1" l="1"/>
  <c r="A614" i="1" s="1"/>
  <c r="B615" i="1" l="1"/>
  <c r="A615" i="1" s="1"/>
  <c r="B616" i="1" l="1"/>
  <c r="A616" i="1" s="1"/>
  <c r="B617" i="1" l="1"/>
  <c r="A617" i="1" s="1"/>
  <c r="B618" i="1" l="1"/>
  <c r="A618" i="1" s="1"/>
  <c r="B619" i="1" l="1"/>
  <c r="A619" i="1" s="1"/>
  <c r="B620" i="1" l="1"/>
  <c r="A620" i="1" s="1"/>
  <c r="B621" i="1" l="1"/>
  <c r="A621" i="1" s="1"/>
  <c r="B622" i="1" l="1"/>
  <c r="A622" i="1" s="1"/>
  <c r="B623" i="1" l="1"/>
  <c r="A623" i="1" s="1"/>
  <c r="B624" i="1" l="1"/>
  <c r="A624" i="1" s="1"/>
  <c r="B625" i="1" l="1"/>
  <c r="A625" i="1" s="1"/>
  <c r="B626" i="1" l="1"/>
  <c r="A626" i="1" s="1"/>
  <c r="B627" i="1" l="1"/>
  <c r="A627" i="1" s="1"/>
  <c r="B628" i="1" l="1"/>
  <c r="A628" i="1" s="1"/>
  <c r="B629" i="1" l="1"/>
  <c r="A629" i="1" s="1"/>
  <c r="B630" i="1" l="1"/>
  <c r="A630" i="1" s="1"/>
  <c r="B631" i="1" l="1"/>
  <c r="A631" i="1" s="1"/>
  <c r="B632" i="1" l="1"/>
  <c r="A632" i="1" s="1"/>
  <c r="B633" i="1" l="1"/>
  <c r="A633" i="1" s="1"/>
  <c r="B634" i="1" l="1"/>
  <c r="A634" i="1" s="1"/>
  <c r="B635" i="1" l="1"/>
  <c r="A635" i="1" s="1"/>
  <c r="B636" i="1" l="1"/>
  <c r="A636" i="1" s="1"/>
  <c r="B637" i="1" l="1"/>
  <c r="A637" i="1" s="1"/>
  <c r="B638" i="1" l="1"/>
  <c r="A638" i="1" s="1"/>
  <c r="B639" i="1" l="1"/>
  <c r="A639" i="1" s="1"/>
  <c r="B640" i="1" l="1"/>
  <c r="A640" i="1" s="1"/>
  <c r="B641" i="1" l="1"/>
  <c r="A641" i="1" s="1"/>
  <c r="B642" i="1" l="1"/>
  <c r="A642" i="1" s="1"/>
  <c r="B643" i="1" l="1"/>
  <c r="A643" i="1" s="1"/>
  <c r="B644" i="1" l="1"/>
  <c r="A644" i="1" s="1"/>
  <c r="B645" i="1" l="1"/>
  <c r="A645" i="1" s="1"/>
  <c r="B646" i="1" l="1"/>
  <c r="A646" i="1" s="1"/>
  <c r="B647" i="1" l="1"/>
  <c r="A647" i="1" s="1"/>
  <c r="B648" i="1" l="1"/>
  <c r="A648" i="1" s="1"/>
  <c r="B649" i="1" l="1"/>
  <c r="A649" i="1" s="1"/>
  <c r="B650" i="1" l="1"/>
  <c r="A650" i="1" s="1"/>
  <c r="B651" i="1" l="1"/>
  <c r="A651" i="1" s="1"/>
  <c r="B652" i="1" l="1"/>
  <c r="A652" i="1" s="1"/>
  <c r="B653" i="1" l="1"/>
  <c r="A653" i="1" s="1"/>
  <c r="B654" i="1" l="1"/>
  <c r="A654" i="1" s="1"/>
  <c r="B655" i="1" l="1"/>
  <c r="A655" i="1" s="1"/>
  <c r="B656" i="1" l="1"/>
  <c r="A656" i="1" s="1"/>
  <c r="B657" i="1" l="1"/>
  <c r="A657" i="1" s="1"/>
  <c r="B658" i="1" l="1"/>
  <c r="A658" i="1" s="1"/>
  <c r="B659" i="1" l="1"/>
  <c r="A659" i="1" s="1"/>
  <c r="B660" i="1" l="1"/>
  <c r="A660" i="1" s="1"/>
  <c r="B661" i="1" l="1"/>
  <c r="A661" i="1" s="1"/>
  <c r="B662" i="1" l="1"/>
  <c r="A662" i="1" s="1"/>
  <c r="B663" i="1" l="1"/>
  <c r="A663" i="1" s="1"/>
  <c r="B664" i="1" l="1"/>
  <c r="A664" i="1" s="1"/>
  <c r="B665" i="1" l="1"/>
  <c r="A665" i="1" s="1"/>
  <c r="B666" i="1" l="1"/>
  <c r="A666" i="1" s="1"/>
  <c r="B667" i="1" l="1"/>
  <c r="A667" i="1" s="1"/>
  <c r="B668" i="1" l="1"/>
  <c r="A668" i="1" s="1"/>
  <c r="B669" i="1" l="1"/>
  <c r="A669" i="1" s="1"/>
  <c r="B670" i="1" l="1"/>
  <c r="A670" i="1" s="1"/>
  <c r="B671" i="1" l="1"/>
  <c r="A671" i="1" s="1"/>
  <c r="B672" i="1" l="1"/>
  <c r="A672" i="1" s="1"/>
  <c r="B673" i="1" l="1"/>
  <c r="A673" i="1" s="1"/>
  <c r="B674" i="1" l="1"/>
  <c r="A674" i="1" s="1"/>
  <c r="B675" i="1" l="1"/>
  <c r="A675" i="1" s="1"/>
  <c r="B676" i="1" l="1"/>
  <c r="A676" i="1" s="1"/>
  <c r="B677" i="1" l="1"/>
  <c r="A677" i="1" s="1"/>
  <c r="B678" i="1" l="1"/>
  <c r="A678" i="1" s="1"/>
  <c r="B679" i="1" l="1"/>
  <c r="A679" i="1" s="1"/>
  <c r="B680" i="1" l="1"/>
  <c r="A680" i="1" s="1"/>
  <c r="B681" i="1" l="1"/>
  <c r="A681" i="1" s="1"/>
  <c r="B682" i="1" l="1"/>
  <c r="A682" i="1" s="1"/>
  <c r="B683" i="1" l="1"/>
  <c r="A683" i="1" s="1"/>
  <c r="B684" i="1" l="1"/>
  <c r="A684" i="1" s="1"/>
  <c r="B685" i="1" l="1"/>
  <c r="A685" i="1" s="1"/>
  <c r="B686" i="1" l="1"/>
  <c r="A686" i="1" s="1"/>
  <c r="B687" i="1" l="1"/>
  <c r="A687" i="1" s="1"/>
  <c r="B688" i="1" l="1"/>
  <c r="A688" i="1" s="1"/>
  <c r="B689" i="1" l="1"/>
  <c r="A689" i="1" s="1"/>
  <c r="B690" i="1" l="1"/>
  <c r="A690" i="1" s="1"/>
  <c r="B691" i="1" l="1"/>
  <c r="A691" i="1" s="1"/>
  <c r="B692" i="1" l="1"/>
  <c r="A692" i="1" s="1"/>
  <c r="B693" i="1" l="1"/>
  <c r="A693" i="1" s="1"/>
  <c r="B694" i="1" l="1"/>
  <c r="A694" i="1" s="1"/>
  <c r="B695" i="1" l="1"/>
  <c r="A695" i="1" s="1"/>
  <c r="B696" i="1" l="1"/>
  <c r="A696" i="1" s="1"/>
  <c r="B697" i="1" l="1"/>
  <c r="A697" i="1" s="1"/>
  <c r="B698" i="1" l="1"/>
  <c r="A698" i="1" s="1"/>
  <c r="B699" i="1" l="1"/>
  <c r="A699" i="1" s="1"/>
  <c r="B700" i="1" l="1"/>
  <c r="A700" i="1" s="1"/>
  <c r="B701" i="1" l="1"/>
  <c r="A701" i="1" s="1"/>
  <c r="B702" i="1" l="1"/>
  <c r="A702" i="1" s="1"/>
  <c r="B703" i="1" l="1"/>
  <c r="A703" i="1" s="1"/>
  <c r="B704" i="1" l="1"/>
  <c r="A704" i="1" s="1"/>
  <c r="B705" i="1" l="1"/>
  <c r="A705" i="1" s="1"/>
  <c r="B706" i="1" l="1"/>
  <c r="A706" i="1" s="1"/>
  <c r="B707" i="1" l="1"/>
  <c r="A707" i="1" s="1"/>
  <c r="B708" i="1" l="1"/>
  <c r="A708" i="1" s="1"/>
  <c r="B709" i="1" l="1"/>
  <c r="A709" i="1" s="1"/>
  <c r="B710" i="1" l="1"/>
  <c r="A710" i="1" s="1"/>
  <c r="B711" i="1" l="1"/>
  <c r="A711" i="1" s="1"/>
  <c r="B712" i="1" l="1"/>
  <c r="A712" i="1" s="1"/>
  <c r="B713" i="1" l="1"/>
  <c r="A713" i="1" s="1"/>
  <c r="B714" i="1" l="1"/>
  <c r="A714" i="1" s="1"/>
  <c r="B715" i="1" l="1"/>
  <c r="A715" i="1" s="1"/>
  <c r="B716" i="1" l="1"/>
  <c r="A716" i="1" s="1"/>
  <c r="B717" i="1" l="1"/>
  <c r="A717" i="1" s="1"/>
  <c r="B718" i="1" l="1"/>
  <c r="A718" i="1" s="1"/>
  <c r="B719" i="1" l="1"/>
  <c r="A719" i="1" s="1"/>
  <c r="B720" i="1" l="1"/>
  <c r="A720" i="1" s="1"/>
  <c r="B721" i="1" l="1"/>
  <c r="A721" i="1" s="1"/>
  <c r="B722" i="1" l="1"/>
  <c r="A722" i="1" s="1"/>
  <c r="B723" i="1" l="1"/>
  <c r="A723" i="1" s="1"/>
  <c r="B724" i="1" l="1"/>
  <c r="A724" i="1" s="1"/>
  <c r="B725" i="1" l="1"/>
  <c r="A725" i="1" s="1"/>
  <c r="B726" i="1" l="1"/>
  <c r="A726" i="1" s="1"/>
  <c r="B727" i="1" l="1"/>
  <c r="A727" i="1" s="1"/>
  <c r="B728" i="1" l="1"/>
  <c r="A728" i="1" s="1"/>
  <c r="B729" i="1" l="1"/>
  <c r="A729" i="1" s="1"/>
  <c r="B730" i="1" l="1"/>
  <c r="A730" i="1" s="1"/>
  <c r="B731" i="1" l="1"/>
  <c r="A731" i="1" s="1"/>
  <c r="B732" i="1" l="1"/>
  <c r="A732" i="1" s="1"/>
  <c r="B733" i="1" l="1"/>
  <c r="A733" i="1" s="1"/>
  <c r="B734" i="1" l="1"/>
  <c r="A734" i="1" s="1"/>
  <c r="B735" i="1" l="1"/>
  <c r="A735" i="1" s="1"/>
  <c r="B736" i="1" l="1"/>
  <c r="A736" i="1" s="1"/>
  <c r="B737" i="1" l="1"/>
  <c r="A737" i="1" s="1"/>
  <c r="B738" i="1" l="1"/>
  <c r="A738" i="1" s="1"/>
  <c r="B739" i="1" l="1"/>
  <c r="A739" i="1" s="1"/>
  <c r="B740" i="1" l="1"/>
  <c r="A740" i="1" s="1"/>
  <c r="B741" i="1" l="1"/>
  <c r="A741" i="1" s="1"/>
  <c r="B742" i="1" l="1"/>
  <c r="A742" i="1" s="1"/>
  <c r="B743" i="1" l="1"/>
  <c r="A743" i="1" s="1"/>
  <c r="B744" i="1" l="1"/>
  <c r="A744" i="1" s="1"/>
  <c r="B745" i="1" l="1"/>
  <c r="A745" i="1" s="1"/>
  <c r="B746" i="1" l="1"/>
  <c r="A746" i="1" s="1"/>
  <c r="B747" i="1" l="1"/>
  <c r="A747" i="1" s="1"/>
  <c r="B748" i="1" l="1"/>
  <c r="A748" i="1" s="1"/>
  <c r="B749" i="1" l="1"/>
  <c r="A749" i="1" s="1"/>
  <c r="B750" i="1" l="1"/>
  <c r="A750" i="1" s="1"/>
  <c r="B751" i="1" l="1"/>
  <c r="A751" i="1" s="1"/>
  <c r="B752" i="1" l="1"/>
  <c r="A752" i="1" s="1"/>
  <c r="B753" i="1" l="1"/>
  <c r="A753" i="1" s="1"/>
  <c r="B754" i="1" l="1"/>
  <c r="A754" i="1" s="1"/>
  <c r="B755" i="1" l="1"/>
  <c r="A755" i="1" s="1"/>
  <c r="B756" i="1" l="1"/>
  <c r="A756" i="1" s="1"/>
  <c r="B757" i="1" l="1"/>
  <c r="A757" i="1" s="1"/>
  <c r="B758" i="1" l="1"/>
  <c r="A758" i="1" s="1"/>
  <c r="B759" i="1" l="1"/>
  <c r="A759" i="1" s="1"/>
  <c r="B760" i="1" l="1"/>
  <c r="A760" i="1" s="1"/>
  <c r="B761" i="1" l="1"/>
  <c r="A761" i="1" s="1"/>
  <c r="B762" i="1" l="1"/>
  <c r="A762" i="1" s="1"/>
  <c r="B763" i="1" l="1"/>
  <c r="A763" i="1" s="1"/>
  <c r="B764" i="1" l="1"/>
  <c r="A764" i="1" s="1"/>
  <c r="B765" i="1" l="1"/>
  <c r="A765" i="1" s="1"/>
  <c r="B766" i="1" l="1"/>
  <c r="A766" i="1" s="1"/>
  <c r="B767" i="1" l="1"/>
  <c r="A767" i="1" s="1"/>
  <c r="B768" i="1" l="1"/>
  <c r="A768" i="1" s="1"/>
  <c r="B769" i="1" l="1"/>
  <c r="A769" i="1" s="1"/>
  <c r="B770" i="1" l="1"/>
  <c r="A770" i="1" s="1"/>
  <c r="B771" i="1" l="1"/>
  <c r="A771" i="1" s="1"/>
  <c r="B772" i="1" l="1"/>
  <c r="A772" i="1" s="1"/>
  <c r="B773" i="1" l="1"/>
  <c r="A773" i="1" s="1"/>
  <c r="B774" i="1" l="1"/>
  <c r="A774" i="1" s="1"/>
  <c r="B775" i="1" l="1"/>
  <c r="A775" i="1" s="1"/>
  <c r="B776" i="1" l="1"/>
  <c r="A776" i="1" s="1"/>
  <c r="B777" i="1" l="1"/>
  <c r="A777" i="1" s="1"/>
  <c r="B778" i="1" l="1"/>
  <c r="A778" i="1" s="1"/>
  <c r="B779" i="1" l="1"/>
  <c r="A779" i="1" s="1"/>
  <c r="B780" i="1" l="1"/>
  <c r="A780" i="1" s="1"/>
  <c r="B781" i="1" l="1"/>
  <c r="A781" i="1" s="1"/>
  <c r="B782" i="1" l="1"/>
  <c r="A782" i="1" s="1"/>
  <c r="B783" i="1" l="1"/>
  <c r="A783" i="1" s="1"/>
  <c r="B784" i="1" l="1"/>
  <c r="A784" i="1" s="1"/>
  <c r="B785" i="1" l="1"/>
  <c r="A785" i="1" s="1"/>
  <c r="B786" i="1" l="1"/>
  <c r="A786" i="1" s="1"/>
  <c r="B787" i="1" l="1"/>
  <c r="A787" i="1" s="1"/>
  <c r="B788" i="1" l="1"/>
  <c r="A788" i="1" s="1"/>
  <c r="B789" i="1" l="1"/>
  <c r="A789" i="1" s="1"/>
  <c r="B790" i="1" l="1"/>
  <c r="A790" i="1" s="1"/>
  <c r="B791" i="1" l="1"/>
  <c r="A791" i="1" s="1"/>
  <c r="B792" i="1" l="1"/>
  <c r="A792" i="1" s="1"/>
  <c r="B793" i="1" l="1"/>
  <c r="A793" i="1" s="1"/>
  <c r="B794" i="1" l="1"/>
  <c r="A794" i="1" s="1"/>
  <c r="B795" i="1" l="1"/>
  <c r="A795" i="1" s="1"/>
  <c r="B796" i="1" l="1"/>
  <c r="A796" i="1" s="1"/>
  <c r="B797" i="1" l="1"/>
  <c r="A797" i="1" s="1"/>
  <c r="B798" i="1" l="1"/>
  <c r="A798" i="1" s="1"/>
  <c r="B799" i="1" l="1"/>
  <c r="A799" i="1" s="1"/>
  <c r="B800" i="1" l="1"/>
  <c r="A800" i="1" s="1"/>
  <c r="B801" i="1" l="1"/>
  <c r="A801" i="1" s="1"/>
  <c r="B802" i="1" l="1"/>
  <c r="A802" i="1" s="1"/>
  <c r="B803" i="1" l="1"/>
  <c r="A803" i="1" s="1"/>
  <c r="B804" i="1" l="1"/>
  <c r="A804" i="1" s="1"/>
  <c r="B805" i="1" l="1"/>
  <c r="A805" i="1" s="1"/>
  <c r="B806" i="1" l="1"/>
  <c r="A806" i="1" s="1"/>
  <c r="B807" i="1" l="1"/>
  <c r="A807" i="1" s="1"/>
  <c r="B808" i="1" l="1"/>
  <c r="A808" i="1" s="1"/>
  <c r="B809" i="1" l="1"/>
  <c r="A809" i="1" s="1"/>
  <c r="B810" i="1" l="1"/>
  <c r="A810" i="1" s="1"/>
  <c r="B811" i="1" l="1"/>
  <c r="A811" i="1" s="1"/>
  <c r="B812" i="1" l="1"/>
  <c r="A812" i="1" s="1"/>
  <c r="B813" i="1" l="1"/>
  <c r="A813" i="1" s="1"/>
  <c r="B814" i="1" l="1"/>
  <c r="A814" i="1" s="1"/>
  <c r="B815" i="1" l="1"/>
  <c r="A815" i="1" s="1"/>
  <c r="B816" i="1" l="1"/>
  <c r="A816" i="1" s="1"/>
  <c r="B817" i="1" l="1"/>
  <c r="A817" i="1" s="1"/>
  <c r="B818" i="1" l="1"/>
  <c r="A818" i="1" s="1"/>
  <c r="B819" i="1" l="1"/>
  <c r="A819" i="1" s="1"/>
  <c r="B820" i="1" l="1"/>
  <c r="A820" i="1" s="1"/>
  <c r="B821" i="1" l="1"/>
  <c r="A821" i="1" s="1"/>
  <c r="B822" i="1" l="1"/>
  <c r="A822" i="1" s="1"/>
  <c r="B823" i="1" l="1"/>
  <c r="A823" i="1" s="1"/>
  <c r="B824" i="1" l="1"/>
  <c r="A824" i="1" s="1"/>
  <c r="B825" i="1" l="1"/>
  <c r="A825" i="1" s="1"/>
  <c r="B826" i="1" l="1"/>
  <c r="A826" i="1" s="1"/>
  <c r="B827" i="1" l="1"/>
  <c r="A827" i="1" s="1"/>
  <c r="B828" i="1" l="1"/>
  <c r="A828" i="1" s="1"/>
  <c r="B829" i="1" l="1"/>
  <c r="A829" i="1" s="1"/>
  <c r="B830" i="1" l="1"/>
  <c r="A830" i="1" s="1"/>
  <c r="B831" i="1" l="1"/>
  <c r="A831" i="1" s="1"/>
  <c r="B832" i="1" l="1"/>
  <c r="A832" i="1" s="1"/>
  <c r="B833" i="1" l="1"/>
  <c r="A833" i="1" s="1"/>
  <c r="B834" i="1" l="1"/>
  <c r="A834" i="1" s="1"/>
  <c r="B835" i="1" l="1"/>
  <c r="A835" i="1" s="1"/>
  <c r="B836" i="1" l="1"/>
  <c r="A836" i="1" s="1"/>
  <c r="B837" i="1" l="1"/>
  <c r="A837" i="1" s="1"/>
  <c r="B838" i="1" l="1"/>
  <c r="A838" i="1" s="1"/>
  <c r="B839" i="1" l="1"/>
  <c r="A839" i="1" s="1"/>
  <c r="B840" i="1" l="1"/>
  <c r="A840" i="1" s="1"/>
  <c r="B841" i="1" l="1"/>
  <c r="A841" i="1" s="1"/>
  <c r="B842" i="1" l="1"/>
  <c r="A842" i="1" s="1"/>
  <c r="B843" i="1" l="1"/>
  <c r="A843" i="1" s="1"/>
  <c r="B844" i="1" l="1"/>
  <c r="A844" i="1" s="1"/>
  <c r="B845" i="1" l="1"/>
  <c r="A845" i="1" s="1"/>
  <c r="B846" i="1" l="1"/>
  <c r="A846" i="1" s="1"/>
  <c r="B847" i="1" l="1"/>
  <c r="A847" i="1" s="1"/>
  <c r="B848" i="1" l="1"/>
  <c r="A848" i="1" s="1"/>
  <c r="B849" i="1" l="1"/>
  <c r="A849" i="1" s="1"/>
  <c r="B850" i="1" l="1"/>
  <c r="A850" i="1" s="1"/>
  <c r="B851" i="1" l="1"/>
  <c r="A851" i="1" s="1"/>
  <c r="B852" i="1" l="1"/>
  <c r="A852" i="1" s="1"/>
  <c r="B853" i="1" l="1"/>
  <c r="A853" i="1" s="1"/>
  <c r="B854" i="1" l="1"/>
  <c r="A854" i="1" s="1"/>
  <c r="B855" i="1" l="1"/>
  <c r="A855" i="1" s="1"/>
  <c r="B856" i="1" l="1"/>
  <c r="A856" i="1" s="1"/>
  <c r="B857" i="1" l="1"/>
  <c r="A857" i="1" s="1"/>
  <c r="B858" i="1" l="1"/>
  <c r="A858" i="1" s="1"/>
  <c r="B859" i="1" l="1"/>
  <c r="A859" i="1" s="1"/>
  <c r="B860" i="1" l="1"/>
  <c r="A860" i="1" s="1"/>
  <c r="B861" i="1" l="1"/>
  <c r="A861" i="1" s="1"/>
  <c r="B862" i="1" l="1"/>
  <c r="A862" i="1" s="1"/>
  <c r="B863" i="1" l="1"/>
  <c r="A863" i="1" s="1"/>
  <c r="B864" i="1" l="1"/>
  <c r="A864" i="1" s="1"/>
  <c r="B865" i="1" l="1"/>
  <c r="A865" i="1" s="1"/>
  <c r="B866" i="1" l="1"/>
  <c r="A866" i="1" s="1"/>
  <c r="B867" i="1" l="1"/>
  <c r="A867" i="1" s="1"/>
  <c r="B868" i="1" l="1"/>
  <c r="A868" i="1" s="1"/>
  <c r="B869" i="1" l="1"/>
  <c r="A869" i="1" s="1"/>
  <c r="B870" i="1" l="1"/>
  <c r="A870" i="1" s="1"/>
  <c r="B871" i="1" l="1"/>
  <c r="A871" i="1" s="1"/>
  <c r="B872" i="1" l="1"/>
  <c r="A872" i="1" s="1"/>
  <c r="B873" i="1" l="1"/>
  <c r="A873" i="1" s="1"/>
  <c r="B874" i="1" l="1"/>
  <c r="A874" i="1" s="1"/>
  <c r="B875" i="1" l="1"/>
  <c r="A875" i="1" s="1"/>
  <c r="B876" i="1" l="1"/>
  <c r="A876" i="1" s="1"/>
  <c r="B877" i="1" l="1"/>
  <c r="A877" i="1" s="1"/>
  <c r="B878" i="1" l="1"/>
  <c r="A878" i="1" s="1"/>
  <c r="B879" i="1" l="1"/>
  <c r="A879" i="1" s="1"/>
  <c r="B880" i="1" l="1"/>
  <c r="A880" i="1" s="1"/>
  <c r="B881" i="1" l="1"/>
  <c r="A881" i="1" s="1"/>
  <c r="B882" i="1" l="1"/>
  <c r="A882" i="1" s="1"/>
  <c r="B883" i="1" l="1"/>
  <c r="A883" i="1" s="1"/>
  <c r="B884" i="1" l="1"/>
  <c r="A884" i="1" s="1"/>
  <c r="B885" i="1" l="1"/>
  <c r="A885" i="1" s="1"/>
  <c r="B886" i="1" l="1"/>
  <c r="A886" i="1" s="1"/>
  <c r="B887" i="1" l="1"/>
  <c r="A887" i="1" s="1"/>
  <c r="B888" i="1" l="1"/>
  <c r="A888" i="1" s="1"/>
  <c r="B889" i="1" l="1"/>
  <c r="A889" i="1" s="1"/>
  <c r="B890" i="1" l="1"/>
  <c r="A890" i="1" s="1"/>
  <c r="B891" i="1" l="1"/>
  <c r="A891" i="1" s="1"/>
  <c r="B892" i="1" l="1"/>
  <c r="A892" i="1" s="1"/>
  <c r="B893" i="1" l="1"/>
  <c r="A893" i="1" s="1"/>
  <c r="B894" i="1" l="1"/>
  <c r="A894" i="1" s="1"/>
  <c r="B895" i="1" l="1"/>
  <c r="A895" i="1" s="1"/>
  <c r="B896" i="1" l="1"/>
  <c r="A896" i="1" s="1"/>
  <c r="B897" i="1" l="1"/>
  <c r="A897" i="1" s="1"/>
  <c r="B898" i="1" l="1"/>
  <c r="A898" i="1" s="1"/>
  <c r="B899" i="1" l="1"/>
  <c r="A899" i="1" s="1"/>
  <c r="B900" i="1" l="1"/>
  <c r="A900" i="1" s="1"/>
  <c r="B901" i="1" l="1"/>
  <c r="A901" i="1" s="1"/>
  <c r="B902" i="1" l="1"/>
  <c r="A902" i="1" s="1"/>
  <c r="B903" i="1" l="1"/>
  <c r="A903" i="1" s="1"/>
  <c r="B904" i="1" l="1"/>
  <c r="A904" i="1" s="1"/>
  <c r="B905" i="1" l="1"/>
  <c r="A905" i="1" s="1"/>
  <c r="B906" i="1" l="1"/>
  <c r="A906" i="1" s="1"/>
  <c r="B907" i="1" l="1"/>
  <c r="A907" i="1" s="1"/>
  <c r="B908" i="1" l="1"/>
  <c r="A908" i="1" s="1"/>
  <c r="B909" i="1" l="1"/>
  <c r="A909" i="1" s="1"/>
  <c r="B910" i="1" l="1"/>
  <c r="A910" i="1" s="1"/>
  <c r="B911" i="1" l="1"/>
  <c r="A911" i="1" s="1"/>
  <c r="B912" i="1" l="1"/>
  <c r="A912" i="1" s="1"/>
  <c r="B913" i="1" l="1"/>
  <c r="A913" i="1" s="1"/>
  <c r="B914" i="1" l="1"/>
  <c r="A914" i="1" s="1"/>
  <c r="B915" i="1" l="1"/>
  <c r="A915" i="1" s="1"/>
  <c r="B916" i="1" l="1"/>
  <c r="A916" i="1" s="1"/>
  <c r="B917" i="1" l="1"/>
  <c r="A917" i="1" s="1"/>
  <c r="B918" i="1" l="1"/>
  <c r="A918" i="1" s="1"/>
  <c r="B919" i="1" l="1"/>
  <c r="A919" i="1" s="1"/>
  <c r="B920" i="1" l="1"/>
  <c r="A920" i="1" s="1"/>
  <c r="B921" i="1" l="1"/>
  <c r="A921" i="1" s="1"/>
  <c r="B922" i="1" l="1"/>
  <c r="A922" i="1" s="1"/>
  <c r="B923" i="1" l="1"/>
  <c r="A923" i="1" s="1"/>
  <c r="B924" i="1" l="1"/>
  <c r="A924" i="1" s="1"/>
  <c r="B925" i="1" l="1"/>
  <c r="A925" i="1" s="1"/>
  <c r="B926" i="1" l="1"/>
  <c r="A926" i="1" s="1"/>
  <c r="B927" i="1" l="1"/>
  <c r="A927" i="1" s="1"/>
  <c r="B928" i="1" l="1"/>
  <c r="A928" i="1" s="1"/>
  <c r="B929" i="1" l="1"/>
  <c r="A929" i="1" s="1"/>
  <c r="B930" i="1" l="1"/>
  <c r="A930" i="1" s="1"/>
  <c r="B931" i="1" l="1"/>
  <c r="A931" i="1" s="1"/>
  <c r="B932" i="1" l="1"/>
  <c r="A932" i="1" s="1"/>
  <c r="B933" i="1" l="1"/>
  <c r="A933" i="1" s="1"/>
  <c r="B934" i="1" l="1"/>
  <c r="A934" i="1" s="1"/>
  <c r="B935" i="1" l="1"/>
  <c r="A935" i="1" s="1"/>
  <c r="B936" i="1" l="1"/>
  <c r="A936" i="1" s="1"/>
  <c r="B937" i="1" l="1"/>
  <c r="A937" i="1" s="1"/>
  <c r="B938" i="1" l="1"/>
  <c r="A938" i="1" s="1"/>
  <c r="B939" i="1" l="1"/>
  <c r="A939" i="1" s="1"/>
  <c r="B940" i="1" l="1"/>
  <c r="A940" i="1" s="1"/>
  <c r="B941" i="1" l="1"/>
  <c r="A941" i="1" s="1"/>
  <c r="B942" i="1" l="1"/>
  <c r="A942" i="1" s="1"/>
  <c r="B943" i="1" l="1"/>
  <c r="A943" i="1" s="1"/>
  <c r="B944" i="1" l="1"/>
  <c r="A944" i="1" s="1"/>
  <c r="B945" i="1" l="1"/>
  <c r="A945" i="1" s="1"/>
  <c r="B946" i="1" l="1"/>
  <c r="A946" i="1" s="1"/>
  <c r="B947" i="1" l="1"/>
  <c r="A947" i="1" s="1"/>
  <c r="B948" i="1" l="1"/>
  <c r="A948" i="1" s="1"/>
  <c r="B949" i="1" l="1"/>
  <c r="A949" i="1" s="1"/>
  <c r="B950" i="1" l="1"/>
  <c r="A950" i="1" s="1"/>
  <c r="B951" i="1" l="1"/>
  <c r="A951" i="1" s="1"/>
  <c r="B952" i="1" l="1"/>
  <c r="A952" i="1" s="1"/>
  <c r="B953" i="1" l="1"/>
  <c r="A953" i="1" s="1"/>
  <c r="B954" i="1" l="1"/>
  <c r="A954" i="1" s="1"/>
  <c r="B955" i="1" l="1"/>
  <c r="A955" i="1" s="1"/>
  <c r="B956" i="1" l="1"/>
  <c r="A956" i="1" s="1"/>
  <c r="B957" i="1" l="1"/>
  <c r="A957" i="1" s="1"/>
  <c r="B958" i="1" l="1"/>
  <c r="A958" i="1" s="1"/>
  <c r="B959" i="1" l="1"/>
  <c r="A959" i="1" s="1"/>
  <c r="B960" i="1" l="1"/>
  <c r="A960" i="1" s="1"/>
  <c r="B961" i="1" l="1"/>
  <c r="A961" i="1" s="1"/>
  <c r="B962" i="1" l="1"/>
  <c r="A962" i="1" s="1"/>
  <c r="B963" i="1" l="1"/>
  <c r="A963" i="1" s="1"/>
  <c r="B964" i="1" l="1"/>
  <c r="A964" i="1" s="1"/>
  <c r="B965" i="1" l="1"/>
  <c r="A965" i="1" s="1"/>
  <c r="B966" i="1" l="1"/>
  <c r="A966" i="1" s="1"/>
  <c r="B967" i="1" l="1"/>
  <c r="A967" i="1" s="1"/>
  <c r="B968" i="1" l="1"/>
  <c r="A968" i="1" s="1"/>
  <c r="B969" i="1" l="1"/>
  <c r="A969" i="1" s="1"/>
  <c r="B970" i="1" l="1"/>
  <c r="A970" i="1" s="1"/>
  <c r="B971" i="1" l="1"/>
  <c r="A971" i="1" s="1"/>
  <c r="B972" i="1" l="1"/>
  <c r="A972" i="1" s="1"/>
  <c r="B973" i="1" l="1"/>
  <c r="A973" i="1" s="1"/>
  <c r="B974" i="1" l="1"/>
  <c r="A974" i="1" s="1"/>
  <c r="B975" i="1" l="1"/>
  <c r="A975" i="1" s="1"/>
  <c r="B976" i="1" l="1"/>
  <c r="A976" i="1" s="1"/>
  <c r="B977" i="1" l="1"/>
  <c r="A977" i="1" s="1"/>
  <c r="B978" i="1" l="1"/>
  <c r="A978" i="1" s="1"/>
  <c r="B979" i="1" l="1"/>
  <c r="A979" i="1" s="1"/>
  <c r="B980" i="1" l="1"/>
  <c r="A980" i="1" s="1"/>
  <c r="B981" i="1" l="1"/>
  <c r="A981" i="1" s="1"/>
  <c r="B982" i="1" l="1"/>
  <c r="A982" i="1" s="1"/>
  <c r="B983" i="1" l="1"/>
  <c r="A983" i="1" s="1"/>
  <c r="B984" i="1" l="1"/>
  <c r="A984" i="1" s="1"/>
  <c r="B985" i="1" l="1"/>
  <c r="A985" i="1" s="1"/>
  <c r="B986" i="1" l="1"/>
  <c r="A986" i="1" s="1"/>
  <c r="B987" i="1" l="1"/>
  <c r="A987" i="1" s="1"/>
  <c r="B988" i="1" l="1"/>
  <c r="A988" i="1" s="1"/>
  <c r="B989" i="1" l="1"/>
  <c r="A989" i="1" s="1"/>
  <c r="B990" i="1" l="1"/>
  <c r="A990" i="1" s="1"/>
  <c r="B991" i="1" l="1"/>
  <c r="A991" i="1" s="1"/>
  <c r="B992" i="1" l="1"/>
  <c r="A992" i="1" s="1"/>
  <c r="B993" i="1" l="1"/>
  <c r="A993" i="1" s="1"/>
  <c r="B994" i="1" l="1"/>
  <c r="A994" i="1" s="1"/>
  <c r="B995" i="1" l="1"/>
  <c r="A995" i="1" s="1"/>
  <c r="B996" i="1" l="1"/>
  <c r="A996" i="1" s="1"/>
  <c r="B997" i="1" l="1"/>
  <c r="A997" i="1" s="1"/>
  <c r="B998" i="1" l="1"/>
  <c r="A998" i="1" s="1"/>
  <c r="B999" i="1" l="1"/>
  <c r="A999" i="1" s="1"/>
  <c r="B1000" i="1" l="1"/>
  <c r="A1000" i="1" s="1"/>
  <c r="B1001" i="1" l="1"/>
  <c r="A1001" i="1" s="1"/>
  <c r="B1002" i="1" l="1"/>
  <c r="A1002" i="1" s="1"/>
  <c r="B1003" i="1" l="1"/>
  <c r="A1003" i="1" s="1"/>
  <c r="B1004" i="1" l="1"/>
  <c r="A1004" i="1" s="1"/>
  <c r="B1005" i="1" l="1"/>
  <c r="A1005" i="1" s="1"/>
  <c r="B1006" i="1" l="1"/>
  <c r="A1006" i="1" s="1"/>
  <c r="B1007" i="1" l="1"/>
  <c r="A1007" i="1" s="1"/>
  <c r="B1008" i="1" l="1"/>
  <c r="A1008" i="1" s="1"/>
  <c r="B1009" i="1" l="1"/>
  <c r="A1009" i="1" s="1"/>
  <c r="B1010" i="1" l="1"/>
  <c r="A1010" i="1" s="1"/>
  <c r="B1011" i="1" l="1"/>
  <c r="A1011" i="1" s="1"/>
  <c r="B1012" i="1" l="1"/>
  <c r="A1012" i="1" s="1"/>
  <c r="B1013" i="1" l="1"/>
  <c r="A1013" i="1" s="1"/>
  <c r="B1014" i="1" l="1"/>
  <c r="A1014" i="1" s="1"/>
  <c r="B1015" i="1" l="1"/>
  <c r="A1015" i="1" s="1"/>
  <c r="B1016" i="1" l="1"/>
  <c r="A1016" i="1" s="1"/>
  <c r="B1017" i="1" l="1"/>
  <c r="A1017" i="1" s="1"/>
  <c r="B1018" i="1" l="1"/>
  <c r="A1018" i="1" s="1"/>
  <c r="B1019" i="1" l="1"/>
  <c r="A1019" i="1" s="1"/>
  <c r="B1020" i="1" l="1"/>
  <c r="A1020" i="1" s="1"/>
  <c r="B1021" i="1" l="1"/>
  <c r="A1021" i="1" s="1"/>
  <c r="B1022" i="1" l="1"/>
  <c r="A1022" i="1" s="1"/>
  <c r="B1023" i="1" l="1"/>
  <c r="A1023" i="1" s="1"/>
  <c r="B1024" i="1" l="1"/>
  <c r="A1024" i="1" s="1"/>
  <c r="B1025" i="1" l="1"/>
  <c r="A1025" i="1" s="1"/>
  <c r="B1026" i="1" l="1"/>
  <c r="A1026" i="1" s="1"/>
  <c r="B1027" i="1" l="1"/>
  <c r="A1027" i="1" s="1"/>
  <c r="B1028" i="1" l="1"/>
  <c r="A1028" i="1" s="1"/>
  <c r="B1029" i="1" l="1"/>
  <c r="A1029" i="1" s="1"/>
  <c r="B1030" i="1" l="1"/>
  <c r="A1030" i="1" s="1"/>
  <c r="B1031" i="1" l="1"/>
  <c r="A1031" i="1" s="1"/>
  <c r="B1032" i="1" l="1"/>
  <c r="A1032" i="1" s="1"/>
  <c r="B1033" i="1" l="1"/>
  <c r="A1033" i="1" s="1"/>
  <c r="B1034" i="1" l="1"/>
  <c r="A1034" i="1" s="1"/>
  <c r="B1035" i="1" l="1"/>
  <c r="A1035" i="1" s="1"/>
  <c r="B1036" i="1" l="1"/>
  <c r="A1036" i="1" s="1"/>
  <c r="B1037" i="1" l="1"/>
  <c r="A1037" i="1" s="1"/>
  <c r="B1038" i="1" l="1"/>
  <c r="A1038" i="1" s="1"/>
  <c r="B1039" i="1" l="1"/>
  <c r="A1039" i="1" s="1"/>
  <c r="B1040" i="1" l="1"/>
  <c r="A1040" i="1" s="1"/>
  <c r="B1041" i="1" l="1"/>
  <c r="A1041" i="1" s="1"/>
  <c r="B1042" i="1" l="1"/>
  <c r="A1042" i="1" s="1"/>
  <c r="B1043" i="1" l="1"/>
  <c r="A1043" i="1" s="1"/>
  <c r="B1044" i="1" l="1"/>
  <c r="A1044" i="1" s="1"/>
  <c r="B1045" i="1" l="1"/>
  <c r="A1045" i="1" s="1"/>
  <c r="B1046" i="1" l="1"/>
  <c r="A1046" i="1" s="1"/>
  <c r="B1047" i="1" l="1"/>
  <c r="A1047" i="1" s="1"/>
  <c r="B1048" i="1" l="1"/>
  <c r="A1048" i="1" s="1"/>
  <c r="B1049" i="1" l="1"/>
  <c r="A1049" i="1" s="1"/>
  <c r="B1050" i="1" l="1"/>
  <c r="A1050" i="1" s="1"/>
  <c r="B1051" i="1" l="1"/>
  <c r="A1051" i="1" s="1"/>
  <c r="B1052" i="1" l="1"/>
  <c r="A1052" i="1" s="1"/>
  <c r="B1053" i="1" l="1"/>
  <c r="A1053" i="1" s="1"/>
  <c r="B1054" i="1" l="1"/>
  <c r="A1054" i="1" s="1"/>
  <c r="B1055" i="1" l="1"/>
  <c r="A1055" i="1" s="1"/>
  <c r="B1056" i="1" l="1"/>
  <c r="A1056" i="1" s="1"/>
  <c r="B1057" i="1" l="1"/>
  <c r="A1057" i="1" s="1"/>
  <c r="B1058" i="1" l="1"/>
  <c r="A1058" i="1" s="1"/>
  <c r="B1059" i="1" l="1"/>
  <c r="A1059" i="1" s="1"/>
  <c r="B1060" i="1" l="1"/>
  <c r="A1060" i="1" s="1"/>
  <c r="B1061" i="1" l="1"/>
  <c r="A1061" i="1" s="1"/>
  <c r="B1062" i="1" l="1"/>
  <c r="A1062" i="1" s="1"/>
  <c r="B1063" i="1" l="1"/>
  <c r="A1063" i="1" s="1"/>
  <c r="B1064" i="1" l="1"/>
  <c r="A1064" i="1" s="1"/>
  <c r="B1065" i="1" l="1"/>
  <c r="A1065" i="1" s="1"/>
  <c r="B1066" i="1" l="1"/>
  <c r="A1066" i="1" s="1"/>
  <c r="B1067" i="1" l="1"/>
  <c r="A1067" i="1" s="1"/>
  <c r="B1068" i="1" l="1"/>
  <c r="A1068" i="1" s="1"/>
  <c r="B1069" i="1" l="1"/>
  <c r="A1069" i="1" s="1"/>
  <c r="B1070" i="1" l="1"/>
  <c r="A1070" i="1" s="1"/>
  <c r="B1071" i="1" l="1"/>
  <c r="A1071" i="1" s="1"/>
  <c r="B1072" i="1" l="1"/>
  <c r="A1072" i="1" s="1"/>
  <c r="B1073" i="1" l="1"/>
  <c r="A1073" i="1" s="1"/>
  <c r="B1074" i="1" l="1"/>
  <c r="A1074" i="1" s="1"/>
  <c r="B1075" i="1" l="1"/>
  <c r="A1075" i="1" s="1"/>
  <c r="B1076" i="1" l="1"/>
  <c r="A1076" i="1" s="1"/>
  <c r="B1077" i="1" l="1"/>
  <c r="A1077" i="1" s="1"/>
  <c r="B1078" i="1" l="1"/>
  <c r="A1078" i="1" s="1"/>
  <c r="B1079" i="1" l="1"/>
  <c r="A1079" i="1" s="1"/>
  <c r="B1080" i="1" l="1"/>
  <c r="A1080" i="1" s="1"/>
  <c r="B1081" i="1" l="1"/>
  <c r="A1081" i="1" s="1"/>
  <c r="B1082" i="1" l="1"/>
  <c r="A1082" i="1" s="1"/>
  <c r="B1083" i="1" l="1"/>
  <c r="A1083" i="1" s="1"/>
  <c r="B1084" i="1" l="1"/>
  <c r="A1084" i="1" s="1"/>
  <c r="B1085" i="1" l="1"/>
  <c r="A1085" i="1" s="1"/>
  <c r="B1086" i="1" l="1"/>
  <c r="A1086" i="1" s="1"/>
  <c r="B1087" i="1" l="1"/>
  <c r="A1087" i="1" s="1"/>
  <c r="B1088" i="1" l="1"/>
  <c r="A1088" i="1" s="1"/>
  <c r="B1089" i="1" l="1"/>
  <c r="A1089" i="1" s="1"/>
  <c r="B1090" i="1" l="1"/>
  <c r="A1090" i="1" s="1"/>
  <c r="B1091" i="1" l="1"/>
  <c r="A1091" i="1" s="1"/>
  <c r="B1092" i="1" l="1"/>
  <c r="A1092" i="1" s="1"/>
  <c r="B1093" i="1" l="1"/>
  <c r="A1093" i="1" s="1"/>
  <c r="B1094" i="1" l="1"/>
  <c r="A1094" i="1" s="1"/>
  <c r="B1095" i="1" l="1"/>
  <c r="A1095" i="1" s="1"/>
  <c r="B1096" i="1" l="1"/>
  <c r="A1096" i="1" s="1"/>
  <c r="B1097" i="1" l="1"/>
  <c r="A1097" i="1" s="1"/>
  <c r="B1098" i="1" l="1"/>
  <c r="A1098" i="1" s="1"/>
  <c r="B1099" i="1" l="1"/>
  <c r="A1099" i="1" s="1"/>
  <c r="B1100" i="1" l="1"/>
  <c r="A1100" i="1" s="1"/>
  <c r="B1101" i="1" l="1"/>
  <c r="A1101" i="1" s="1"/>
  <c r="B1102" i="1" l="1"/>
  <c r="A1102" i="1" s="1"/>
  <c r="B1103" i="1" l="1"/>
  <c r="A1103" i="1" s="1"/>
  <c r="B1104" i="1" l="1"/>
  <c r="A1104" i="1" s="1"/>
  <c r="B1105" i="1" l="1"/>
  <c r="A1105" i="1" s="1"/>
  <c r="B1106" i="1" l="1"/>
  <c r="A1106" i="1" s="1"/>
  <c r="B1107" i="1" l="1"/>
  <c r="A1107" i="1" s="1"/>
  <c r="B1108" i="1" l="1"/>
  <c r="A1108" i="1" s="1"/>
  <c r="B1109" i="1" l="1"/>
  <c r="A1109" i="1" s="1"/>
  <c r="B1110" i="1" l="1"/>
  <c r="A1110" i="1" s="1"/>
  <c r="B1111" i="1" l="1"/>
  <c r="A1111" i="1" s="1"/>
  <c r="B1112" i="1" l="1"/>
  <c r="A1112" i="1" s="1"/>
  <c r="B1113" i="1" l="1"/>
  <c r="A1113" i="1" s="1"/>
  <c r="B1114" i="1" l="1"/>
  <c r="A1114" i="1" s="1"/>
  <c r="B1115" i="1" l="1"/>
  <c r="A1115" i="1" s="1"/>
  <c r="B1116" i="1" l="1"/>
  <c r="A1116" i="1" s="1"/>
  <c r="B1117" i="1" l="1"/>
  <c r="A1117" i="1" s="1"/>
  <c r="B1118" i="1" l="1"/>
  <c r="A1118" i="1" s="1"/>
  <c r="B1119" i="1" l="1"/>
  <c r="A1119" i="1" s="1"/>
  <c r="B1120" i="1" l="1"/>
  <c r="A1120" i="1" s="1"/>
  <c r="B1121" i="1" l="1"/>
  <c r="A1121" i="1" s="1"/>
  <c r="B1122" i="1" l="1"/>
  <c r="A1122" i="1" s="1"/>
  <c r="B1123" i="1" l="1"/>
  <c r="A1123" i="1" s="1"/>
  <c r="B1124" i="1" l="1"/>
  <c r="A1124" i="1" s="1"/>
  <c r="B1125" i="1" l="1"/>
  <c r="A1125" i="1" s="1"/>
  <c r="B1126" i="1" l="1"/>
  <c r="A1126" i="1" s="1"/>
  <c r="B1127" i="1" l="1"/>
  <c r="A1127" i="1" s="1"/>
  <c r="B1128" i="1" l="1"/>
  <c r="A1128" i="1" s="1"/>
  <c r="B1129" i="1" l="1"/>
  <c r="A1129" i="1" s="1"/>
  <c r="B1130" i="1" l="1"/>
  <c r="A1130" i="1" s="1"/>
  <c r="B1131" i="1" l="1"/>
  <c r="A1131" i="1" s="1"/>
  <c r="B1132" i="1" l="1"/>
  <c r="A1132" i="1" s="1"/>
  <c r="B1133" i="1" l="1"/>
  <c r="A1133" i="1" s="1"/>
  <c r="B1134" i="1" l="1"/>
  <c r="A1134" i="1" s="1"/>
  <c r="B1135" i="1" l="1"/>
  <c r="A1135" i="1" s="1"/>
  <c r="B1136" i="1" l="1"/>
  <c r="A1136" i="1" s="1"/>
  <c r="B1137" i="1" l="1"/>
  <c r="A1137" i="1" s="1"/>
  <c r="B1138" i="1" l="1"/>
  <c r="A1138" i="1" s="1"/>
  <c r="B1139" i="1" l="1"/>
  <c r="A1139" i="1" s="1"/>
  <c r="B1140" i="1" l="1"/>
  <c r="A1140" i="1" s="1"/>
  <c r="B1141" i="1" l="1"/>
  <c r="A1141" i="1" s="1"/>
  <c r="B1142" i="1" l="1"/>
  <c r="A1142" i="1" s="1"/>
  <c r="B1143" i="1" l="1"/>
  <c r="A1143" i="1" s="1"/>
  <c r="B1144" i="1" l="1"/>
  <c r="A1144" i="1" s="1"/>
  <c r="B1145" i="1" l="1"/>
  <c r="A1145" i="1" s="1"/>
  <c r="B1146" i="1" l="1"/>
  <c r="A1146" i="1" s="1"/>
  <c r="B1147" i="1" l="1"/>
  <c r="A1147" i="1" s="1"/>
  <c r="B1148" i="1" l="1"/>
  <c r="A1148" i="1" s="1"/>
  <c r="B1149" i="1" l="1"/>
  <c r="A1149" i="1" s="1"/>
  <c r="B1150" i="1" l="1"/>
  <c r="A1150" i="1" s="1"/>
  <c r="B1151" i="1" l="1"/>
  <c r="A1151" i="1" s="1"/>
  <c r="B1152" i="1" l="1"/>
  <c r="A1152" i="1" s="1"/>
  <c r="B1153" i="1" l="1"/>
  <c r="A1153" i="1" s="1"/>
  <c r="B1154" i="1" l="1"/>
  <c r="A1154" i="1" s="1"/>
  <c r="B1155" i="1" l="1"/>
  <c r="A1155" i="1" s="1"/>
  <c r="B1156" i="1" l="1"/>
  <c r="A1156" i="1" s="1"/>
  <c r="B1157" i="1" l="1"/>
  <c r="A1157" i="1" s="1"/>
  <c r="B1158" i="1" l="1"/>
  <c r="A1158" i="1" s="1"/>
  <c r="B1159" i="1" l="1"/>
  <c r="A1159" i="1" s="1"/>
  <c r="B1160" i="1" l="1"/>
  <c r="A1160" i="1" s="1"/>
  <c r="B1161" i="1" l="1"/>
  <c r="A1161" i="1" s="1"/>
  <c r="B1162" i="1" l="1"/>
  <c r="A1162" i="1" s="1"/>
  <c r="B1163" i="1" l="1"/>
  <c r="A1163" i="1" s="1"/>
  <c r="B1164" i="1" l="1"/>
  <c r="A1164" i="1" s="1"/>
  <c r="B1165" i="1" l="1"/>
  <c r="A1165" i="1" s="1"/>
  <c r="B1166" i="1" l="1"/>
  <c r="A1166" i="1" s="1"/>
  <c r="B1167" i="1" l="1"/>
  <c r="A1167" i="1" s="1"/>
  <c r="B1168" i="1" l="1"/>
  <c r="A1168" i="1" s="1"/>
  <c r="B1169" i="1" l="1"/>
  <c r="A1169" i="1" s="1"/>
  <c r="B1170" i="1" l="1"/>
  <c r="A1170" i="1" s="1"/>
  <c r="B1171" i="1" l="1"/>
  <c r="A1171" i="1" s="1"/>
  <c r="B1172" i="1" l="1"/>
  <c r="A1172" i="1" s="1"/>
  <c r="B1173" i="1" l="1"/>
  <c r="A1173" i="1" s="1"/>
  <c r="B1174" i="1" l="1"/>
  <c r="A1174" i="1" s="1"/>
  <c r="B1175" i="1" l="1"/>
  <c r="A1175" i="1" s="1"/>
  <c r="B1176" i="1" l="1"/>
  <c r="A1176" i="1" s="1"/>
  <c r="B1177" i="1" l="1"/>
  <c r="A1177" i="1" s="1"/>
  <c r="B1178" i="1" l="1"/>
  <c r="A1178" i="1" s="1"/>
  <c r="B1179" i="1" l="1"/>
  <c r="A1179" i="1" s="1"/>
  <c r="B1180" i="1" l="1"/>
  <c r="A1180" i="1" s="1"/>
  <c r="B1181" i="1" l="1"/>
  <c r="A1181" i="1" s="1"/>
  <c r="B1182" i="1" l="1"/>
  <c r="A1182" i="1" s="1"/>
  <c r="B1183" i="1" l="1"/>
  <c r="A1183" i="1" s="1"/>
  <c r="B1184" i="1" l="1"/>
  <c r="A1184" i="1" s="1"/>
  <c r="B1185" i="1" l="1"/>
  <c r="A1185" i="1" s="1"/>
  <c r="B1186" i="1" l="1"/>
  <c r="A1186" i="1" s="1"/>
  <c r="B1187" i="1" l="1"/>
  <c r="A1187" i="1" s="1"/>
  <c r="B1188" i="1" l="1"/>
  <c r="A1188" i="1" s="1"/>
  <c r="B1189" i="1" l="1"/>
  <c r="A1189" i="1" s="1"/>
  <c r="B1190" i="1" l="1"/>
  <c r="A1190" i="1" s="1"/>
  <c r="B1191" i="1" l="1"/>
  <c r="A1191" i="1" s="1"/>
  <c r="B1192" i="1" l="1"/>
  <c r="A1192" i="1" s="1"/>
  <c r="B1193" i="1" l="1"/>
  <c r="A1193" i="1" s="1"/>
  <c r="B1194" i="1" l="1"/>
  <c r="A1194" i="1" s="1"/>
  <c r="B1195" i="1" l="1"/>
  <c r="A1195" i="1" s="1"/>
  <c r="B1196" i="1" l="1"/>
  <c r="A1196" i="1" s="1"/>
  <c r="B1197" i="1" l="1"/>
  <c r="A1197" i="1" s="1"/>
  <c r="B1198" i="1" l="1"/>
  <c r="A1198" i="1" s="1"/>
  <c r="B1199" i="1" l="1"/>
  <c r="A1199" i="1" s="1"/>
  <c r="B1200" i="1" l="1"/>
  <c r="A1200" i="1" s="1"/>
  <c r="B1201" i="1" l="1"/>
  <c r="A1201" i="1" s="1"/>
  <c r="B1202" i="1" l="1"/>
  <c r="A1202" i="1" s="1"/>
  <c r="B1203" i="1" l="1"/>
  <c r="A1203" i="1" s="1"/>
  <c r="B1204" i="1" l="1"/>
  <c r="A1204" i="1" s="1"/>
  <c r="B1205" i="1" l="1"/>
  <c r="A1205" i="1" s="1"/>
  <c r="B1206" i="1" l="1"/>
  <c r="A1206" i="1" s="1"/>
  <c r="B1207" i="1" l="1"/>
  <c r="A1207" i="1" s="1"/>
  <c r="B1208" i="1" l="1"/>
  <c r="A1208" i="1" s="1"/>
  <c r="B1209" i="1" l="1"/>
  <c r="A1209" i="1" s="1"/>
  <c r="B1210" i="1" l="1"/>
  <c r="A1210" i="1" s="1"/>
  <c r="B1211" i="1" l="1"/>
  <c r="A1211" i="1" s="1"/>
  <c r="B1212" i="1" l="1"/>
  <c r="A1212" i="1" s="1"/>
  <c r="B1213" i="1" l="1"/>
  <c r="A1213" i="1" s="1"/>
  <c r="B1214" i="1" l="1"/>
  <c r="A1214" i="1" s="1"/>
  <c r="B1215" i="1" l="1"/>
  <c r="A1215" i="1" s="1"/>
  <c r="B1216" i="1" l="1"/>
  <c r="A1216" i="1" s="1"/>
  <c r="B1217" i="1" l="1"/>
  <c r="A1217" i="1" s="1"/>
  <c r="B1218" i="1" l="1"/>
  <c r="A1218" i="1" s="1"/>
  <c r="B1219" i="1" l="1"/>
  <c r="A1219" i="1" s="1"/>
  <c r="B1220" i="1" l="1"/>
  <c r="A1220" i="1" s="1"/>
  <c r="B1221" i="1" l="1"/>
  <c r="A1221" i="1" s="1"/>
  <c r="B1222" i="1" l="1"/>
  <c r="A1222" i="1" s="1"/>
  <c r="B1223" i="1" l="1"/>
  <c r="A1223" i="1" s="1"/>
  <c r="B1224" i="1" l="1"/>
  <c r="A1224" i="1" s="1"/>
  <c r="B1225" i="1" l="1"/>
  <c r="A1225" i="1" s="1"/>
  <c r="B1226" i="1" l="1"/>
  <c r="A1226" i="1" s="1"/>
  <c r="B1227" i="1" l="1"/>
  <c r="A1227" i="1" s="1"/>
  <c r="B1228" i="1" l="1"/>
  <c r="A1228" i="1" s="1"/>
  <c r="B1229" i="1" l="1"/>
  <c r="A1229" i="1" s="1"/>
  <c r="B1230" i="1" l="1"/>
  <c r="A1230" i="1" s="1"/>
  <c r="B1231" i="1" l="1"/>
  <c r="A1231" i="1" s="1"/>
  <c r="B1232" i="1" l="1"/>
  <c r="A1232" i="1" s="1"/>
  <c r="B1233" i="1" l="1"/>
  <c r="A1233" i="1" s="1"/>
  <c r="B1234" i="1" l="1"/>
  <c r="A1234" i="1" s="1"/>
  <c r="B1235" i="1" l="1"/>
  <c r="A1235" i="1" s="1"/>
  <c r="B1236" i="1" l="1"/>
  <c r="A1236" i="1" s="1"/>
  <c r="B1237" i="1" l="1"/>
  <c r="A1237" i="1" s="1"/>
  <c r="B1238" i="1" l="1"/>
  <c r="A1238" i="1" s="1"/>
  <c r="B1239" i="1" l="1"/>
  <c r="A1239" i="1" s="1"/>
  <c r="B1240" i="1" l="1"/>
  <c r="A1240" i="1" s="1"/>
  <c r="B1241" i="1" l="1"/>
  <c r="A1241" i="1" s="1"/>
  <c r="B1242" i="1" l="1"/>
  <c r="A1242" i="1" s="1"/>
  <c r="B1243" i="1" l="1"/>
  <c r="A1243" i="1" s="1"/>
  <c r="B1244" i="1" l="1"/>
  <c r="A1244" i="1" s="1"/>
  <c r="B1245" i="1" l="1"/>
  <c r="A1245" i="1" s="1"/>
  <c r="B1246" i="1" l="1"/>
  <c r="A1246" i="1" s="1"/>
  <c r="B1247" i="1" l="1"/>
  <c r="A1247" i="1" s="1"/>
  <c r="B1248" i="1" l="1"/>
  <c r="A1248" i="1" s="1"/>
  <c r="B1249" i="1" l="1"/>
  <c r="A1249" i="1" s="1"/>
  <c r="B1250" i="1" l="1"/>
  <c r="A1250" i="1" s="1"/>
  <c r="B1251" i="1" l="1"/>
  <c r="A1251" i="1" s="1"/>
  <c r="B1252" i="1" l="1"/>
  <c r="A1252" i="1" s="1"/>
  <c r="B1253" i="1" l="1"/>
  <c r="A1253" i="1" s="1"/>
  <c r="B1254" i="1" l="1"/>
  <c r="A1254" i="1" s="1"/>
  <c r="B1255" i="1" l="1"/>
  <c r="A1255" i="1" s="1"/>
  <c r="B1256" i="1" l="1"/>
  <c r="A1256" i="1" s="1"/>
  <c r="B1257" i="1" l="1"/>
  <c r="A1257" i="1" s="1"/>
  <c r="B1258" i="1" l="1"/>
  <c r="A1258" i="1" s="1"/>
  <c r="B1259" i="1" l="1"/>
  <c r="A1259" i="1" s="1"/>
  <c r="B1260" i="1" l="1"/>
  <c r="A1260" i="1" s="1"/>
  <c r="B1261" i="1" l="1"/>
  <c r="A1261" i="1" s="1"/>
  <c r="B1262" i="1" l="1"/>
  <c r="A1262" i="1" s="1"/>
  <c r="B1263" i="1" l="1"/>
  <c r="A1263" i="1" s="1"/>
  <c r="B1264" i="1" l="1"/>
  <c r="A1264" i="1" s="1"/>
  <c r="B1265" i="1" l="1"/>
  <c r="A1265" i="1" s="1"/>
  <c r="B1266" i="1" l="1"/>
  <c r="A1266" i="1" s="1"/>
  <c r="B1267" i="1" l="1"/>
  <c r="A1267" i="1" s="1"/>
  <c r="B1268" i="1" l="1"/>
  <c r="A1268" i="1" s="1"/>
  <c r="B1269" i="1" l="1"/>
  <c r="A1269" i="1" s="1"/>
  <c r="B1270" i="1" l="1"/>
  <c r="A1270" i="1" s="1"/>
  <c r="B1271" i="1" l="1"/>
  <c r="A1271" i="1" s="1"/>
  <c r="B1272" i="1" l="1"/>
  <c r="A1272" i="1" s="1"/>
  <c r="B1273" i="1" l="1"/>
  <c r="A1273" i="1" s="1"/>
  <c r="B1274" i="1" l="1"/>
  <c r="A1274" i="1" s="1"/>
  <c r="B1275" i="1" l="1"/>
  <c r="A1275" i="1" s="1"/>
  <c r="B1276" i="1" l="1"/>
  <c r="A1276" i="1" s="1"/>
  <c r="B1277" i="1" l="1"/>
  <c r="A1277" i="1" s="1"/>
  <c r="B1278" i="1" l="1"/>
  <c r="A1278" i="1" s="1"/>
  <c r="B1279" i="1" l="1"/>
  <c r="A1279" i="1" s="1"/>
  <c r="B1280" i="1" l="1"/>
  <c r="A1280" i="1" s="1"/>
  <c r="B1281" i="1" l="1"/>
  <c r="A1281" i="1" s="1"/>
  <c r="B1282" i="1" l="1"/>
  <c r="A1282" i="1" s="1"/>
  <c r="B1283" i="1" l="1"/>
  <c r="A1283" i="1" s="1"/>
  <c r="B1284" i="1" l="1"/>
  <c r="A1284" i="1" s="1"/>
  <c r="B1285" i="1" l="1"/>
  <c r="A1285" i="1" s="1"/>
  <c r="B1286" i="1" l="1"/>
  <c r="A1286" i="1" s="1"/>
  <c r="B1287" i="1" l="1"/>
  <c r="A1287" i="1" s="1"/>
  <c r="B1288" i="1" l="1"/>
  <c r="A1288" i="1" s="1"/>
  <c r="B1289" i="1" l="1"/>
  <c r="A1289" i="1" s="1"/>
  <c r="B1290" i="1" l="1"/>
  <c r="A1290" i="1" s="1"/>
  <c r="B1291" i="1" l="1"/>
  <c r="A1291" i="1" s="1"/>
  <c r="B1292" i="1" l="1"/>
  <c r="A1292" i="1" s="1"/>
  <c r="B1293" i="1" l="1"/>
  <c r="A1293" i="1" s="1"/>
  <c r="B1294" i="1" l="1"/>
  <c r="A1294" i="1" s="1"/>
  <c r="B1295" i="1" l="1"/>
  <c r="A1295" i="1" s="1"/>
  <c r="B1296" i="1" l="1"/>
  <c r="A1296" i="1" s="1"/>
  <c r="B1297" i="1" l="1"/>
  <c r="A1297" i="1" s="1"/>
  <c r="B1298" i="1" l="1"/>
  <c r="A1298" i="1" s="1"/>
  <c r="B1299" i="1" l="1"/>
  <c r="A1299" i="1" s="1"/>
  <c r="B1300" i="1" l="1"/>
  <c r="A1300" i="1" s="1"/>
  <c r="B1301" i="1" l="1"/>
  <c r="A1301" i="1" s="1"/>
  <c r="B1302" i="1" l="1"/>
  <c r="A1302" i="1" s="1"/>
  <c r="B1303" i="1" l="1"/>
  <c r="A1303" i="1" s="1"/>
  <c r="B1304" i="1" l="1"/>
  <c r="A1304" i="1" s="1"/>
  <c r="B1305" i="1" l="1"/>
  <c r="A1305" i="1" s="1"/>
  <c r="B1306" i="1" l="1"/>
  <c r="A1306" i="1" s="1"/>
  <c r="B1307" i="1" l="1"/>
  <c r="A1307" i="1" s="1"/>
  <c r="B1308" i="1" l="1"/>
  <c r="A1308" i="1" s="1"/>
  <c r="B1309" i="1" l="1"/>
  <c r="A1309" i="1" s="1"/>
  <c r="B1310" i="1" l="1"/>
  <c r="A1310" i="1" s="1"/>
  <c r="B1311" i="1" l="1"/>
  <c r="A1311" i="1" s="1"/>
  <c r="B1312" i="1" l="1"/>
  <c r="A1312" i="1" s="1"/>
  <c r="B1313" i="1" l="1"/>
  <c r="A1313" i="1" s="1"/>
  <c r="B1314" i="1" l="1"/>
  <c r="A1314" i="1" s="1"/>
  <c r="B1315" i="1" l="1"/>
  <c r="A1315" i="1" s="1"/>
  <c r="B1316" i="1" l="1"/>
  <c r="A1316" i="1" s="1"/>
  <c r="B1317" i="1" l="1"/>
  <c r="A1317" i="1" s="1"/>
  <c r="B1318" i="1" l="1"/>
  <c r="A1318" i="1" s="1"/>
  <c r="B1319" i="1" l="1"/>
  <c r="A1319" i="1" s="1"/>
  <c r="B1320" i="1" l="1"/>
  <c r="A1320" i="1" s="1"/>
  <c r="B1321" i="1" l="1"/>
  <c r="A1321" i="1" s="1"/>
  <c r="B1322" i="1" l="1"/>
  <c r="A1322" i="1" s="1"/>
  <c r="B1323" i="1" l="1"/>
  <c r="A1323" i="1" s="1"/>
  <c r="B1324" i="1" l="1"/>
  <c r="A1324" i="1" s="1"/>
  <c r="B1325" i="1" l="1"/>
  <c r="A1325" i="1" s="1"/>
  <c r="B1326" i="1" l="1"/>
  <c r="A1326" i="1" s="1"/>
  <c r="B1327" i="1" l="1"/>
  <c r="A1327" i="1" s="1"/>
  <c r="B1328" i="1" l="1"/>
  <c r="A1328" i="1" s="1"/>
  <c r="B1329" i="1" l="1"/>
  <c r="A1329" i="1" s="1"/>
  <c r="B1330" i="1" l="1"/>
  <c r="A1330" i="1" s="1"/>
  <c r="B1331" i="1" l="1"/>
  <c r="A1331" i="1" s="1"/>
  <c r="B1332" i="1" l="1"/>
  <c r="A1332" i="1" s="1"/>
  <c r="B1333" i="1" l="1"/>
  <c r="A1333" i="1" s="1"/>
  <c r="B1334" i="1" l="1"/>
  <c r="A1334" i="1" s="1"/>
  <c r="B1335" i="1" l="1"/>
  <c r="A1335" i="1" s="1"/>
  <c r="B1336" i="1" l="1"/>
  <c r="A1336" i="1" s="1"/>
  <c r="B1337" i="1" l="1"/>
  <c r="A1337" i="1" s="1"/>
  <c r="B1338" i="1" l="1"/>
  <c r="A1338" i="1" s="1"/>
  <c r="B1339" i="1" l="1"/>
  <c r="A1339" i="1" s="1"/>
  <c r="B1340" i="1" l="1"/>
  <c r="A1340" i="1" s="1"/>
  <c r="B1341" i="1" l="1"/>
  <c r="A1341" i="1" s="1"/>
  <c r="B1342" i="1" l="1"/>
  <c r="A1342" i="1" s="1"/>
  <c r="B1343" i="1" l="1"/>
  <c r="A1343" i="1" s="1"/>
  <c r="B1344" i="1" l="1"/>
  <c r="A1344" i="1" s="1"/>
  <c r="B1345" i="1" l="1"/>
  <c r="A1345" i="1" s="1"/>
  <c r="B1346" i="1" l="1"/>
  <c r="A1346" i="1" s="1"/>
  <c r="B1347" i="1" l="1"/>
  <c r="A1347" i="1" s="1"/>
  <c r="B1348" i="1" l="1"/>
  <c r="A1348" i="1" s="1"/>
  <c r="B1349" i="1" l="1"/>
  <c r="A1349" i="1" s="1"/>
  <c r="B1350" i="1" l="1"/>
  <c r="A1350" i="1" s="1"/>
  <c r="B1351" i="1" l="1"/>
  <c r="A1351" i="1" s="1"/>
  <c r="B1352" i="1" l="1"/>
  <c r="A1352" i="1" s="1"/>
  <c r="B1353" i="1" l="1"/>
  <c r="A1353" i="1" s="1"/>
  <c r="B1354" i="1" l="1"/>
  <c r="A1354" i="1" s="1"/>
  <c r="B1355" i="1" l="1"/>
  <c r="A1355" i="1" s="1"/>
  <c r="B1356" i="1" l="1"/>
  <c r="A1356" i="1" s="1"/>
  <c r="B1357" i="1" l="1"/>
  <c r="A1357" i="1" s="1"/>
  <c r="B1358" i="1" l="1"/>
  <c r="A1358" i="1" s="1"/>
  <c r="B1359" i="1" l="1"/>
  <c r="A1359" i="1" s="1"/>
  <c r="B1360" i="1" l="1"/>
  <c r="A1360" i="1" s="1"/>
  <c r="B1361" i="1" l="1"/>
  <c r="A1361" i="1" s="1"/>
  <c r="B1362" i="1" l="1"/>
  <c r="A1362" i="1" s="1"/>
  <c r="B1363" i="1" l="1"/>
  <c r="A1363" i="1" s="1"/>
  <c r="B1364" i="1" l="1"/>
  <c r="A1364" i="1" s="1"/>
  <c r="B1365" i="1" l="1"/>
  <c r="A1365" i="1" s="1"/>
  <c r="B1366" i="1" l="1"/>
  <c r="A1366" i="1" s="1"/>
  <c r="B1367" i="1" l="1"/>
  <c r="A1367" i="1" s="1"/>
  <c r="B1368" i="1" l="1"/>
  <c r="A1368" i="1" s="1"/>
  <c r="B1369" i="1" l="1"/>
  <c r="A1369" i="1" s="1"/>
  <c r="B1370" i="1" l="1"/>
  <c r="A1370" i="1" s="1"/>
  <c r="B1371" i="1" l="1"/>
  <c r="A1371" i="1" s="1"/>
  <c r="B1372" i="1" l="1"/>
  <c r="A1372" i="1" s="1"/>
  <c r="B1373" i="1" l="1"/>
  <c r="A1373" i="1" s="1"/>
  <c r="B1374" i="1" l="1"/>
  <c r="A1374" i="1" s="1"/>
  <c r="B1375" i="1" l="1"/>
  <c r="A1375" i="1" s="1"/>
  <c r="B1376" i="1" l="1"/>
  <c r="A1376" i="1" s="1"/>
  <c r="B1377" i="1" l="1"/>
  <c r="A1377" i="1" s="1"/>
  <c r="B1378" i="1" l="1"/>
  <c r="A1378" i="1" s="1"/>
  <c r="B1379" i="1" l="1"/>
  <c r="A1379" i="1" s="1"/>
  <c r="B1380" i="1" l="1"/>
  <c r="A1380" i="1" s="1"/>
  <c r="B1381" i="1" l="1"/>
  <c r="A1381" i="1" s="1"/>
  <c r="B1382" i="1" l="1"/>
  <c r="A1382" i="1" s="1"/>
  <c r="B1383" i="1" l="1"/>
  <c r="A1383" i="1" s="1"/>
  <c r="B1384" i="1" l="1"/>
  <c r="A1384" i="1" s="1"/>
  <c r="B1385" i="1" l="1"/>
  <c r="A1385" i="1" s="1"/>
  <c r="B1386" i="1" l="1"/>
  <c r="A1386" i="1" s="1"/>
  <c r="B1387" i="1" l="1"/>
  <c r="A1387" i="1" s="1"/>
  <c r="B1388" i="1" l="1"/>
  <c r="A1388" i="1" s="1"/>
  <c r="B1389" i="1" l="1"/>
  <c r="A1389" i="1" s="1"/>
  <c r="B1390" i="1" l="1"/>
  <c r="A1390" i="1" s="1"/>
  <c r="B1391" i="1" l="1"/>
  <c r="A1391" i="1" s="1"/>
  <c r="B1392" i="1" l="1"/>
  <c r="A1392" i="1" s="1"/>
  <c r="B1393" i="1" l="1"/>
  <c r="A1393" i="1" s="1"/>
  <c r="B1394" i="1" l="1"/>
  <c r="A1394" i="1" s="1"/>
  <c r="B1395" i="1" l="1"/>
  <c r="A1395" i="1" s="1"/>
  <c r="B1396" i="1" l="1"/>
  <c r="A1396" i="1" s="1"/>
  <c r="B1397" i="1" l="1"/>
  <c r="A1397" i="1" s="1"/>
  <c r="B1398" i="1" l="1"/>
  <c r="A1398" i="1" s="1"/>
  <c r="B1399" i="1" l="1"/>
  <c r="A1399" i="1" s="1"/>
  <c r="B1400" i="1" l="1"/>
  <c r="A1400" i="1" s="1"/>
  <c r="B1401" i="1" l="1"/>
  <c r="A1401" i="1" s="1"/>
  <c r="B1402" i="1" l="1"/>
  <c r="A1402" i="1" s="1"/>
  <c r="B1403" i="1" l="1"/>
  <c r="A1403" i="1" s="1"/>
  <c r="B1404" i="1" l="1"/>
  <c r="A1404" i="1" s="1"/>
  <c r="B1405" i="1" l="1"/>
  <c r="A1405" i="1" s="1"/>
  <c r="B1406" i="1" l="1"/>
  <c r="A1406" i="1" s="1"/>
  <c r="B1407" i="1" l="1"/>
  <c r="A1407" i="1" s="1"/>
  <c r="B1408" i="1" l="1"/>
  <c r="A1408" i="1" s="1"/>
  <c r="B1409" i="1" l="1"/>
  <c r="A1409" i="1" s="1"/>
  <c r="B1410" i="1" l="1"/>
  <c r="A1410" i="1" s="1"/>
  <c r="B1411" i="1" l="1"/>
  <c r="A1411" i="1" s="1"/>
  <c r="B1412" i="1" l="1"/>
  <c r="A1412" i="1" s="1"/>
  <c r="B1413" i="1" l="1"/>
  <c r="A1413" i="1" s="1"/>
  <c r="B1414" i="1" l="1"/>
  <c r="A1414" i="1" s="1"/>
  <c r="B1415" i="1" l="1"/>
  <c r="A1415" i="1" s="1"/>
  <c r="B1416" i="1" l="1"/>
  <c r="A1416" i="1" s="1"/>
  <c r="B1417" i="1" l="1"/>
  <c r="A1417" i="1" s="1"/>
  <c r="B1418" i="1" l="1"/>
  <c r="A1418" i="1" s="1"/>
  <c r="B1419" i="1" l="1"/>
  <c r="A1419" i="1" s="1"/>
  <c r="B1420" i="1" l="1"/>
  <c r="A1420" i="1" s="1"/>
  <c r="B1421" i="1" l="1"/>
  <c r="A1421" i="1" s="1"/>
  <c r="B1422" i="1" l="1"/>
  <c r="A1422" i="1" s="1"/>
  <c r="B1423" i="1" l="1"/>
  <c r="A1423" i="1" s="1"/>
  <c r="B1424" i="1" l="1"/>
  <c r="A1424" i="1" s="1"/>
  <c r="B1425" i="1" l="1"/>
  <c r="A1425" i="1" s="1"/>
  <c r="B1426" i="1" l="1"/>
  <c r="A1426" i="1" s="1"/>
  <c r="B1427" i="1" l="1"/>
  <c r="A1427" i="1" s="1"/>
  <c r="B1428" i="1" l="1"/>
  <c r="A1428" i="1" s="1"/>
  <c r="B1429" i="1" l="1"/>
  <c r="A1429" i="1" s="1"/>
  <c r="B1430" i="1" l="1"/>
  <c r="A1430" i="1" s="1"/>
  <c r="B1431" i="1" l="1"/>
  <c r="A1431" i="1" s="1"/>
  <c r="B1432" i="1" l="1"/>
  <c r="A1432" i="1" s="1"/>
  <c r="B1433" i="1" l="1"/>
  <c r="A1433" i="1" s="1"/>
  <c r="B1434" i="1" l="1"/>
  <c r="A1434" i="1" s="1"/>
  <c r="B1435" i="1" l="1"/>
  <c r="A1435" i="1" s="1"/>
  <c r="B1436" i="1" l="1"/>
  <c r="A1436" i="1" s="1"/>
  <c r="B1437" i="1" l="1"/>
  <c r="A1437" i="1" s="1"/>
  <c r="B1438" i="1" l="1"/>
  <c r="A1438" i="1" s="1"/>
  <c r="B1439" i="1" l="1"/>
  <c r="A1439" i="1" s="1"/>
  <c r="B1440" i="1" l="1"/>
  <c r="A1440" i="1" s="1"/>
  <c r="B1441" i="1" l="1"/>
  <c r="A1441" i="1" s="1"/>
  <c r="B1442" i="1" l="1"/>
  <c r="A1442" i="1" s="1"/>
  <c r="B1443" i="1" l="1"/>
  <c r="A1443" i="1" s="1"/>
  <c r="B1444" i="1" l="1"/>
  <c r="A1444" i="1" s="1"/>
  <c r="B1445" i="1" l="1"/>
  <c r="A1445" i="1" s="1"/>
  <c r="B1446" i="1" l="1"/>
  <c r="A1446" i="1" s="1"/>
  <c r="B1447" i="1" l="1"/>
  <c r="A1447" i="1" s="1"/>
  <c r="B1448" i="1" l="1"/>
  <c r="A1448" i="1" s="1"/>
  <c r="B1449" i="1" l="1"/>
  <c r="A1449" i="1" s="1"/>
  <c r="B1450" i="1" l="1"/>
  <c r="A1450" i="1" s="1"/>
  <c r="B1451" i="1" l="1"/>
  <c r="A1451" i="1" s="1"/>
  <c r="B1452" i="1" l="1"/>
  <c r="A1452" i="1" s="1"/>
  <c r="B1453" i="1" l="1"/>
  <c r="A1453" i="1" s="1"/>
  <c r="B1454" i="1" l="1"/>
  <c r="A1454" i="1" s="1"/>
  <c r="B1455" i="1" l="1"/>
  <c r="A1455" i="1" s="1"/>
  <c r="B1456" i="1" l="1"/>
  <c r="A1456" i="1" s="1"/>
  <c r="B1457" i="1" l="1"/>
  <c r="A1457" i="1" s="1"/>
  <c r="B1458" i="1" l="1"/>
  <c r="A1458" i="1" s="1"/>
  <c r="B1459" i="1" l="1"/>
  <c r="A1459" i="1" s="1"/>
  <c r="B1460" i="1" l="1"/>
  <c r="A1460" i="1" s="1"/>
  <c r="B1461" i="1" l="1"/>
  <c r="A1461" i="1" s="1"/>
  <c r="B1462" i="1" l="1"/>
  <c r="A1462" i="1" s="1"/>
  <c r="B1463" i="1" l="1"/>
  <c r="A1463" i="1" s="1"/>
  <c r="B1464" i="1" l="1"/>
  <c r="A1464" i="1" s="1"/>
  <c r="B1465" i="1" l="1"/>
  <c r="A1465" i="1" s="1"/>
  <c r="B1466" i="1" l="1"/>
  <c r="A1466" i="1" s="1"/>
  <c r="B1467" i="1" l="1"/>
  <c r="A1467" i="1" s="1"/>
  <c r="B1468" i="1" l="1"/>
  <c r="A1468" i="1" s="1"/>
  <c r="B1469" i="1" l="1"/>
  <c r="A1469" i="1" s="1"/>
  <c r="B1470" i="1" l="1"/>
  <c r="A1470" i="1" s="1"/>
  <c r="B1471" i="1" l="1"/>
  <c r="A1471" i="1" s="1"/>
  <c r="B1472" i="1" l="1"/>
  <c r="A1472" i="1" s="1"/>
  <c r="B1473" i="1" l="1"/>
  <c r="A1473" i="1" s="1"/>
  <c r="B1474" i="1" l="1"/>
  <c r="A1474" i="1" s="1"/>
  <c r="B1475" i="1" l="1"/>
  <c r="A1475" i="1" s="1"/>
  <c r="B1476" i="1" l="1"/>
  <c r="A1476" i="1" s="1"/>
  <c r="B1477" i="1" l="1"/>
  <c r="A1477" i="1" s="1"/>
  <c r="B1478" i="1" l="1"/>
  <c r="A1478" i="1" s="1"/>
  <c r="B1479" i="1" l="1"/>
  <c r="A1479" i="1" s="1"/>
  <c r="B1480" i="1" l="1"/>
  <c r="A1480" i="1" s="1"/>
  <c r="B1481" i="1" l="1"/>
  <c r="A1481" i="1" s="1"/>
  <c r="B1482" i="1" l="1"/>
  <c r="A1482" i="1" s="1"/>
  <c r="B1483" i="1" l="1"/>
  <c r="A1483" i="1" s="1"/>
  <c r="B1484" i="1" l="1"/>
  <c r="A1484" i="1" s="1"/>
  <c r="B1485" i="1" l="1"/>
  <c r="A1485" i="1" s="1"/>
  <c r="B1486" i="1" l="1"/>
  <c r="A1486" i="1" s="1"/>
  <c r="B1487" i="1" l="1"/>
  <c r="A1487" i="1" s="1"/>
  <c r="B1488" i="1" l="1"/>
  <c r="A1488" i="1" s="1"/>
  <c r="B1489" i="1" l="1"/>
  <c r="A1489" i="1" s="1"/>
  <c r="B1490" i="1" l="1"/>
  <c r="A1490" i="1" s="1"/>
  <c r="B1491" i="1" l="1"/>
  <c r="A1491" i="1" s="1"/>
  <c r="B1492" i="1" l="1"/>
  <c r="A1492" i="1" s="1"/>
  <c r="B1493" i="1" l="1"/>
  <c r="A1493" i="1" s="1"/>
  <c r="B1494" i="1" l="1"/>
  <c r="A1494" i="1" s="1"/>
  <c r="B1495" i="1" l="1"/>
  <c r="A1495" i="1" s="1"/>
  <c r="B1496" i="1" l="1"/>
  <c r="A1496" i="1" s="1"/>
  <c r="B1497" i="1" l="1"/>
  <c r="A1497" i="1" s="1"/>
  <c r="B1498" i="1" l="1"/>
  <c r="A1498" i="1" s="1"/>
  <c r="B1499" i="1" l="1"/>
  <c r="A1499" i="1" s="1"/>
  <c r="B1500" i="1" l="1"/>
  <c r="A1500" i="1" s="1"/>
  <c r="B1501" i="1" l="1"/>
  <c r="A1501" i="1" s="1"/>
  <c r="B1502" i="1" l="1"/>
  <c r="A1502" i="1" s="1"/>
  <c r="B1503" i="1" l="1"/>
  <c r="A1503" i="1" s="1"/>
  <c r="B1504" i="1" l="1"/>
  <c r="A1504" i="1" s="1"/>
  <c r="B1505" i="1" l="1"/>
  <c r="A1505" i="1" s="1"/>
  <c r="B1506" i="1" l="1"/>
  <c r="A1506" i="1" s="1"/>
  <c r="B1507" i="1" l="1"/>
  <c r="A1507" i="1" s="1"/>
  <c r="B1508" i="1" l="1"/>
  <c r="A1508" i="1" s="1"/>
  <c r="B1509" i="1" l="1"/>
  <c r="A1509" i="1" s="1"/>
  <c r="B1510" i="1" l="1"/>
  <c r="A1510" i="1" s="1"/>
  <c r="B1511" i="1" l="1"/>
  <c r="A1511" i="1" s="1"/>
  <c r="B1512" i="1" l="1"/>
  <c r="A1512" i="1" s="1"/>
  <c r="B1513" i="1" l="1"/>
  <c r="A1513" i="1" s="1"/>
  <c r="B1514" i="1" l="1"/>
  <c r="A1514" i="1" s="1"/>
  <c r="B1515" i="1" l="1"/>
  <c r="A1515" i="1" s="1"/>
  <c r="B1516" i="1" l="1"/>
  <c r="A1516" i="1" s="1"/>
  <c r="B1517" i="1" l="1"/>
  <c r="A1517" i="1" s="1"/>
  <c r="B1518" i="1" l="1"/>
  <c r="A1518" i="1" s="1"/>
  <c r="B1519" i="1" l="1"/>
  <c r="A1519" i="1" s="1"/>
  <c r="B1520" i="1" l="1"/>
  <c r="A1520" i="1" s="1"/>
  <c r="B1521" i="1" l="1"/>
  <c r="A1521" i="1" s="1"/>
  <c r="B1522" i="1" l="1"/>
  <c r="A1522" i="1" s="1"/>
  <c r="B1523" i="1" l="1"/>
  <c r="A1523" i="1" s="1"/>
  <c r="B1524" i="1" l="1"/>
  <c r="A1524" i="1" s="1"/>
  <c r="B1525" i="1" l="1"/>
  <c r="A1525" i="1" s="1"/>
  <c r="B1526" i="1" l="1"/>
  <c r="A1526" i="1" s="1"/>
  <c r="B1527" i="1" l="1"/>
  <c r="A1527" i="1" s="1"/>
  <c r="B1528" i="1" l="1"/>
  <c r="A1528" i="1" s="1"/>
  <c r="B1529" i="1" l="1"/>
  <c r="A1529" i="1" s="1"/>
  <c r="B1530" i="1" l="1"/>
  <c r="A1530" i="1" s="1"/>
  <c r="B1531" i="1" l="1"/>
  <c r="A1531" i="1" s="1"/>
  <c r="B1532" i="1" l="1"/>
  <c r="A1532" i="1" s="1"/>
  <c r="B1533" i="1" l="1"/>
  <c r="A1533" i="1" s="1"/>
  <c r="B1534" i="1" l="1"/>
  <c r="A1534" i="1" s="1"/>
  <c r="B1535" i="1" l="1"/>
  <c r="A1535" i="1" s="1"/>
  <c r="B1536" i="1" l="1"/>
  <c r="A1536" i="1" s="1"/>
  <c r="B1537" i="1" l="1"/>
  <c r="A1537" i="1" s="1"/>
  <c r="B1538" i="1" l="1"/>
  <c r="A1538" i="1" s="1"/>
  <c r="B1539" i="1" l="1"/>
  <c r="A1539" i="1" s="1"/>
  <c r="B1540" i="1" l="1"/>
  <c r="A1540" i="1" s="1"/>
  <c r="B1541" i="1" l="1"/>
  <c r="A1541" i="1" s="1"/>
  <c r="B1542" i="1" l="1"/>
  <c r="A1542" i="1" s="1"/>
  <c r="B1543" i="1" l="1"/>
  <c r="A1543" i="1" s="1"/>
  <c r="B1544" i="1" l="1"/>
  <c r="A1544" i="1" s="1"/>
  <c r="B1545" i="1" l="1"/>
  <c r="A1545" i="1" s="1"/>
  <c r="B1546" i="1" l="1"/>
  <c r="A1546" i="1" s="1"/>
  <c r="B1547" i="1" l="1"/>
  <c r="A1547" i="1" s="1"/>
  <c r="B1548" i="1" l="1"/>
  <c r="A1548" i="1" s="1"/>
  <c r="B1549" i="1" l="1"/>
  <c r="A1549" i="1" s="1"/>
  <c r="B1550" i="1" l="1"/>
  <c r="A1550" i="1" s="1"/>
  <c r="B1551" i="1" l="1"/>
  <c r="A1551" i="1" s="1"/>
  <c r="B1552" i="1" l="1"/>
  <c r="A1552" i="1" s="1"/>
  <c r="B1553" i="1" l="1"/>
  <c r="A1553" i="1" s="1"/>
  <c r="B1554" i="1" l="1"/>
  <c r="A1554" i="1" s="1"/>
  <c r="B1555" i="1" l="1"/>
  <c r="A1555" i="1" s="1"/>
  <c r="B1556" i="1" l="1"/>
  <c r="A1556" i="1" s="1"/>
  <c r="B1557" i="1" l="1"/>
  <c r="A1557" i="1" s="1"/>
  <c r="B1558" i="1" l="1"/>
  <c r="A1558" i="1" s="1"/>
  <c r="B1559" i="1" l="1"/>
  <c r="A1559" i="1" s="1"/>
  <c r="B1560" i="1" l="1"/>
  <c r="A1560" i="1" s="1"/>
  <c r="B1561" i="1" l="1"/>
  <c r="A1561" i="1" s="1"/>
  <c r="B1562" i="1" l="1"/>
  <c r="A1562" i="1" s="1"/>
  <c r="B1563" i="1" l="1"/>
  <c r="A1563" i="1" s="1"/>
  <c r="B1564" i="1" l="1"/>
  <c r="A1564" i="1" s="1"/>
  <c r="B1565" i="1" l="1"/>
  <c r="A1565" i="1" s="1"/>
  <c r="B1566" i="1" l="1"/>
  <c r="A1566" i="1" s="1"/>
  <c r="B1567" i="1" l="1"/>
  <c r="A1567" i="1" s="1"/>
  <c r="B1568" i="1" l="1"/>
  <c r="A1568" i="1" s="1"/>
  <c r="B1569" i="1" l="1"/>
  <c r="A1569" i="1" s="1"/>
  <c r="B1570" i="1" l="1"/>
  <c r="A1570" i="1" s="1"/>
  <c r="B1571" i="1" l="1"/>
  <c r="A1571" i="1" s="1"/>
  <c r="B1572" i="1" l="1"/>
  <c r="A1572" i="1" s="1"/>
  <c r="B1573" i="1" l="1"/>
  <c r="A1573" i="1" s="1"/>
  <c r="B1574" i="1" l="1"/>
  <c r="A1574" i="1" s="1"/>
  <c r="B1575" i="1" l="1"/>
  <c r="A1575" i="1" s="1"/>
  <c r="B1576" i="1" l="1"/>
  <c r="A1576" i="1" s="1"/>
  <c r="B1577" i="1" l="1"/>
  <c r="A1577" i="1" s="1"/>
  <c r="B1578" i="1" l="1"/>
  <c r="A1578" i="1" s="1"/>
  <c r="B1579" i="1" l="1"/>
  <c r="A1579" i="1" s="1"/>
  <c r="B1580" i="1" l="1"/>
  <c r="A1580" i="1" s="1"/>
  <c r="B1581" i="1" l="1"/>
  <c r="A1581" i="1" s="1"/>
  <c r="B1582" i="1" l="1"/>
  <c r="A1582" i="1" s="1"/>
  <c r="B1583" i="1" l="1"/>
  <c r="A1583" i="1" s="1"/>
  <c r="B1584" i="1" l="1"/>
  <c r="A1584" i="1" s="1"/>
  <c r="B1585" i="1" l="1"/>
  <c r="A1585" i="1" s="1"/>
  <c r="B1586" i="1" l="1"/>
  <c r="A1586" i="1" s="1"/>
  <c r="B1587" i="1" l="1"/>
  <c r="A1587" i="1" s="1"/>
  <c r="B1588" i="1" l="1"/>
  <c r="A1588" i="1" s="1"/>
  <c r="B1589" i="1" l="1"/>
  <c r="A1589" i="1" s="1"/>
  <c r="B1590" i="1" l="1"/>
  <c r="A1590" i="1" s="1"/>
  <c r="B1591" i="1" l="1"/>
  <c r="A1591" i="1" s="1"/>
  <c r="B1592" i="1" l="1"/>
  <c r="A1592" i="1" s="1"/>
  <c r="B1593" i="1" l="1"/>
  <c r="A1593" i="1" s="1"/>
  <c r="B1594" i="1" l="1"/>
  <c r="A1594" i="1" s="1"/>
  <c r="B1595" i="1" l="1"/>
  <c r="A1595" i="1" s="1"/>
  <c r="B1596" i="1" l="1"/>
  <c r="A1596" i="1" s="1"/>
  <c r="B1597" i="1" l="1"/>
  <c r="A1597" i="1" s="1"/>
  <c r="B1598" i="1" l="1"/>
  <c r="A1598" i="1" s="1"/>
  <c r="B1599" i="1" l="1"/>
  <c r="A1599" i="1" s="1"/>
  <c r="B1600" i="1" l="1"/>
  <c r="A1600" i="1" s="1"/>
  <c r="B1601" i="1" l="1"/>
  <c r="A1601" i="1" s="1"/>
  <c r="B1602" i="1" l="1"/>
  <c r="A1602" i="1" s="1"/>
  <c r="B1603" i="1" l="1"/>
  <c r="A1603" i="1" s="1"/>
  <c r="B1604" i="1" l="1"/>
  <c r="A1604" i="1" s="1"/>
  <c r="B1605" i="1" l="1"/>
  <c r="A1605" i="1" s="1"/>
  <c r="B1606" i="1" l="1"/>
  <c r="A1606" i="1" s="1"/>
  <c r="B1607" i="1" l="1"/>
  <c r="A1607" i="1" s="1"/>
  <c r="B1608" i="1" l="1"/>
  <c r="A1608" i="1" s="1"/>
  <c r="B1609" i="1" l="1"/>
  <c r="A1609" i="1" s="1"/>
  <c r="B1610" i="1" l="1"/>
  <c r="A1610" i="1" s="1"/>
  <c r="B1611" i="1" l="1"/>
  <c r="A1611" i="1" s="1"/>
  <c r="B1612" i="1" l="1"/>
  <c r="A1612" i="1" s="1"/>
  <c r="B1613" i="1" l="1"/>
  <c r="A1613" i="1" s="1"/>
  <c r="B1614" i="1" l="1"/>
  <c r="A1614" i="1" s="1"/>
  <c r="B1615" i="1" l="1"/>
  <c r="A1615" i="1" s="1"/>
  <c r="B1616" i="1" l="1"/>
  <c r="A1616" i="1" s="1"/>
  <c r="B1617" i="1" l="1"/>
  <c r="A1617" i="1" s="1"/>
  <c r="B1618" i="1" l="1"/>
  <c r="A1618" i="1" s="1"/>
  <c r="B1619" i="1" l="1"/>
  <c r="A1619" i="1" s="1"/>
  <c r="B1620" i="1" l="1"/>
  <c r="A1620" i="1" s="1"/>
  <c r="B1621" i="1" l="1"/>
  <c r="A1621" i="1" s="1"/>
  <c r="B1622" i="1" l="1"/>
  <c r="A1622" i="1" s="1"/>
  <c r="B1623" i="1" l="1"/>
  <c r="A1623" i="1" s="1"/>
  <c r="B1624" i="1" l="1"/>
  <c r="A1624" i="1" s="1"/>
  <c r="B1625" i="1" l="1"/>
  <c r="A1625" i="1" s="1"/>
  <c r="B1626" i="1" l="1"/>
  <c r="A1626" i="1" s="1"/>
  <c r="B1627" i="1" l="1"/>
  <c r="A1627" i="1" s="1"/>
  <c r="B1628" i="1" l="1"/>
  <c r="A1628" i="1" s="1"/>
  <c r="B1629" i="1" l="1"/>
  <c r="A1629" i="1" s="1"/>
  <c r="B1630" i="1" l="1"/>
  <c r="A1630" i="1" s="1"/>
  <c r="B1631" i="1" l="1"/>
  <c r="A1631" i="1" s="1"/>
  <c r="B1632" i="1" l="1"/>
  <c r="A1632" i="1" s="1"/>
  <c r="B1633" i="1" l="1"/>
  <c r="A1633" i="1" s="1"/>
  <c r="B1634" i="1" l="1"/>
  <c r="A1634" i="1" s="1"/>
  <c r="B1635" i="1" l="1"/>
  <c r="A1635" i="1" s="1"/>
  <c r="B1636" i="1" l="1"/>
  <c r="A1636" i="1" s="1"/>
  <c r="B1637" i="1" l="1"/>
  <c r="A1637" i="1" s="1"/>
  <c r="B1638" i="1" l="1"/>
  <c r="A1638" i="1" s="1"/>
  <c r="B1639" i="1" l="1"/>
  <c r="A1639" i="1" s="1"/>
  <c r="B1640" i="1" l="1"/>
  <c r="A1640" i="1" s="1"/>
  <c r="B1641" i="1" l="1"/>
  <c r="A1641" i="1" s="1"/>
  <c r="B1642" i="1" l="1"/>
  <c r="A1642" i="1" s="1"/>
  <c r="B1643" i="1" l="1"/>
  <c r="A1643" i="1" s="1"/>
  <c r="B1644" i="1" l="1"/>
  <c r="A1644" i="1" s="1"/>
  <c r="B1645" i="1" l="1"/>
  <c r="A1645" i="1" s="1"/>
  <c r="B1646" i="1" l="1"/>
  <c r="A1646" i="1" s="1"/>
  <c r="B1647" i="1" l="1"/>
  <c r="A1647" i="1" s="1"/>
  <c r="B1648" i="1" l="1"/>
  <c r="A1648" i="1" s="1"/>
  <c r="B1649" i="1" l="1"/>
  <c r="A1649" i="1" s="1"/>
  <c r="B1650" i="1" l="1"/>
  <c r="A1650" i="1" s="1"/>
  <c r="B1651" i="1" l="1"/>
  <c r="A1651" i="1" s="1"/>
  <c r="B1652" i="1" l="1"/>
  <c r="A1652" i="1" s="1"/>
  <c r="B1653" i="1" l="1"/>
  <c r="A1653" i="1" s="1"/>
  <c r="B1654" i="1" l="1"/>
  <c r="A1654" i="1" s="1"/>
  <c r="B1655" i="1" l="1"/>
  <c r="A1655" i="1" s="1"/>
  <c r="B1656" i="1" l="1"/>
  <c r="A1656" i="1" s="1"/>
  <c r="B1657" i="1" l="1"/>
  <c r="A1657" i="1" s="1"/>
  <c r="B1658" i="1" l="1"/>
  <c r="A1658" i="1" s="1"/>
  <c r="B1659" i="1" l="1"/>
  <c r="A1659" i="1" s="1"/>
  <c r="B1660" i="1" l="1"/>
  <c r="A1660" i="1" s="1"/>
  <c r="B1661" i="1" l="1"/>
  <c r="A1661" i="1" s="1"/>
  <c r="B1662" i="1" l="1"/>
  <c r="A1662" i="1" s="1"/>
  <c r="B1663" i="1" l="1"/>
  <c r="A1663" i="1" s="1"/>
  <c r="B1664" i="1" l="1"/>
  <c r="A1664" i="1" s="1"/>
  <c r="B1665" i="1" l="1"/>
  <c r="A1665" i="1" s="1"/>
  <c r="B1666" i="1" l="1"/>
  <c r="A1666" i="1" s="1"/>
  <c r="B1667" i="1" l="1"/>
  <c r="A1667" i="1" s="1"/>
  <c r="B1668" i="1" l="1"/>
  <c r="A1668" i="1" s="1"/>
  <c r="B1669" i="1" l="1"/>
  <c r="A1669" i="1" s="1"/>
  <c r="B1670" i="1" l="1"/>
  <c r="A1670" i="1" s="1"/>
  <c r="B1671" i="1" l="1"/>
  <c r="A1671" i="1" s="1"/>
  <c r="B1672" i="1" l="1"/>
  <c r="A1672" i="1" s="1"/>
  <c r="B1673" i="1" l="1"/>
  <c r="A1673" i="1" s="1"/>
  <c r="B1674" i="1" l="1"/>
  <c r="A1674" i="1" s="1"/>
  <c r="B1675" i="1" l="1"/>
  <c r="A1675" i="1" s="1"/>
  <c r="B1676" i="1" l="1"/>
  <c r="A1676" i="1" s="1"/>
  <c r="B1677" i="1" l="1"/>
  <c r="A1677" i="1" s="1"/>
  <c r="B1678" i="1" l="1"/>
  <c r="A1678" i="1" s="1"/>
  <c r="B1679" i="1" l="1"/>
  <c r="A1679" i="1" s="1"/>
  <c r="B1680" i="1" l="1"/>
  <c r="A1680" i="1" s="1"/>
  <c r="B1681" i="1" l="1"/>
  <c r="A1681" i="1" s="1"/>
  <c r="B1682" i="1" l="1"/>
  <c r="A1682" i="1" s="1"/>
  <c r="B1683" i="1" l="1"/>
  <c r="A1683" i="1" s="1"/>
  <c r="B1684" i="1" l="1"/>
  <c r="A1684" i="1" s="1"/>
  <c r="B1685" i="1" l="1"/>
  <c r="A1685" i="1" s="1"/>
  <c r="B1686" i="1" l="1"/>
  <c r="A1686" i="1" s="1"/>
  <c r="B1687" i="1" l="1"/>
  <c r="A1687" i="1" s="1"/>
  <c r="B1688" i="1" l="1"/>
  <c r="A1688" i="1" s="1"/>
  <c r="B1689" i="1" l="1"/>
  <c r="A1689" i="1" s="1"/>
  <c r="B1690" i="1" l="1"/>
  <c r="A1690" i="1" s="1"/>
  <c r="B1691" i="1" l="1"/>
  <c r="A1691" i="1" s="1"/>
  <c r="B1692" i="1" l="1"/>
  <c r="A1692" i="1" s="1"/>
  <c r="B1693" i="1" l="1"/>
  <c r="A1693" i="1" s="1"/>
  <c r="B1694" i="1" l="1"/>
  <c r="A1694" i="1" s="1"/>
  <c r="B1695" i="1" l="1"/>
  <c r="A1695" i="1" s="1"/>
  <c r="B1696" i="1" l="1"/>
  <c r="A1696" i="1" s="1"/>
  <c r="B1697" i="1" l="1"/>
  <c r="A1697" i="1" s="1"/>
  <c r="B1698" i="1" l="1"/>
  <c r="A1698" i="1" s="1"/>
  <c r="B1699" i="1" l="1"/>
  <c r="A1699" i="1" s="1"/>
  <c r="B1700" i="1" l="1"/>
  <c r="A1700" i="1" s="1"/>
  <c r="B1701" i="1" l="1"/>
  <c r="A1701" i="1" s="1"/>
  <c r="B1702" i="1" l="1"/>
  <c r="A1702" i="1" s="1"/>
  <c r="B1703" i="1" l="1"/>
  <c r="A1703" i="1" s="1"/>
  <c r="B1704" i="1" l="1"/>
  <c r="A1704" i="1" s="1"/>
  <c r="B1705" i="1" l="1"/>
  <c r="A1705" i="1" s="1"/>
  <c r="B1706" i="1" l="1"/>
  <c r="A1706" i="1" s="1"/>
  <c r="B1707" i="1" l="1"/>
  <c r="A1707" i="1" s="1"/>
  <c r="B1708" i="1" l="1"/>
  <c r="A1708" i="1" s="1"/>
  <c r="B1709" i="1" l="1"/>
  <c r="A1709" i="1" s="1"/>
  <c r="B1710" i="1" l="1"/>
  <c r="A1710" i="1" s="1"/>
  <c r="B1711" i="1" l="1"/>
  <c r="A1711" i="1" s="1"/>
  <c r="B1712" i="1" l="1"/>
  <c r="A1712" i="1" s="1"/>
  <c r="B1713" i="1" l="1"/>
  <c r="A1713" i="1" s="1"/>
  <c r="B1714" i="1" l="1"/>
  <c r="A1714" i="1" s="1"/>
  <c r="B1715" i="1" l="1"/>
  <c r="A1715" i="1" s="1"/>
  <c r="B1716" i="1" l="1"/>
  <c r="A1716" i="1" s="1"/>
  <c r="B1717" i="1" l="1"/>
  <c r="A1717" i="1" s="1"/>
  <c r="B1718" i="1" l="1"/>
  <c r="A1718" i="1" s="1"/>
  <c r="B1719" i="1" l="1"/>
  <c r="A1719" i="1" s="1"/>
  <c r="B1720" i="1" l="1"/>
  <c r="A1720" i="1" s="1"/>
  <c r="B1721" i="1" l="1"/>
  <c r="A1721" i="1" s="1"/>
  <c r="B1722" i="1" l="1"/>
  <c r="A1722" i="1" s="1"/>
  <c r="B1723" i="1" l="1"/>
  <c r="A1723" i="1" s="1"/>
  <c r="B1724" i="1" l="1"/>
  <c r="A1724" i="1" s="1"/>
  <c r="B1725" i="1" l="1"/>
  <c r="A1725" i="1" s="1"/>
  <c r="B1726" i="1" l="1"/>
  <c r="A1726" i="1" s="1"/>
  <c r="B1727" i="1" l="1"/>
  <c r="A1727" i="1" s="1"/>
  <c r="B1728" i="1" l="1"/>
  <c r="A1728" i="1" s="1"/>
  <c r="B1729" i="1" l="1"/>
  <c r="A1729" i="1" s="1"/>
  <c r="B1730" i="1" l="1"/>
  <c r="A1730" i="1" s="1"/>
  <c r="B1731" i="1" l="1"/>
  <c r="A1731" i="1" s="1"/>
  <c r="B1732" i="1" l="1"/>
  <c r="A1732" i="1" s="1"/>
  <c r="B1733" i="1" l="1"/>
  <c r="A1733" i="1" s="1"/>
  <c r="B1734" i="1" l="1"/>
  <c r="A1734" i="1" s="1"/>
  <c r="B1735" i="1" l="1"/>
  <c r="A1735" i="1" s="1"/>
  <c r="B1736" i="1" l="1"/>
  <c r="A1736" i="1" s="1"/>
  <c r="B1737" i="1" l="1"/>
  <c r="A1737" i="1" s="1"/>
  <c r="B1738" i="1" l="1"/>
  <c r="A1738" i="1" s="1"/>
  <c r="B1739" i="1" l="1"/>
  <c r="A1739" i="1" s="1"/>
  <c r="B1740" i="1" l="1"/>
  <c r="A1740" i="1" s="1"/>
  <c r="B1741" i="1" l="1"/>
  <c r="A1741" i="1" s="1"/>
  <c r="B1742" i="1" l="1"/>
  <c r="A1742" i="1" s="1"/>
  <c r="B1743" i="1" l="1"/>
  <c r="A1743" i="1" s="1"/>
  <c r="B1744" i="1" l="1"/>
  <c r="A1744" i="1" s="1"/>
  <c r="B1745" i="1" l="1"/>
  <c r="A1745" i="1" s="1"/>
  <c r="B1746" i="1" l="1"/>
  <c r="A1746" i="1" s="1"/>
  <c r="B1747" i="1" l="1"/>
  <c r="A1747" i="1" s="1"/>
  <c r="B1748" i="1" l="1"/>
  <c r="A1748" i="1" s="1"/>
  <c r="B1749" i="1" l="1"/>
  <c r="A1749" i="1" s="1"/>
  <c r="B1750" i="1" l="1"/>
  <c r="A1750" i="1" s="1"/>
  <c r="B1751" i="1" l="1"/>
  <c r="A1751" i="1" s="1"/>
  <c r="B1752" i="1" l="1"/>
  <c r="A1752" i="1" s="1"/>
  <c r="B1753" i="1" l="1"/>
  <c r="A1753" i="1" s="1"/>
  <c r="B1754" i="1" l="1"/>
  <c r="A1754" i="1" s="1"/>
  <c r="B1755" i="1" l="1"/>
  <c r="A1755" i="1" s="1"/>
  <c r="B1756" i="1" l="1"/>
  <c r="A1756" i="1" s="1"/>
  <c r="B1757" i="1" l="1"/>
  <c r="A1757" i="1" s="1"/>
  <c r="B1758" i="1" l="1"/>
  <c r="A1758" i="1" s="1"/>
  <c r="B1759" i="1" l="1"/>
  <c r="A1759" i="1" s="1"/>
  <c r="B1760" i="1" l="1"/>
  <c r="A1760" i="1" s="1"/>
  <c r="B1761" i="1" l="1"/>
  <c r="A1761" i="1" s="1"/>
  <c r="B1762" i="1" l="1"/>
  <c r="A1762" i="1" s="1"/>
  <c r="B1763" i="1" l="1"/>
  <c r="A1763" i="1" s="1"/>
  <c r="B1764" i="1" l="1"/>
  <c r="A1764" i="1" s="1"/>
  <c r="B1765" i="1" l="1"/>
  <c r="A1765" i="1" s="1"/>
  <c r="B1766" i="1" l="1"/>
  <c r="A1766" i="1" s="1"/>
  <c r="B1767" i="1" l="1"/>
  <c r="A1767" i="1" s="1"/>
  <c r="B1768" i="1" l="1"/>
  <c r="A1768" i="1" s="1"/>
  <c r="B1769" i="1" l="1"/>
  <c r="A1769" i="1" s="1"/>
  <c r="B1770" i="1" l="1"/>
  <c r="A1770" i="1" s="1"/>
  <c r="B1771" i="1" l="1"/>
  <c r="A1771" i="1" s="1"/>
  <c r="B1772" i="1" l="1"/>
  <c r="A1772" i="1" s="1"/>
  <c r="B1773" i="1" l="1"/>
  <c r="A1773" i="1" s="1"/>
  <c r="B1774" i="1" l="1"/>
  <c r="A1774" i="1" s="1"/>
  <c r="B1775" i="1" l="1"/>
  <c r="A1775" i="1" s="1"/>
  <c r="B1776" i="1" l="1"/>
  <c r="A1776" i="1" s="1"/>
  <c r="B1777" i="1" l="1"/>
  <c r="A1777" i="1" s="1"/>
  <c r="B1778" i="1" l="1"/>
  <c r="A1778" i="1" s="1"/>
  <c r="B1779" i="1" l="1"/>
  <c r="A1779" i="1" s="1"/>
  <c r="B1780" i="1" l="1"/>
  <c r="A1780" i="1" s="1"/>
  <c r="B1781" i="1" l="1"/>
  <c r="A1781" i="1" s="1"/>
  <c r="B1782" i="1" l="1"/>
  <c r="A1782" i="1" s="1"/>
  <c r="B1783" i="1" l="1"/>
  <c r="A1783" i="1" s="1"/>
  <c r="B1784" i="1" l="1"/>
  <c r="A1784" i="1" s="1"/>
  <c r="B1785" i="1" l="1"/>
  <c r="A1785" i="1" s="1"/>
  <c r="B1786" i="1" l="1"/>
  <c r="A1786" i="1" s="1"/>
  <c r="B1787" i="1" l="1"/>
  <c r="A1787" i="1" s="1"/>
  <c r="B1788" i="1" l="1"/>
  <c r="A1788" i="1" s="1"/>
  <c r="B1789" i="1" l="1"/>
  <c r="A1789" i="1" s="1"/>
  <c r="B1790" i="1" l="1"/>
  <c r="A1790" i="1" s="1"/>
  <c r="B1791" i="1" l="1"/>
  <c r="A1791" i="1" s="1"/>
  <c r="B1792" i="1" l="1"/>
  <c r="A1792" i="1" s="1"/>
  <c r="B1793" i="1" l="1"/>
  <c r="A1793" i="1" s="1"/>
  <c r="B1794" i="1" l="1"/>
  <c r="A1794" i="1" s="1"/>
  <c r="B1795" i="1" l="1"/>
  <c r="A1795" i="1" s="1"/>
  <c r="B1796" i="1" l="1"/>
  <c r="A1796" i="1" s="1"/>
  <c r="B1797" i="1" l="1"/>
  <c r="A1797" i="1" s="1"/>
  <c r="B1798" i="1" l="1"/>
  <c r="A1798" i="1" s="1"/>
  <c r="B1799" i="1" l="1"/>
  <c r="A1799" i="1" s="1"/>
  <c r="B1800" i="1" l="1"/>
  <c r="A1800" i="1" s="1"/>
  <c r="B1801" i="1" l="1"/>
  <c r="A1801" i="1" s="1"/>
  <c r="B1802" i="1" l="1"/>
  <c r="A1802" i="1" s="1"/>
  <c r="B1803" i="1" l="1"/>
  <c r="A1803" i="1" s="1"/>
  <c r="B1804" i="1" l="1"/>
  <c r="A1804" i="1" s="1"/>
  <c r="B1805" i="1" l="1"/>
  <c r="A1805" i="1" s="1"/>
  <c r="B1806" i="1" l="1"/>
  <c r="A1806" i="1" s="1"/>
  <c r="B1807" i="1" l="1"/>
  <c r="A1807" i="1" s="1"/>
  <c r="B1808" i="1" l="1"/>
  <c r="A1808" i="1" s="1"/>
  <c r="B1809" i="1" l="1"/>
  <c r="A1809" i="1" s="1"/>
  <c r="B1810" i="1" l="1"/>
  <c r="A1810" i="1" s="1"/>
  <c r="B1811" i="1" l="1"/>
  <c r="A1811" i="1" s="1"/>
  <c r="B1812" i="1" l="1"/>
  <c r="A1812" i="1" s="1"/>
  <c r="B1813" i="1" l="1"/>
  <c r="A1813" i="1" s="1"/>
  <c r="B1814" i="1" l="1"/>
  <c r="A1814" i="1" s="1"/>
  <c r="B1815" i="1" l="1"/>
  <c r="A1815" i="1" s="1"/>
  <c r="B1816" i="1" l="1"/>
  <c r="A1816" i="1" s="1"/>
  <c r="B1817" i="1" l="1"/>
  <c r="A1817" i="1" s="1"/>
  <c r="B1818" i="1" l="1"/>
  <c r="A1818" i="1" s="1"/>
  <c r="B1819" i="1" l="1"/>
  <c r="A1819" i="1" s="1"/>
  <c r="B1820" i="1" l="1"/>
  <c r="A1820" i="1" s="1"/>
  <c r="B1821" i="1" l="1"/>
  <c r="A1821" i="1" s="1"/>
  <c r="B1822" i="1" l="1"/>
  <c r="A1822" i="1" s="1"/>
  <c r="B1823" i="1" l="1"/>
  <c r="A1823" i="1" s="1"/>
  <c r="B1824" i="1" l="1"/>
  <c r="A1824" i="1" s="1"/>
  <c r="B1825" i="1" l="1"/>
  <c r="A1825" i="1" s="1"/>
  <c r="B1826" i="1" l="1"/>
  <c r="A1826" i="1" s="1"/>
  <c r="B1827" i="1" l="1"/>
  <c r="A1827" i="1" s="1"/>
  <c r="B1828" i="1" l="1"/>
  <c r="A1828" i="1" s="1"/>
  <c r="B1829" i="1" l="1"/>
  <c r="A1829" i="1" s="1"/>
  <c r="B1830" i="1" l="1"/>
  <c r="A1830" i="1" s="1"/>
  <c r="B1831" i="1" l="1"/>
  <c r="A1831" i="1" s="1"/>
  <c r="B1832" i="1" l="1"/>
  <c r="A1832" i="1" s="1"/>
  <c r="B1833" i="1" l="1"/>
  <c r="A1833" i="1" s="1"/>
  <c r="B1834" i="1" l="1"/>
  <c r="A1834" i="1" s="1"/>
  <c r="B1835" i="1" l="1"/>
  <c r="A1835" i="1" s="1"/>
  <c r="B1836" i="1" l="1"/>
  <c r="A1836" i="1" s="1"/>
  <c r="B1837" i="1" l="1"/>
  <c r="A1837" i="1" s="1"/>
  <c r="B1838" i="1" l="1"/>
  <c r="A1838" i="1" s="1"/>
  <c r="B1839" i="1" l="1"/>
  <c r="A1839" i="1" s="1"/>
  <c r="B1840" i="1" l="1"/>
  <c r="A1840" i="1" s="1"/>
  <c r="B1841" i="1" l="1"/>
  <c r="A1841" i="1" s="1"/>
  <c r="B1842" i="1" l="1"/>
  <c r="A1842" i="1" s="1"/>
  <c r="B1843" i="1" l="1"/>
  <c r="A1843" i="1" s="1"/>
  <c r="B1844" i="1" l="1"/>
  <c r="A1844" i="1" s="1"/>
  <c r="B1845" i="1" l="1"/>
  <c r="A1845" i="1" s="1"/>
  <c r="B1846" i="1" l="1"/>
  <c r="A1846" i="1" s="1"/>
  <c r="B1847" i="1" l="1"/>
  <c r="A1847" i="1" s="1"/>
  <c r="B1848" i="1" l="1"/>
  <c r="A1848" i="1" s="1"/>
  <c r="B1849" i="1" l="1"/>
  <c r="A1849" i="1" s="1"/>
  <c r="B1850" i="1" l="1"/>
  <c r="A1850" i="1" s="1"/>
  <c r="B1851" i="1" l="1"/>
  <c r="A1851" i="1" s="1"/>
  <c r="B1852" i="1" l="1"/>
  <c r="A1852" i="1" s="1"/>
  <c r="B1853" i="1" l="1"/>
  <c r="A1853" i="1" s="1"/>
  <c r="B1854" i="1" l="1"/>
  <c r="A1854" i="1" s="1"/>
  <c r="B1855" i="1" l="1"/>
  <c r="A1855" i="1" s="1"/>
  <c r="B1856" i="1" l="1"/>
  <c r="A1856" i="1" s="1"/>
  <c r="B1857" i="1" l="1"/>
  <c r="A1857" i="1" s="1"/>
  <c r="B1858" i="1" l="1"/>
  <c r="A1858" i="1" s="1"/>
  <c r="B1859" i="1" l="1"/>
  <c r="A1859" i="1" s="1"/>
  <c r="B1860" i="1" l="1"/>
  <c r="A1860" i="1" s="1"/>
  <c r="B1861" i="1" l="1"/>
  <c r="A1861" i="1" s="1"/>
  <c r="B1862" i="1" l="1"/>
  <c r="A1862" i="1" s="1"/>
  <c r="B1863" i="1" l="1"/>
  <c r="A1863" i="1" s="1"/>
  <c r="B1864" i="1" l="1"/>
  <c r="A1864" i="1" s="1"/>
  <c r="B1865" i="1" l="1"/>
  <c r="A1865" i="1" s="1"/>
  <c r="B1866" i="1" l="1"/>
  <c r="A1866" i="1" s="1"/>
  <c r="B1867" i="1" l="1"/>
  <c r="A1867" i="1" s="1"/>
  <c r="B1868" i="1" l="1"/>
  <c r="A1868" i="1" s="1"/>
  <c r="B1869" i="1" l="1"/>
  <c r="A1869" i="1" s="1"/>
  <c r="B1870" i="1" l="1"/>
  <c r="A1870" i="1" s="1"/>
  <c r="B1871" i="1" l="1"/>
  <c r="A1871" i="1" s="1"/>
  <c r="B1872" i="1" l="1"/>
  <c r="A1872" i="1" s="1"/>
  <c r="B1873" i="1" l="1"/>
  <c r="A1873" i="1" s="1"/>
  <c r="B1874" i="1" l="1"/>
  <c r="A1874" i="1" s="1"/>
  <c r="B1875" i="1" l="1"/>
  <c r="A1875" i="1" s="1"/>
  <c r="B1876" i="1" l="1"/>
  <c r="A1876" i="1" s="1"/>
  <c r="B1877" i="1" l="1"/>
  <c r="A1877" i="1" s="1"/>
  <c r="B1878" i="1" l="1"/>
  <c r="A1878" i="1" s="1"/>
  <c r="B1879" i="1" l="1"/>
  <c r="A1879" i="1" s="1"/>
  <c r="B1880" i="1" l="1"/>
  <c r="A1880" i="1" s="1"/>
  <c r="B1881" i="1" l="1"/>
  <c r="A1881" i="1" s="1"/>
  <c r="B1882" i="1" l="1"/>
  <c r="A1882" i="1" s="1"/>
  <c r="B1883" i="1" l="1"/>
  <c r="A1883" i="1" s="1"/>
  <c r="B1884" i="1" l="1"/>
  <c r="A1884" i="1" s="1"/>
  <c r="B1885" i="1" l="1"/>
  <c r="A1885" i="1" s="1"/>
  <c r="B1886" i="1" l="1"/>
  <c r="A1886" i="1" s="1"/>
  <c r="B1887" i="1" l="1"/>
  <c r="A1887" i="1" s="1"/>
  <c r="B1888" i="1" l="1"/>
  <c r="A1888" i="1" s="1"/>
  <c r="B1889" i="1" l="1"/>
  <c r="A1889" i="1" s="1"/>
  <c r="B1890" i="1" l="1"/>
  <c r="A1890" i="1" s="1"/>
  <c r="B1891" i="1" l="1"/>
  <c r="A1891" i="1" s="1"/>
  <c r="B1892" i="1" l="1"/>
  <c r="A1892" i="1" s="1"/>
  <c r="B1893" i="1" l="1"/>
  <c r="A1893" i="1" s="1"/>
  <c r="B1894" i="1" l="1"/>
  <c r="A1894" i="1" s="1"/>
  <c r="B1895" i="1" l="1"/>
  <c r="A1895" i="1" s="1"/>
  <c r="B1896" i="1" l="1"/>
  <c r="A1896" i="1" s="1"/>
  <c r="B1897" i="1" l="1"/>
  <c r="A1897" i="1" s="1"/>
  <c r="B1898" i="1" l="1"/>
  <c r="A1898" i="1" s="1"/>
  <c r="B1899" i="1" l="1"/>
  <c r="A1899" i="1" s="1"/>
  <c r="B1900" i="1" l="1"/>
  <c r="A1900" i="1" s="1"/>
  <c r="B1901" i="1" l="1"/>
  <c r="A1901" i="1" s="1"/>
  <c r="B1902" i="1" l="1"/>
  <c r="A1902" i="1" s="1"/>
  <c r="B1903" i="1" l="1"/>
  <c r="A1903" i="1" s="1"/>
  <c r="B1904" i="1" l="1"/>
  <c r="A1904" i="1" s="1"/>
  <c r="B1905" i="1" l="1"/>
  <c r="A1905" i="1" s="1"/>
  <c r="B1906" i="1" l="1"/>
  <c r="A1906" i="1" s="1"/>
  <c r="B1907" i="1" l="1"/>
  <c r="A1907" i="1" s="1"/>
  <c r="B1908" i="1" l="1"/>
  <c r="A1908" i="1" s="1"/>
  <c r="B1909" i="1" l="1"/>
  <c r="A1909" i="1" s="1"/>
  <c r="B1910" i="1" l="1"/>
  <c r="A1910" i="1" s="1"/>
  <c r="B1911" i="1" l="1"/>
  <c r="A1911" i="1" s="1"/>
  <c r="B1912" i="1" l="1"/>
  <c r="A1912" i="1" s="1"/>
  <c r="B1913" i="1" l="1"/>
  <c r="A1913" i="1" s="1"/>
  <c r="B1914" i="1" l="1"/>
  <c r="A1914" i="1" s="1"/>
  <c r="B1915" i="1" l="1"/>
  <c r="A1915" i="1" s="1"/>
  <c r="B1916" i="1" l="1"/>
  <c r="A1916" i="1" s="1"/>
  <c r="B1917" i="1" l="1"/>
  <c r="A1917" i="1" s="1"/>
  <c r="B1918" i="1" l="1"/>
  <c r="A1918" i="1" s="1"/>
  <c r="B1919" i="1" l="1"/>
  <c r="A1919" i="1" s="1"/>
  <c r="B1920" i="1" l="1"/>
  <c r="A1920" i="1" s="1"/>
  <c r="B1921" i="1" l="1"/>
  <c r="A1921" i="1" s="1"/>
  <c r="B1922" i="1" l="1"/>
  <c r="A1922" i="1" s="1"/>
  <c r="B1923" i="1" l="1"/>
  <c r="A1923" i="1" s="1"/>
  <c r="B1924" i="1" l="1"/>
  <c r="A1924" i="1" s="1"/>
  <c r="B1925" i="1" l="1"/>
  <c r="A1925" i="1" s="1"/>
  <c r="B1926" i="1" l="1"/>
  <c r="A1926" i="1" s="1"/>
  <c r="B1927" i="1" l="1"/>
  <c r="A1927" i="1" s="1"/>
  <c r="B1928" i="1" l="1"/>
  <c r="A1928" i="1" s="1"/>
  <c r="B1929" i="1" l="1"/>
  <c r="A1929" i="1" s="1"/>
  <c r="B1930" i="1" l="1"/>
  <c r="A1930" i="1" s="1"/>
  <c r="B1931" i="1" l="1"/>
  <c r="A1931" i="1" s="1"/>
  <c r="B1932" i="1" l="1"/>
  <c r="A1932" i="1" s="1"/>
  <c r="B1933" i="1" l="1"/>
  <c r="A1933" i="1" s="1"/>
  <c r="B1934" i="1" l="1"/>
  <c r="A1934" i="1" s="1"/>
  <c r="B1935" i="1" l="1"/>
  <c r="A1935" i="1" s="1"/>
  <c r="B1936" i="1" l="1"/>
  <c r="A1936" i="1" s="1"/>
  <c r="B1937" i="1" l="1"/>
  <c r="A1937" i="1" s="1"/>
  <c r="B1938" i="1" l="1"/>
  <c r="A1938" i="1" s="1"/>
  <c r="B1939" i="1" l="1"/>
  <c r="A1939" i="1" s="1"/>
  <c r="B1940" i="1" l="1"/>
  <c r="A1940" i="1" s="1"/>
  <c r="B1941" i="1" l="1"/>
  <c r="A1941" i="1" s="1"/>
  <c r="B1942" i="1" l="1"/>
  <c r="A1942" i="1" s="1"/>
  <c r="B1943" i="1" l="1"/>
  <c r="A1943" i="1" s="1"/>
  <c r="B1944" i="1" l="1"/>
  <c r="A1944" i="1" s="1"/>
  <c r="B1945" i="1" l="1"/>
  <c r="A1945" i="1" s="1"/>
  <c r="B1946" i="1" l="1"/>
  <c r="A1946" i="1" s="1"/>
  <c r="B1947" i="1" l="1"/>
  <c r="A1947" i="1" s="1"/>
  <c r="B1948" i="1" l="1"/>
  <c r="A1948" i="1" s="1"/>
  <c r="B1949" i="1" l="1"/>
  <c r="A1949" i="1" s="1"/>
  <c r="B1950" i="1" l="1"/>
  <c r="A1950" i="1" s="1"/>
  <c r="B1951" i="1" l="1"/>
  <c r="A1951" i="1" s="1"/>
  <c r="B1952" i="1" l="1"/>
  <c r="A1952" i="1" s="1"/>
  <c r="B1953" i="1" l="1"/>
  <c r="A1953" i="1" s="1"/>
  <c r="B1954" i="1" l="1"/>
  <c r="A1954" i="1" s="1"/>
  <c r="B1955" i="1" l="1"/>
  <c r="A1955" i="1" s="1"/>
  <c r="B1956" i="1" l="1"/>
  <c r="A1956" i="1" s="1"/>
  <c r="B1957" i="1" l="1"/>
  <c r="A1957" i="1" s="1"/>
  <c r="B1958" i="1" l="1"/>
  <c r="A1958" i="1" s="1"/>
  <c r="B1959" i="1" l="1"/>
  <c r="A1959" i="1" s="1"/>
  <c r="B1960" i="1" l="1"/>
  <c r="A1960" i="1" s="1"/>
  <c r="B1961" i="1" l="1"/>
  <c r="A1961" i="1" s="1"/>
  <c r="B1962" i="1" l="1"/>
  <c r="A1962" i="1" s="1"/>
  <c r="B1963" i="1" l="1"/>
  <c r="A1963" i="1" s="1"/>
  <c r="B1964" i="1" l="1"/>
  <c r="A1964" i="1" s="1"/>
  <c r="B1965" i="1" l="1"/>
  <c r="A1965" i="1" s="1"/>
  <c r="B1966" i="1" l="1"/>
  <c r="A1966" i="1" s="1"/>
  <c r="B1967" i="1" l="1"/>
  <c r="A1967" i="1" s="1"/>
  <c r="B1968" i="1" l="1"/>
  <c r="A1968" i="1" s="1"/>
  <c r="B1969" i="1" l="1"/>
  <c r="A1969" i="1" s="1"/>
  <c r="B1970" i="1" l="1"/>
  <c r="A1970" i="1" s="1"/>
  <c r="B1971" i="1" l="1"/>
  <c r="A1971" i="1" s="1"/>
  <c r="B1972" i="1" l="1"/>
  <c r="A1972" i="1" s="1"/>
  <c r="B1973" i="1" l="1"/>
  <c r="A1973" i="1" s="1"/>
  <c r="B1974" i="1" l="1"/>
  <c r="A1974" i="1" s="1"/>
  <c r="B1975" i="1" l="1"/>
  <c r="A1975" i="1" s="1"/>
  <c r="B1976" i="1" l="1"/>
  <c r="A1976" i="1" s="1"/>
  <c r="B1977" i="1" l="1"/>
  <c r="A1977" i="1" s="1"/>
  <c r="B1978" i="1" l="1"/>
  <c r="A1978" i="1" s="1"/>
  <c r="B1979" i="1" l="1"/>
  <c r="A1979" i="1" s="1"/>
  <c r="B1980" i="1" l="1"/>
  <c r="A1980" i="1" s="1"/>
  <c r="B1981" i="1" l="1"/>
  <c r="A1981" i="1" s="1"/>
  <c r="B1982" i="1" l="1"/>
  <c r="A1982" i="1" s="1"/>
  <c r="B1983" i="1" l="1"/>
  <c r="A1983" i="1" s="1"/>
  <c r="B1984" i="1" l="1"/>
  <c r="A1984" i="1" s="1"/>
  <c r="B1985" i="1" l="1"/>
  <c r="A1985" i="1" s="1"/>
  <c r="B1986" i="1" l="1"/>
  <c r="A1986" i="1" s="1"/>
  <c r="B1987" i="1" l="1"/>
  <c r="A1987" i="1" s="1"/>
  <c r="B1988" i="1" l="1"/>
  <c r="A1988" i="1" s="1"/>
  <c r="B1989" i="1" l="1"/>
  <c r="A1989" i="1" s="1"/>
  <c r="B1990" i="1" l="1"/>
  <c r="A1990" i="1" s="1"/>
  <c r="B1991" i="1" l="1"/>
  <c r="A1991" i="1" s="1"/>
  <c r="B1992" i="1" l="1"/>
  <c r="A1992" i="1" s="1"/>
  <c r="B1993" i="1" l="1"/>
  <c r="A1993" i="1" s="1"/>
  <c r="B1994" i="1" l="1"/>
  <c r="A1994" i="1" s="1"/>
  <c r="B1995" i="1" l="1"/>
  <c r="A1995" i="1" s="1"/>
  <c r="B1996" i="1" l="1"/>
  <c r="A1996" i="1" s="1"/>
  <c r="B1997" i="1" l="1"/>
  <c r="A1997" i="1" s="1"/>
  <c r="B1998" i="1" l="1"/>
  <c r="A1998" i="1" s="1"/>
  <c r="B1999" i="1" l="1"/>
  <c r="A1999" i="1" s="1"/>
  <c r="B2000" i="1" l="1"/>
  <c r="A2000" i="1" s="1"/>
  <c r="B2001" i="1" l="1"/>
  <c r="A2001" i="1" s="1"/>
  <c r="B2002" i="1" l="1"/>
  <c r="A2002" i="1" s="1"/>
  <c r="B2003" i="1" l="1"/>
  <c r="A2003" i="1" s="1"/>
  <c r="B2004" i="1" l="1"/>
  <c r="A2004" i="1" s="1"/>
  <c r="B2005" i="1" l="1"/>
  <c r="A2005" i="1" s="1"/>
  <c r="B2006" i="1" l="1"/>
  <c r="A2006" i="1" s="1"/>
  <c r="B2007" i="1" l="1"/>
  <c r="A2007" i="1" s="1"/>
  <c r="B2008" i="1" l="1"/>
  <c r="A2008" i="1" s="1"/>
  <c r="B2009" i="1" l="1"/>
  <c r="A2009" i="1" s="1"/>
  <c r="B2010" i="1" l="1"/>
  <c r="A2010" i="1" s="1"/>
  <c r="B2011" i="1" l="1"/>
  <c r="A2011" i="1" s="1"/>
  <c r="B2012" i="1" l="1"/>
  <c r="A2012" i="1" s="1"/>
  <c r="B2013" i="1" l="1"/>
  <c r="A2013" i="1" s="1"/>
  <c r="B2014" i="1" l="1"/>
  <c r="A2014" i="1" s="1"/>
  <c r="B2015" i="1" l="1"/>
  <c r="A2015" i="1" s="1"/>
  <c r="B2016" i="1" l="1"/>
  <c r="A2016" i="1" s="1"/>
  <c r="B2017" i="1" l="1"/>
  <c r="A2017" i="1" s="1"/>
  <c r="B2018" i="1" l="1"/>
  <c r="A2018" i="1" s="1"/>
  <c r="B2019" i="1" l="1"/>
  <c r="A2019" i="1" s="1"/>
  <c r="B2020" i="1" l="1"/>
  <c r="A2020" i="1" s="1"/>
  <c r="B2021" i="1" l="1"/>
  <c r="A2021" i="1" s="1"/>
  <c r="B2022" i="1" l="1"/>
  <c r="A2022" i="1" s="1"/>
  <c r="B2023" i="1" l="1"/>
  <c r="A2023" i="1" s="1"/>
  <c r="B2024" i="1" l="1"/>
  <c r="A2024" i="1" s="1"/>
  <c r="B2025" i="1" l="1"/>
  <c r="A2025" i="1" s="1"/>
  <c r="B2026" i="1" l="1"/>
  <c r="A2026" i="1" s="1"/>
  <c r="B2027" i="1" l="1"/>
  <c r="A2027" i="1" s="1"/>
  <c r="B2028" i="1" l="1"/>
  <c r="A2028" i="1" s="1"/>
  <c r="B2029" i="1" l="1"/>
  <c r="A2029" i="1" s="1"/>
  <c r="B2030" i="1" l="1"/>
  <c r="A2030" i="1" s="1"/>
  <c r="B2031" i="1" l="1"/>
  <c r="A2031" i="1" s="1"/>
  <c r="B2032" i="1" l="1"/>
  <c r="A2032" i="1" s="1"/>
  <c r="B2033" i="1" l="1"/>
  <c r="A2033" i="1" s="1"/>
  <c r="B2034" i="1" l="1"/>
  <c r="A2034" i="1" s="1"/>
  <c r="B2035" i="1" l="1"/>
  <c r="A2035" i="1" s="1"/>
  <c r="B2036" i="1" l="1"/>
  <c r="A2036" i="1" s="1"/>
  <c r="B2037" i="1" l="1"/>
  <c r="A2037" i="1" s="1"/>
  <c r="B2038" i="1" l="1"/>
  <c r="A2038" i="1" s="1"/>
  <c r="B2039" i="1" l="1"/>
  <c r="A2039" i="1" s="1"/>
  <c r="B2040" i="1" l="1"/>
  <c r="A2040" i="1" s="1"/>
  <c r="B2041" i="1" l="1"/>
  <c r="A2041" i="1" s="1"/>
  <c r="B2042" i="1" l="1"/>
  <c r="A2042" i="1" s="1"/>
  <c r="B2043" i="1" l="1"/>
  <c r="A2043" i="1" s="1"/>
  <c r="B2044" i="1" l="1"/>
  <c r="A2044" i="1" s="1"/>
  <c r="B2045" i="1" l="1"/>
  <c r="A2045" i="1" s="1"/>
  <c r="B2046" i="1" l="1"/>
  <c r="A2046" i="1" s="1"/>
  <c r="B2047" i="1" l="1"/>
  <c r="A2047" i="1" s="1"/>
  <c r="B2048" i="1" l="1"/>
  <c r="A2048" i="1" s="1"/>
  <c r="B2049" i="1" l="1"/>
  <c r="A2049" i="1" s="1"/>
  <c r="B2050" i="1" l="1"/>
  <c r="A2050" i="1" s="1"/>
  <c r="B2051" i="1" l="1"/>
  <c r="A2051" i="1" s="1"/>
  <c r="B2052" i="1" l="1"/>
  <c r="A2052" i="1" s="1"/>
  <c r="B2053" i="1" l="1"/>
  <c r="A2053" i="1" s="1"/>
  <c r="B2054" i="1" l="1"/>
  <c r="A2054" i="1" s="1"/>
  <c r="B2055" i="1" l="1"/>
  <c r="A2055" i="1" s="1"/>
  <c r="B2056" i="1" l="1"/>
  <c r="A2056" i="1" s="1"/>
  <c r="B2057" i="1" l="1"/>
  <c r="A2057" i="1" s="1"/>
  <c r="B2058" i="1" l="1"/>
  <c r="A2058" i="1" s="1"/>
  <c r="B2059" i="1" l="1"/>
  <c r="A2059" i="1" s="1"/>
  <c r="B2060" i="1" l="1"/>
  <c r="A2060" i="1" s="1"/>
  <c r="B2061" i="1" l="1"/>
  <c r="A2061" i="1" s="1"/>
  <c r="B2062" i="1" l="1"/>
  <c r="A2062" i="1" s="1"/>
  <c r="B2063" i="1" l="1"/>
  <c r="A2063" i="1" s="1"/>
  <c r="B2064" i="1" l="1"/>
  <c r="A2064" i="1" s="1"/>
  <c r="B2065" i="1" l="1"/>
  <c r="A2065" i="1" s="1"/>
  <c r="B2066" i="1" l="1"/>
  <c r="A2066" i="1" s="1"/>
  <c r="B2067" i="1" l="1"/>
  <c r="A2067" i="1" s="1"/>
  <c r="B2068" i="1" l="1"/>
  <c r="A2068" i="1" s="1"/>
  <c r="B2069" i="1" l="1"/>
  <c r="A2069" i="1" s="1"/>
  <c r="B2070" i="1" l="1"/>
  <c r="A2070" i="1" s="1"/>
  <c r="B2071" i="1" l="1"/>
  <c r="A2071" i="1" s="1"/>
  <c r="B2072" i="1" l="1"/>
  <c r="A2072" i="1" s="1"/>
  <c r="B2073" i="1" l="1"/>
  <c r="A2073" i="1" s="1"/>
  <c r="B2074" i="1" l="1"/>
  <c r="A2074" i="1" s="1"/>
  <c r="B2075" i="1" l="1"/>
  <c r="A2075" i="1" s="1"/>
  <c r="B2076" i="1" l="1"/>
  <c r="A2076" i="1" s="1"/>
  <c r="B2077" i="1" l="1"/>
  <c r="A2077" i="1" s="1"/>
  <c r="B2078" i="1" l="1"/>
  <c r="A2078" i="1" s="1"/>
  <c r="B2079" i="1" l="1"/>
  <c r="A2079" i="1" s="1"/>
  <c r="B2080" i="1" l="1"/>
  <c r="A2080" i="1" s="1"/>
  <c r="B2081" i="1" l="1"/>
  <c r="A2081" i="1" s="1"/>
  <c r="B2082" i="1" l="1"/>
  <c r="A2082" i="1" s="1"/>
  <c r="B2083" i="1" l="1"/>
  <c r="A2083" i="1" s="1"/>
  <c r="B2084" i="1" l="1"/>
  <c r="A2084" i="1" s="1"/>
  <c r="B2085" i="1" l="1"/>
  <c r="A2085" i="1" s="1"/>
  <c r="B2086" i="1" l="1"/>
  <c r="A2086" i="1" s="1"/>
  <c r="B2087" i="1" l="1"/>
  <c r="A2087" i="1" s="1"/>
  <c r="B2088" i="1" l="1"/>
  <c r="A2088" i="1" s="1"/>
  <c r="B2089" i="1" l="1"/>
  <c r="A2089" i="1" s="1"/>
  <c r="B2090" i="1" l="1"/>
  <c r="A2090" i="1" s="1"/>
  <c r="B2091" i="1" l="1"/>
  <c r="A2091" i="1" s="1"/>
  <c r="B2092" i="1" l="1"/>
  <c r="A2092" i="1" s="1"/>
  <c r="B2093" i="1" l="1"/>
  <c r="A2093" i="1" s="1"/>
  <c r="B2094" i="1" l="1"/>
  <c r="A2094" i="1" s="1"/>
  <c r="B2095" i="1" l="1"/>
  <c r="A2095" i="1" s="1"/>
  <c r="B2096" i="1" l="1"/>
  <c r="A2096" i="1" s="1"/>
  <c r="B2097" i="1" l="1"/>
  <c r="A2097" i="1" s="1"/>
  <c r="B2098" i="1" l="1"/>
  <c r="A2098" i="1" s="1"/>
  <c r="B2099" i="1" l="1"/>
  <c r="A2099" i="1" s="1"/>
  <c r="B2100" i="1" l="1"/>
  <c r="A2100" i="1" s="1"/>
  <c r="B2101" i="1" l="1"/>
  <c r="A2101" i="1" s="1"/>
  <c r="B2102" i="1" l="1"/>
  <c r="A2102" i="1" s="1"/>
  <c r="B2103" i="1" l="1"/>
  <c r="A2103" i="1" s="1"/>
  <c r="B2104" i="1" l="1"/>
  <c r="A2104" i="1" s="1"/>
  <c r="B2105" i="1" l="1"/>
  <c r="A2105" i="1" s="1"/>
  <c r="B2106" i="1" l="1"/>
  <c r="A2106" i="1" s="1"/>
  <c r="B2107" i="1" l="1"/>
  <c r="A2107" i="1" s="1"/>
  <c r="B2108" i="1" l="1"/>
  <c r="A2108" i="1" s="1"/>
  <c r="B2109" i="1" l="1"/>
  <c r="A2109" i="1" s="1"/>
  <c r="B2110" i="1" l="1"/>
  <c r="A2110" i="1" s="1"/>
  <c r="B2111" i="1" l="1"/>
  <c r="A2111" i="1" s="1"/>
  <c r="B2112" i="1" l="1"/>
  <c r="A2112" i="1" s="1"/>
  <c r="B2113" i="1" l="1"/>
  <c r="A2113" i="1" s="1"/>
  <c r="B2114" i="1" l="1"/>
  <c r="A2114" i="1" s="1"/>
  <c r="B2115" i="1" l="1"/>
  <c r="A2115" i="1" s="1"/>
  <c r="B2116" i="1" l="1"/>
  <c r="A2116" i="1" s="1"/>
  <c r="B2117" i="1" l="1"/>
  <c r="A2117" i="1" s="1"/>
  <c r="B2118" i="1" l="1"/>
  <c r="A2118" i="1" s="1"/>
  <c r="B2119" i="1" l="1"/>
  <c r="A2119" i="1" s="1"/>
  <c r="B2120" i="1" l="1"/>
  <c r="A2120" i="1" s="1"/>
  <c r="B2121" i="1" l="1"/>
  <c r="A2121" i="1" s="1"/>
  <c r="B2122" i="1" l="1"/>
  <c r="A2122" i="1" s="1"/>
  <c r="B2123" i="1" l="1"/>
  <c r="A2123" i="1" s="1"/>
  <c r="B2124" i="1" l="1"/>
  <c r="A2124" i="1" s="1"/>
  <c r="B2125" i="1" l="1"/>
  <c r="A2125" i="1" s="1"/>
  <c r="B2126" i="1" l="1"/>
  <c r="A2126" i="1" s="1"/>
  <c r="B2127" i="1" l="1"/>
  <c r="A2127" i="1" s="1"/>
  <c r="B2128" i="1" l="1"/>
  <c r="A2128" i="1" s="1"/>
  <c r="B2129" i="1" l="1"/>
  <c r="A2129" i="1" s="1"/>
  <c r="B2130" i="1" l="1"/>
  <c r="A2130" i="1" s="1"/>
  <c r="B2131" i="1" l="1"/>
  <c r="A2131" i="1" s="1"/>
  <c r="B2132" i="1" l="1"/>
  <c r="A2132" i="1" s="1"/>
  <c r="B2133" i="1" l="1"/>
  <c r="A2133" i="1" s="1"/>
  <c r="B2134" i="1" l="1"/>
  <c r="A2134" i="1" s="1"/>
  <c r="B2135" i="1" l="1"/>
  <c r="A2135" i="1" s="1"/>
  <c r="B2136" i="1" l="1"/>
  <c r="A2136" i="1" s="1"/>
  <c r="B2137" i="1" l="1"/>
  <c r="A2137" i="1" s="1"/>
  <c r="B2138" i="1" l="1"/>
  <c r="A2138" i="1" s="1"/>
  <c r="B2139" i="1" l="1"/>
  <c r="A2139" i="1" s="1"/>
  <c r="B2140" i="1" l="1"/>
  <c r="A2140" i="1" s="1"/>
  <c r="B2141" i="1" l="1"/>
  <c r="A2141" i="1" s="1"/>
  <c r="B2142" i="1" l="1"/>
  <c r="A2142" i="1" s="1"/>
  <c r="B2143" i="1" l="1"/>
  <c r="A2143" i="1" s="1"/>
  <c r="B2144" i="1" l="1"/>
  <c r="A2144" i="1" s="1"/>
  <c r="B2145" i="1" l="1"/>
  <c r="A2145" i="1" s="1"/>
  <c r="B2146" i="1" l="1"/>
  <c r="A2146" i="1" s="1"/>
  <c r="B2147" i="1" l="1"/>
  <c r="A2147" i="1" s="1"/>
  <c r="B2148" i="1" l="1"/>
  <c r="A2148" i="1" s="1"/>
  <c r="B2149" i="1" l="1"/>
  <c r="A2149" i="1" s="1"/>
  <c r="B2150" i="1" l="1"/>
  <c r="A2150" i="1" s="1"/>
  <c r="B2151" i="1" l="1"/>
  <c r="A2151" i="1" s="1"/>
  <c r="B2152" i="1" l="1"/>
  <c r="A2152" i="1" s="1"/>
  <c r="B2153" i="1" l="1"/>
  <c r="A2153" i="1" s="1"/>
  <c r="B2154" i="1" l="1"/>
  <c r="A2154" i="1" s="1"/>
  <c r="B2155" i="1" l="1"/>
  <c r="A2155" i="1" s="1"/>
  <c r="B2156" i="1" l="1"/>
  <c r="A2156" i="1" s="1"/>
  <c r="B2157" i="1" l="1"/>
  <c r="A2157" i="1" s="1"/>
  <c r="B2158" i="1" l="1"/>
  <c r="A2158" i="1" s="1"/>
  <c r="B2159" i="1" l="1"/>
  <c r="A2159" i="1" s="1"/>
  <c r="B2160" i="1" l="1"/>
  <c r="A2160" i="1" s="1"/>
  <c r="B2161" i="1" l="1"/>
  <c r="A2161" i="1" s="1"/>
  <c r="B2162" i="1" l="1"/>
  <c r="A2162" i="1" s="1"/>
  <c r="B2163" i="1" l="1"/>
  <c r="A2163" i="1" s="1"/>
  <c r="B2164" i="1" l="1"/>
  <c r="A2164" i="1" s="1"/>
  <c r="B2165" i="1" l="1"/>
  <c r="A2165" i="1" s="1"/>
  <c r="B2166" i="1" l="1"/>
  <c r="A2166" i="1" s="1"/>
  <c r="B2167" i="1" l="1"/>
  <c r="A2167" i="1" s="1"/>
  <c r="B2168" i="1" l="1"/>
  <c r="A2168" i="1" s="1"/>
  <c r="B2169" i="1" l="1"/>
  <c r="A2169" i="1" s="1"/>
  <c r="B2170" i="1" l="1"/>
  <c r="A2170" i="1" s="1"/>
  <c r="B2171" i="1" l="1"/>
  <c r="A2171" i="1" s="1"/>
  <c r="B2172" i="1" l="1"/>
  <c r="A2172" i="1" s="1"/>
  <c r="B2173" i="1" l="1"/>
  <c r="A2173" i="1" s="1"/>
  <c r="B2174" i="1" l="1"/>
  <c r="A2174" i="1" s="1"/>
  <c r="B2175" i="1" l="1"/>
  <c r="A2175" i="1" s="1"/>
  <c r="B2176" i="1" l="1"/>
  <c r="A2176" i="1" s="1"/>
  <c r="B2177" i="1" l="1"/>
  <c r="A2177" i="1" s="1"/>
  <c r="B2178" i="1" l="1"/>
  <c r="A2178" i="1" s="1"/>
  <c r="B2179" i="1" l="1"/>
  <c r="A2179" i="1" s="1"/>
  <c r="B2180" i="1" l="1"/>
  <c r="A2180" i="1" s="1"/>
  <c r="B2181" i="1" l="1"/>
  <c r="A2181" i="1" s="1"/>
  <c r="B2182" i="1" l="1"/>
  <c r="A2182" i="1" s="1"/>
  <c r="B2183" i="1" l="1"/>
  <c r="A2183" i="1" s="1"/>
  <c r="B2184" i="1" l="1"/>
  <c r="A2184" i="1" s="1"/>
  <c r="B2185" i="1" l="1"/>
  <c r="A2185" i="1" s="1"/>
  <c r="B2186" i="1" l="1"/>
  <c r="A2186" i="1" s="1"/>
  <c r="B2187" i="1" l="1"/>
  <c r="A2187" i="1" s="1"/>
  <c r="B2188" i="1" l="1"/>
  <c r="A2188" i="1" s="1"/>
  <c r="B2189" i="1" l="1"/>
  <c r="A2189" i="1" s="1"/>
  <c r="B2190" i="1" l="1"/>
  <c r="A2190" i="1" s="1"/>
  <c r="B2191" i="1" l="1"/>
  <c r="A2191" i="1" s="1"/>
  <c r="B2192" i="1" l="1"/>
  <c r="A2192" i="1" s="1"/>
  <c r="B2193" i="1" l="1"/>
  <c r="A2193" i="1" s="1"/>
  <c r="B2194" i="1" l="1"/>
  <c r="A2194" i="1" s="1"/>
  <c r="B2195" i="1" l="1"/>
  <c r="A2195" i="1" s="1"/>
  <c r="B2196" i="1" l="1"/>
  <c r="A2196" i="1" s="1"/>
  <c r="B2197" i="1" l="1"/>
  <c r="A2197" i="1" s="1"/>
  <c r="B2198" i="1" l="1"/>
  <c r="A2198" i="1" s="1"/>
  <c r="B2199" i="1" l="1"/>
  <c r="A2199" i="1" s="1"/>
  <c r="B2200" i="1" l="1"/>
  <c r="A2200" i="1" s="1"/>
  <c r="B2201" i="1" l="1"/>
  <c r="A2201" i="1" s="1"/>
  <c r="B2202" i="1" l="1"/>
  <c r="A2202" i="1" s="1"/>
  <c r="B2203" i="1" l="1"/>
  <c r="A2203" i="1" s="1"/>
  <c r="B2204" i="1" l="1"/>
  <c r="A2204" i="1" s="1"/>
  <c r="B2205" i="1" l="1"/>
  <c r="A2205" i="1" s="1"/>
  <c r="B2206" i="1" l="1"/>
  <c r="A2206" i="1" s="1"/>
  <c r="B2207" i="1" l="1"/>
  <c r="A2207" i="1" s="1"/>
  <c r="B2208" i="1" l="1"/>
  <c r="A2208" i="1" s="1"/>
  <c r="B2209" i="1" l="1"/>
  <c r="A2209" i="1" s="1"/>
  <c r="B2210" i="1" l="1"/>
  <c r="A2210" i="1" s="1"/>
  <c r="B2211" i="1" l="1"/>
  <c r="A2211" i="1" s="1"/>
  <c r="B2212" i="1" l="1"/>
  <c r="A2212" i="1" s="1"/>
  <c r="B2213" i="1" l="1"/>
  <c r="A2213" i="1" s="1"/>
  <c r="B2214" i="1" l="1"/>
  <c r="A2214" i="1" s="1"/>
  <c r="B2215" i="1" l="1"/>
  <c r="A2215" i="1" s="1"/>
  <c r="B2216" i="1" l="1"/>
  <c r="A2216" i="1" s="1"/>
  <c r="B2217" i="1" l="1"/>
  <c r="A2217" i="1" s="1"/>
  <c r="B2218" i="1" l="1"/>
  <c r="A2218" i="1" s="1"/>
  <c r="B2219" i="1" l="1"/>
  <c r="A2219" i="1" s="1"/>
  <c r="B2220" i="1" l="1"/>
  <c r="A2220" i="1" s="1"/>
  <c r="B2221" i="1" l="1"/>
  <c r="A2221" i="1" s="1"/>
  <c r="B2222" i="1" l="1"/>
  <c r="A2222" i="1" s="1"/>
  <c r="B2223" i="1" l="1"/>
  <c r="A2223" i="1" s="1"/>
  <c r="B2224" i="1" l="1"/>
  <c r="A2224" i="1" s="1"/>
  <c r="B2225" i="1" l="1"/>
  <c r="A2225" i="1" s="1"/>
  <c r="B2226" i="1" l="1"/>
  <c r="A2226" i="1" s="1"/>
  <c r="B2227" i="1" l="1"/>
  <c r="A2227" i="1" s="1"/>
  <c r="B2228" i="1" l="1"/>
  <c r="A2228" i="1" s="1"/>
  <c r="B2229" i="1" l="1"/>
  <c r="A2229" i="1" s="1"/>
  <c r="B2230" i="1" l="1"/>
  <c r="A2230" i="1" s="1"/>
  <c r="B2231" i="1" l="1"/>
  <c r="A2231" i="1" s="1"/>
  <c r="B2232" i="1" l="1"/>
  <c r="A2232" i="1" s="1"/>
  <c r="B2233" i="1" l="1"/>
  <c r="A2233" i="1" s="1"/>
  <c r="B2234" i="1" l="1"/>
  <c r="A2234" i="1" s="1"/>
  <c r="B2235" i="1" l="1"/>
  <c r="A2235" i="1" s="1"/>
  <c r="B2236" i="1" l="1"/>
  <c r="A2236" i="1" s="1"/>
  <c r="B2237" i="1" l="1"/>
  <c r="A2237" i="1" s="1"/>
  <c r="B2238" i="1" l="1"/>
  <c r="A2238" i="1" s="1"/>
  <c r="B2239" i="1" l="1"/>
  <c r="A2239" i="1" s="1"/>
  <c r="B2240" i="1" l="1"/>
  <c r="A2240" i="1" s="1"/>
  <c r="B2241" i="1" l="1"/>
  <c r="A2241" i="1" s="1"/>
  <c r="B2242" i="1" l="1"/>
  <c r="A2242" i="1" s="1"/>
  <c r="B2243" i="1" l="1"/>
  <c r="A2243" i="1" s="1"/>
  <c r="B2244" i="1" l="1"/>
  <c r="A2244" i="1" s="1"/>
  <c r="B2245" i="1" l="1"/>
  <c r="A2245" i="1" s="1"/>
  <c r="B2246" i="1" l="1"/>
  <c r="A2246" i="1" s="1"/>
  <c r="B2247" i="1" l="1"/>
  <c r="A2247" i="1" s="1"/>
  <c r="B2248" i="1" l="1"/>
  <c r="A2248" i="1" s="1"/>
  <c r="B2249" i="1" l="1"/>
  <c r="A2249" i="1" s="1"/>
  <c r="B2250" i="1" l="1"/>
  <c r="A2250" i="1" s="1"/>
  <c r="B2251" i="1" l="1"/>
  <c r="A2251" i="1" s="1"/>
  <c r="B2252" i="1" l="1"/>
  <c r="A2252" i="1" s="1"/>
  <c r="B2253" i="1" l="1"/>
  <c r="A2253" i="1" s="1"/>
  <c r="B2254" i="1" l="1"/>
  <c r="A2254" i="1" s="1"/>
  <c r="B2255" i="1" l="1"/>
  <c r="A2255" i="1" s="1"/>
  <c r="B2256" i="1" l="1"/>
  <c r="A2256" i="1" s="1"/>
  <c r="B2257" i="1" l="1"/>
  <c r="A2257" i="1" s="1"/>
  <c r="B2258" i="1" l="1"/>
  <c r="A2258" i="1" s="1"/>
  <c r="B2259" i="1" l="1"/>
  <c r="A2259" i="1" s="1"/>
  <c r="B2260" i="1" l="1"/>
  <c r="A2260" i="1" s="1"/>
  <c r="B2261" i="1" l="1"/>
  <c r="A2261" i="1" s="1"/>
  <c r="B2262" i="1" l="1"/>
  <c r="A2262" i="1" s="1"/>
  <c r="B2263" i="1" l="1"/>
  <c r="A2263" i="1" s="1"/>
  <c r="B2264" i="1" l="1"/>
  <c r="A2264" i="1" s="1"/>
  <c r="B2265" i="1" l="1"/>
  <c r="A2265" i="1" s="1"/>
  <c r="B2266" i="1" l="1"/>
  <c r="A2266" i="1" s="1"/>
  <c r="B2267" i="1" l="1"/>
  <c r="A2267" i="1" s="1"/>
  <c r="B2268" i="1" l="1"/>
  <c r="A2268" i="1" s="1"/>
  <c r="B2269" i="1" l="1"/>
  <c r="A2269" i="1" s="1"/>
  <c r="B2270" i="1" l="1"/>
  <c r="A2270" i="1" s="1"/>
  <c r="B2271" i="1" l="1"/>
  <c r="A2271" i="1" s="1"/>
  <c r="B2272" i="1" l="1"/>
  <c r="A2272" i="1" s="1"/>
  <c r="B2273" i="1" l="1"/>
  <c r="A2273" i="1" s="1"/>
  <c r="B2274" i="1" l="1"/>
  <c r="A2274" i="1" s="1"/>
  <c r="B2275" i="1" l="1"/>
  <c r="A2275" i="1" s="1"/>
  <c r="B2276" i="1" l="1"/>
  <c r="A2276" i="1" s="1"/>
  <c r="B2277" i="1" l="1"/>
  <c r="A2277" i="1" s="1"/>
  <c r="B2278" i="1" l="1"/>
  <c r="A2278" i="1" s="1"/>
  <c r="B2279" i="1" l="1"/>
  <c r="A2279" i="1" s="1"/>
  <c r="B2280" i="1" l="1"/>
  <c r="A2280" i="1" s="1"/>
  <c r="B2281" i="1" l="1"/>
  <c r="A2281" i="1" s="1"/>
  <c r="B2282" i="1" l="1"/>
  <c r="A2282" i="1" s="1"/>
  <c r="B2283" i="1" l="1"/>
  <c r="A2283" i="1" s="1"/>
  <c r="B2284" i="1" l="1"/>
  <c r="A2284" i="1" s="1"/>
  <c r="B2285" i="1" l="1"/>
  <c r="A2285" i="1" s="1"/>
  <c r="B2286" i="1" l="1"/>
  <c r="A2286" i="1" s="1"/>
  <c r="B2287" i="1" l="1"/>
  <c r="A2287" i="1" s="1"/>
  <c r="B2288" i="1" l="1"/>
  <c r="A2288" i="1" s="1"/>
  <c r="B2289" i="1" l="1"/>
  <c r="A2289" i="1" s="1"/>
  <c r="B2290" i="1" l="1"/>
  <c r="A2290" i="1" s="1"/>
  <c r="B2291" i="1" l="1"/>
  <c r="A2291" i="1" s="1"/>
  <c r="B2292" i="1" l="1"/>
  <c r="A2292" i="1" s="1"/>
  <c r="B2293" i="1" l="1"/>
  <c r="A2293" i="1" s="1"/>
  <c r="B2294" i="1" l="1"/>
  <c r="A2294" i="1" s="1"/>
  <c r="B2295" i="1" l="1"/>
  <c r="A2295" i="1" s="1"/>
  <c r="B2296" i="1" l="1"/>
  <c r="A2296" i="1" s="1"/>
  <c r="B2297" i="1" l="1"/>
  <c r="A2297" i="1" s="1"/>
  <c r="B2298" i="1" l="1"/>
  <c r="A2298" i="1" s="1"/>
  <c r="B2299" i="1" l="1"/>
  <c r="A2299" i="1" s="1"/>
  <c r="B2300" i="1" l="1"/>
  <c r="A2300" i="1" s="1"/>
  <c r="B2301" i="1" l="1"/>
  <c r="A2301" i="1" s="1"/>
  <c r="B2302" i="1" l="1"/>
  <c r="A2302" i="1" s="1"/>
  <c r="B2303" i="1" l="1"/>
  <c r="A2303" i="1" s="1"/>
  <c r="B2304" i="1" l="1"/>
  <c r="A2304" i="1" s="1"/>
  <c r="B2305" i="1" l="1"/>
  <c r="A2305" i="1" s="1"/>
  <c r="B2306" i="1" l="1"/>
  <c r="A2306" i="1" s="1"/>
  <c r="B2307" i="1" l="1"/>
  <c r="A2307" i="1" s="1"/>
  <c r="B2308" i="1" l="1"/>
  <c r="A2308" i="1" s="1"/>
  <c r="B2309" i="1" l="1"/>
  <c r="A2309" i="1" s="1"/>
  <c r="B2310" i="1" l="1"/>
  <c r="A2310" i="1" s="1"/>
  <c r="B2311" i="1" l="1"/>
  <c r="A2311" i="1" s="1"/>
  <c r="B2312" i="1" l="1"/>
  <c r="A2312" i="1" s="1"/>
  <c r="B2313" i="1" l="1"/>
  <c r="A2313" i="1" s="1"/>
  <c r="B2314" i="1" l="1"/>
  <c r="A2314" i="1" s="1"/>
  <c r="B2315" i="1" l="1"/>
  <c r="A2315" i="1" s="1"/>
  <c r="B2316" i="1" l="1"/>
  <c r="A2316" i="1" s="1"/>
  <c r="B2317" i="1" l="1"/>
  <c r="A2317" i="1" s="1"/>
  <c r="B2318" i="1" l="1"/>
  <c r="A2318" i="1" s="1"/>
  <c r="B2319" i="1" l="1"/>
  <c r="A2319" i="1" s="1"/>
  <c r="B2320" i="1" l="1"/>
  <c r="A2320" i="1" s="1"/>
  <c r="B2321" i="1" l="1"/>
  <c r="A2321" i="1" s="1"/>
  <c r="B2322" i="1" l="1"/>
  <c r="A2322" i="1" s="1"/>
  <c r="B2323" i="1" l="1"/>
  <c r="A2323" i="1" s="1"/>
  <c r="B2324" i="1" l="1"/>
  <c r="A2324" i="1" s="1"/>
  <c r="B2325" i="1" l="1"/>
  <c r="A2325" i="1" s="1"/>
  <c r="B2326" i="1" l="1"/>
  <c r="A2326" i="1" s="1"/>
  <c r="B2327" i="1" l="1"/>
  <c r="A2327" i="1" s="1"/>
  <c r="B2328" i="1" l="1"/>
  <c r="A2328" i="1" s="1"/>
  <c r="B2329" i="1" l="1"/>
  <c r="A2329" i="1" s="1"/>
  <c r="B2330" i="1" l="1"/>
  <c r="A2330" i="1" s="1"/>
  <c r="B2331" i="1" l="1"/>
  <c r="A2331" i="1" s="1"/>
  <c r="B2332" i="1" l="1"/>
  <c r="A2332" i="1" s="1"/>
  <c r="B2333" i="1" l="1"/>
  <c r="A2333" i="1" s="1"/>
  <c r="B2334" i="1" l="1"/>
  <c r="A2334" i="1" s="1"/>
  <c r="B2335" i="1" l="1"/>
  <c r="A2335" i="1" s="1"/>
  <c r="B2336" i="1" l="1"/>
  <c r="A2336" i="1" s="1"/>
  <c r="B2337" i="1" l="1"/>
  <c r="A2337" i="1" s="1"/>
  <c r="B2338" i="1" l="1"/>
  <c r="A2338" i="1" s="1"/>
  <c r="B2339" i="1" l="1"/>
  <c r="A2339" i="1" s="1"/>
  <c r="B2340" i="1" l="1"/>
  <c r="A2340" i="1" s="1"/>
  <c r="B2341" i="1" l="1"/>
  <c r="A2341" i="1" s="1"/>
  <c r="B2342" i="1" l="1"/>
  <c r="A2342" i="1" s="1"/>
  <c r="B2343" i="1" l="1"/>
  <c r="A2343" i="1" s="1"/>
  <c r="B2344" i="1" l="1"/>
  <c r="A2344" i="1" s="1"/>
  <c r="B2345" i="1" l="1"/>
  <c r="A2345" i="1" s="1"/>
  <c r="B2346" i="1" l="1"/>
  <c r="A2346" i="1" s="1"/>
  <c r="B2347" i="1" l="1"/>
  <c r="A2347" i="1" s="1"/>
  <c r="B2348" i="1" l="1"/>
  <c r="A2348" i="1" s="1"/>
  <c r="B2349" i="1" l="1"/>
  <c r="A2349" i="1" s="1"/>
  <c r="B2350" i="1" l="1"/>
  <c r="A2350" i="1" s="1"/>
  <c r="B2351" i="1" l="1"/>
  <c r="A2351" i="1" s="1"/>
  <c r="B2352" i="1" l="1"/>
  <c r="A2352" i="1" s="1"/>
  <c r="B2353" i="1" l="1"/>
  <c r="A2353" i="1" s="1"/>
  <c r="B2354" i="1" l="1"/>
  <c r="A2354" i="1" s="1"/>
  <c r="B2355" i="1" l="1"/>
  <c r="A2355" i="1" s="1"/>
  <c r="B2356" i="1" l="1"/>
  <c r="A2356" i="1" s="1"/>
  <c r="B2357" i="1" l="1"/>
  <c r="A2357" i="1" s="1"/>
  <c r="B2358" i="1" l="1"/>
  <c r="A2358" i="1" s="1"/>
  <c r="B2359" i="1" l="1"/>
  <c r="A2359" i="1" s="1"/>
  <c r="B2360" i="1" l="1"/>
  <c r="A2360" i="1" s="1"/>
  <c r="B2361" i="1" l="1"/>
  <c r="A2361" i="1" s="1"/>
  <c r="B2362" i="1" l="1"/>
  <c r="A2362" i="1" s="1"/>
  <c r="B2363" i="1" l="1"/>
  <c r="A2363" i="1" s="1"/>
  <c r="B2364" i="1" l="1"/>
  <c r="A2364" i="1" s="1"/>
  <c r="B2365" i="1" l="1"/>
  <c r="A2365" i="1" s="1"/>
  <c r="B2366" i="1" l="1"/>
  <c r="A2366" i="1" s="1"/>
  <c r="B2367" i="1" l="1"/>
  <c r="A2367" i="1" s="1"/>
  <c r="B2368" i="1" l="1"/>
  <c r="A2368" i="1" s="1"/>
  <c r="B2369" i="1" l="1"/>
  <c r="A2369" i="1" s="1"/>
  <c r="B2370" i="1" l="1"/>
  <c r="A2370" i="1" s="1"/>
  <c r="B2371" i="1" l="1"/>
  <c r="A2371" i="1" s="1"/>
  <c r="B2372" i="1" l="1"/>
  <c r="A2372" i="1" s="1"/>
  <c r="B2373" i="1" l="1"/>
  <c r="A2373" i="1" s="1"/>
  <c r="B2374" i="1" l="1"/>
  <c r="A2374" i="1" s="1"/>
  <c r="B2375" i="1" l="1"/>
  <c r="A2375" i="1" s="1"/>
  <c r="B2376" i="1" l="1"/>
  <c r="A2376" i="1" s="1"/>
  <c r="B2377" i="1" l="1"/>
  <c r="A2377" i="1" s="1"/>
  <c r="B2378" i="1" l="1"/>
  <c r="A2378" i="1" s="1"/>
  <c r="B2379" i="1" l="1"/>
  <c r="A2379" i="1" s="1"/>
  <c r="B2380" i="1" l="1"/>
  <c r="A2380" i="1" s="1"/>
  <c r="B2381" i="1" l="1"/>
  <c r="A2381" i="1" s="1"/>
  <c r="B2382" i="1" l="1"/>
  <c r="A2382" i="1" s="1"/>
  <c r="B2383" i="1" l="1"/>
  <c r="A2383" i="1" s="1"/>
  <c r="B2384" i="1" l="1"/>
  <c r="A2384" i="1" s="1"/>
  <c r="B2385" i="1" l="1"/>
  <c r="A2385" i="1" s="1"/>
  <c r="B2386" i="1" l="1"/>
  <c r="A2386" i="1" s="1"/>
  <c r="B2387" i="1" l="1"/>
  <c r="A2387" i="1" s="1"/>
  <c r="B2388" i="1" l="1"/>
  <c r="A2388" i="1" s="1"/>
  <c r="B2389" i="1" l="1"/>
  <c r="A2389" i="1" s="1"/>
  <c r="B2390" i="1" l="1"/>
  <c r="A2390" i="1" s="1"/>
  <c r="B2391" i="1" l="1"/>
  <c r="A2391" i="1" s="1"/>
  <c r="B2392" i="1" l="1"/>
  <c r="A2392" i="1" s="1"/>
  <c r="B2393" i="1" l="1"/>
  <c r="A2393" i="1" s="1"/>
  <c r="B2394" i="1" l="1"/>
  <c r="A2394" i="1" s="1"/>
  <c r="B2395" i="1" l="1"/>
  <c r="A2395" i="1" s="1"/>
  <c r="B2396" i="1" l="1"/>
  <c r="A2396" i="1" s="1"/>
  <c r="B2397" i="1" l="1"/>
  <c r="A2397" i="1" s="1"/>
  <c r="B2398" i="1" l="1"/>
  <c r="A2398" i="1" s="1"/>
  <c r="B2399" i="1" l="1"/>
  <c r="A2399" i="1" s="1"/>
  <c r="B2400" i="1" l="1"/>
  <c r="A2400" i="1" s="1"/>
  <c r="B2401" i="1" l="1"/>
  <c r="A2401" i="1" s="1"/>
  <c r="B2402" i="1" l="1"/>
  <c r="A2402" i="1" s="1"/>
  <c r="B2403" i="1" l="1"/>
  <c r="A2403" i="1" s="1"/>
  <c r="B2404" i="1" l="1"/>
  <c r="A2404" i="1" s="1"/>
  <c r="B2405" i="1" l="1"/>
  <c r="A2405" i="1" s="1"/>
  <c r="B2406" i="1" l="1"/>
  <c r="A2406" i="1" s="1"/>
  <c r="B2407" i="1" l="1"/>
  <c r="A2407" i="1" s="1"/>
  <c r="B2408" i="1" l="1"/>
  <c r="A2408" i="1" s="1"/>
  <c r="B2409" i="1" l="1"/>
  <c r="A2409" i="1" s="1"/>
  <c r="B2410" i="1" l="1"/>
  <c r="A2410" i="1" s="1"/>
  <c r="B2411" i="1" l="1"/>
  <c r="A2411" i="1" s="1"/>
  <c r="B2412" i="1" l="1"/>
  <c r="A2412" i="1" s="1"/>
  <c r="B2413" i="1" l="1"/>
  <c r="A2413" i="1" s="1"/>
  <c r="B2414" i="1" l="1"/>
  <c r="A2414" i="1" s="1"/>
  <c r="B2415" i="1" l="1"/>
  <c r="A2415" i="1" s="1"/>
  <c r="B2416" i="1" l="1"/>
  <c r="A2416" i="1" s="1"/>
  <c r="B2417" i="1" l="1"/>
  <c r="A2417" i="1" s="1"/>
  <c r="B2418" i="1" l="1"/>
  <c r="A2418" i="1" s="1"/>
  <c r="B2419" i="1" l="1"/>
  <c r="A2419" i="1" s="1"/>
  <c r="B2420" i="1" l="1"/>
  <c r="A2420" i="1" s="1"/>
  <c r="B2421" i="1" l="1"/>
  <c r="A2421" i="1" s="1"/>
  <c r="B2422" i="1" l="1"/>
  <c r="A2422" i="1" s="1"/>
  <c r="B2423" i="1" l="1"/>
  <c r="A2423" i="1" s="1"/>
  <c r="B2424" i="1" l="1"/>
  <c r="A2424" i="1" s="1"/>
  <c r="B2425" i="1" l="1"/>
  <c r="A2425" i="1" s="1"/>
  <c r="B2426" i="1" l="1"/>
  <c r="A2426" i="1" s="1"/>
  <c r="B2427" i="1" l="1"/>
  <c r="A2427" i="1" s="1"/>
  <c r="B2428" i="1" l="1"/>
  <c r="A2428" i="1" s="1"/>
  <c r="B2429" i="1" l="1"/>
  <c r="A2429" i="1" s="1"/>
  <c r="B2430" i="1" l="1"/>
  <c r="A2430" i="1" s="1"/>
  <c r="B2431" i="1" l="1"/>
  <c r="A2431" i="1" s="1"/>
  <c r="B2432" i="1" l="1"/>
  <c r="A2432" i="1" s="1"/>
  <c r="B2433" i="1" l="1"/>
  <c r="A2433" i="1" s="1"/>
  <c r="B2434" i="1" l="1"/>
  <c r="A2434" i="1" s="1"/>
  <c r="B2435" i="1" l="1"/>
  <c r="A2435" i="1" s="1"/>
  <c r="B2436" i="1" l="1"/>
  <c r="A2436" i="1" s="1"/>
  <c r="B2437" i="1" l="1"/>
  <c r="A2437" i="1" s="1"/>
  <c r="B2438" i="1" l="1"/>
  <c r="A2438" i="1" s="1"/>
  <c r="B2439" i="1" l="1"/>
  <c r="A2439" i="1" s="1"/>
  <c r="B2440" i="1" l="1"/>
  <c r="A2440" i="1" s="1"/>
  <c r="B2441" i="1" l="1"/>
  <c r="A2441" i="1" s="1"/>
  <c r="B2442" i="1" l="1"/>
  <c r="A2442" i="1" s="1"/>
  <c r="B2443" i="1" l="1"/>
  <c r="A2443" i="1" s="1"/>
  <c r="B2444" i="1" l="1"/>
  <c r="A2444" i="1" s="1"/>
  <c r="B2445" i="1" l="1"/>
  <c r="A2445" i="1" s="1"/>
  <c r="B2446" i="1" l="1"/>
  <c r="A2446" i="1" s="1"/>
  <c r="B2447" i="1" l="1"/>
  <c r="A2447" i="1" s="1"/>
  <c r="B2448" i="1" l="1"/>
  <c r="A2448" i="1" s="1"/>
  <c r="B2449" i="1" l="1"/>
  <c r="A2449" i="1" s="1"/>
  <c r="B2450" i="1" l="1"/>
  <c r="A2450" i="1" s="1"/>
  <c r="B2451" i="1" l="1"/>
  <c r="A2451" i="1" s="1"/>
  <c r="B2452" i="1" l="1"/>
  <c r="A2452" i="1" s="1"/>
  <c r="B2453" i="1" l="1"/>
  <c r="A2453" i="1" s="1"/>
  <c r="B2454" i="1" l="1"/>
  <c r="A2454" i="1" s="1"/>
  <c r="B2455" i="1" l="1"/>
  <c r="A2455" i="1" s="1"/>
  <c r="B2456" i="1" l="1"/>
  <c r="A2456" i="1" s="1"/>
  <c r="B2457" i="1" l="1"/>
  <c r="A2457" i="1" s="1"/>
  <c r="B2458" i="1" l="1"/>
  <c r="A2458" i="1" s="1"/>
  <c r="B2459" i="1" l="1"/>
  <c r="A2459" i="1" s="1"/>
  <c r="B2460" i="1" l="1"/>
  <c r="A2460" i="1" s="1"/>
  <c r="B2461" i="1" l="1"/>
  <c r="A2461" i="1" s="1"/>
  <c r="B2462" i="1" l="1"/>
  <c r="A2462" i="1" s="1"/>
  <c r="B2463" i="1" l="1"/>
  <c r="A2463" i="1" s="1"/>
  <c r="B2464" i="1" l="1"/>
  <c r="A2464" i="1" s="1"/>
  <c r="B2465" i="1" l="1"/>
  <c r="A2465" i="1" s="1"/>
  <c r="B2466" i="1" l="1"/>
  <c r="A2466" i="1" s="1"/>
  <c r="B2467" i="1" l="1"/>
  <c r="A2467" i="1" s="1"/>
  <c r="B2468" i="1" l="1"/>
  <c r="A2468" i="1" s="1"/>
  <c r="B2469" i="1" l="1"/>
  <c r="A2469" i="1" s="1"/>
  <c r="B2470" i="1" l="1"/>
  <c r="A2470" i="1" s="1"/>
  <c r="B2471" i="1" l="1"/>
  <c r="A2471" i="1" s="1"/>
  <c r="B2472" i="1" l="1"/>
  <c r="A2472" i="1" s="1"/>
  <c r="B2473" i="1" l="1"/>
  <c r="A2473" i="1" s="1"/>
  <c r="B2474" i="1" l="1"/>
  <c r="A2474" i="1" s="1"/>
  <c r="B2475" i="1" l="1"/>
  <c r="A2475" i="1" s="1"/>
  <c r="B2476" i="1" l="1"/>
  <c r="A2476" i="1" s="1"/>
  <c r="B2477" i="1" l="1"/>
  <c r="A2477" i="1" s="1"/>
  <c r="B2478" i="1" l="1"/>
  <c r="A2478" i="1" s="1"/>
  <c r="B2479" i="1" l="1"/>
  <c r="A2479" i="1" s="1"/>
  <c r="B2480" i="1" l="1"/>
  <c r="A2480" i="1" s="1"/>
  <c r="B2481" i="1" l="1"/>
  <c r="A2481" i="1" s="1"/>
  <c r="B2482" i="1" l="1"/>
  <c r="A2482" i="1" s="1"/>
  <c r="B2483" i="1" l="1"/>
  <c r="A2483" i="1" s="1"/>
  <c r="B2484" i="1" l="1"/>
  <c r="A2484" i="1" s="1"/>
  <c r="B2485" i="1" l="1"/>
  <c r="A2485" i="1" s="1"/>
  <c r="B2486" i="1" l="1"/>
  <c r="A2486" i="1" s="1"/>
  <c r="B2487" i="1" l="1"/>
  <c r="A2487" i="1" s="1"/>
  <c r="B2488" i="1" l="1"/>
  <c r="A2488" i="1" s="1"/>
  <c r="B2489" i="1" l="1"/>
  <c r="A2489" i="1" s="1"/>
  <c r="B2490" i="1" l="1"/>
  <c r="A2490" i="1" s="1"/>
  <c r="B2491" i="1" l="1"/>
  <c r="A2491" i="1" s="1"/>
  <c r="B2492" i="1" l="1"/>
  <c r="A2492" i="1" s="1"/>
  <c r="B2493" i="1" l="1"/>
  <c r="A2493" i="1" s="1"/>
  <c r="B2494" i="1" l="1"/>
  <c r="A2494" i="1" s="1"/>
  <c r="B2495" i="1" l="1"/>
  <c r="A2495" i="1" s="1"/>
  <c r="B2496" i="1" l="1"/>
  <c r="A2496" i="1" s="1"/>
  <c r="B2497" i="1" l="1"/>
  <c r="A2497" i="1" s="1"/>
  <c r="B2498" i="1" l="1"/>
  <c r="A2498" i="1" s="1"/>
  <c r="B2499" i="1" l="1"/>
  <c r="A2499" i="1" s="1"/>
  <c r="B2500" i="1" l="1"/>
  <c r="A2500" i="1" s="1"/>
  <c r="B2501" i="1" l="1"/>
  <c r="A2501" i="1" s="1"/>
  <c r="B2502" i="1" l="1"/>
  <c r="A2502" i="1" s="1"/>
  <c r="B2503" i="1" l="1"/>
  <c r="A2503" i="1" s="1"/>
  <c r="B2504" i="1" l="1"/>
  <c r="A2504" i="1" s="1"/>
  <c r="B2505" i="1" l="1"/>
  <c r="A2505" i="1" s="1"/>
  <c r="B2506" i="1" l="1"/>
  <c r="A2506" i="1" s="1"/>
  <c r="B2507" i="1" l="1"/>
  <c r="A2507" i="1" s="1"/>
  <c r="B2508" i="1" l="1"/>
  <c r="A2508" i="1" s="1"/>
  <c r="B2509" i="1" l="1"/>
  <c r="A2509" i="1" s="1"/>
  <c r="B2510" i="1" l="1"/>
  <c r="A2510" i="1" s="1"/>
  <c r="B2511" i="1" l="1"/>
  <c r="A2511" i="1" s="1"/>
  <c r="B2512" i="1" l="1"/>
  <c r="A2512" i="1" s="1"/>
  <c r="B2513" i="1" l="1"/>
  <c r="A2513" i="1" s="1"/>
  <c r="B2514" i="1" l="1"/>
  <c r="A2514" i="1" s="1"/>
  <c r="B2515" i="1" l="1"/>
  <c r="A2515" i="1" s="1"/>
  <c r="B2516" i="1" l="1"/>
  <c r="A2516" i="1" s="1"/>
  <c r="B2517" i="1" l="1"/>
  <c r="A2517" i="1" s="1"/>
  <c r="B2518" i="1" l="1"/>
  <c r="A2518" i="1" s="1"/>
  <c r="B2519" i="1" l="1"/>
  <c r="A2519" i="1" s="1"/>
  <c r="B2520" i="1" l="1"/>
  <c r="A2520" i="1" s="1"/>
  <c r="B2521" i="1" l="1"/>
  <c r="A2521" i="1" s="1"/>
  <c r="B2522" i="1" l="1"/>
  <c r="A2522" i="1" s="1"/>
  <c r="B2523" i="1" l="1"/>
  <c r="A2523" i="1" s="1"/>
  <c r="B2524" i="1" l="1"/>
  <c r="A2524" i="1" s="1"/>
  <c r="B2525" i="1" l="1"/>
  <c r="A2525" i="1" s="1"/>
  <c r="B2526" i="1" l="1"/>
  <c r="A2526" i="1" s="1"/>
  <c r="B2527" i="1" l="1"/>
  <c r="A2527" i="1" s="1"/>
  <c r="B2528" i="1" l="1"/>
  <c r="A2528" i="1" s="1"/>
  <c r="B2529" i="1" l="1"/>
  <c r="A2529" i="1" s="1"/>
  <c r="B2530" i="1" l="1"/>
  <c r="A2530" i="1" s="1"/>
  <c r="B2531" i="1" l="1"/>
  <c r="A2531" i="1" s="1"/>
  <c r="B2532" i="1" l="1"/>
  <c r="A2532" i="1" s="1"/>
  <c r="B2533" i="1" l="1"/>
  <c r="A2533" i="1" s="1"/>
  <c r="B2534" i="1" l="1"/>
  <c r="A2534" i="1" s="1"/>
  <c r="B2535" i="1" l="1"/>
  <c r="A2535" i="1" s="1"/>
  <c r="B2536" i="1" l="1"/>
  <c r="A2536" i="1" s="1"/>
  <c r="B2537" i="1" l="1"/>
  <c r="A2537" i="1" s="1"/>
  <c r="B2538" i="1" l="1"/>
  <c r="A2538" i="1" s="1"/>
  <c r="B2539" i="1" l="1"/>
  <c r="A2539" i="1" s="1"/>
  <c r="B2540" i="1" l="1"/>
  <c r="A2540" i="1" s="1"/>
  <c r="B2541" i="1" l="1"/>
  <c r="A2541" i="1" s="1"/>
  <c r="B2542" i="1" l="1"/>
  <c r="A2542" i="1" s="1"/>
  <c r="B2543" i="1" l="1"/>
  <c r="A2543" i="1" s="1"/>
  <c r="B2544" i="1" l="1"/>
  <c r="A2544" i="1" s="1"/>
  <c r="B2545" i="1" l="1"/>
  <c r="A2545" i="1" s="1"/>
  <c r="B2546" i="1" l="1"/>
  <c r="A2546" i="1" s="1"/>
  <c r="B2547" i="1" l="1"/>
  <c r="A2547" i="1" s="1"/>
  <c r="B2548" i="1" l="1"/>
  <c r="A2548" i="1" s="1"/>
  <c r="B2549" i="1" l="1"/>
  <c r="A2549" i="1" s="1"/>
  <c r="B2550" i="1" l="1"/>
  <c r="A2550" i="1" s="1"/>
  <c r="B2551" i="1" l="1"/>
  <c r="A2551" i="1" s="1"/>
  <c r="B2552" i="1" l="1"/>
  <c r="A2552" i="1" s="1"/>
  <c r="B2553" i="1" l="1"/>
  <c r="A2553" i="1" s="1"/>
  <c r="B2554" i="1" l="1"/>
  <c r="A2554" i="1" s="1"/>
  <c r="B2555" i="1" l="1"/>
  <c r="A2555" i="1" s="1"/>
  <c r="B2556" i="1" l="1"/>
  <c r="A2556" i="1" s="1"/>
  <c r="B2557" i="1" l="1"/>
  <c r="A2557" i="1" s="1"/>
  <c r="B2558" i="1" l="1"/>
  <c r="A2558" i="1" s="1"/>
  <c r="B2559" i="1" l="1"/>
  <c r="A2559" i="1" s="1"/>
  <c r="B2560" i="1" l="1"/>
  <c r="A2560" i="1" s="1"/>
  <c r="B2561" i="1" l="1"/>
  <c r="A2561" i="1" s="1"/>
  <c r="B2562" i="1" l="1"/>
  <c r="A2562" i="1" s="1"/>
  <c r="B2563" i="1" l="1"/>
  <c r="A2563" i="1" s="1"/>
  <c r="B2564" i="1" l="1"/>
  <c r="A2564" i="1" s="1"/>
  <c r="B2565" i="1" l="1"/>
  <c r="A2565" i="1" s="1"/>
  <c r="B2566" i="1" l="1"/>
  <c r="A2566" i="1" s="1"/>
  <c r="B2567" i="1" l="1"/>
  <c r="A2567" i="1" s="1"/>
  <c r="B2568" i="1" l="1"/>
  <c r="A2568" i="1" s="1"/>
  <c r="B2569" i="1" l="1"/>
  <c r="A2569" i="1" s="1"/>
  <c r="B2570" i="1" l="1"/>
  <c r="A2570" i="1" s="1"/>
  <c r="B2571" i="1" l="1"/>
  <c r="A2571" i="1" s="1"/>
  <c r="B2572" i="1" l="1"/>
  <c r="A2572" i="1" s="1"/>
  <c r="B2573" i="1" l="1"/>
  <c r="A2573" i="1" s="1"/>
  <c r="B2574" i="1" l="1"/>
  <c r="A2574" i="1" s="1"/>
  <c r="B2575" i="1" l="1"/>
  <c r="A2575" i="1" s="1"/>
  <c r="B2576" i="1" l="1"/>
  <c r="A2576" i="1" s="1"/>
  <c r="B2577" i="1" l="1"/>
  <c r="A2577" i="1" s="1"/>
  <c r="B2578" i="1" l="1"/>
  <c r="A2578" i="1" s="1"/>
  <c r="B2579" i="1" l="1"/>
  <c r="A2579" i="1" s="1"/>
  <c r="B2580" i="1" l="1"/>
  <c r="A2580" i="1" s="1"/>
  <c r="B2581" i="1" l="1"/>
  <c r="A2581" i="1" s="1"/>
  <c r="B2582" i="1" l="1"/>
  <c r="A2582" i="1" s="1"/>
  <c r="B2583" i="1" l="1"/>
  <c r="A2583" i="1" s="1"/>
  <c r="B2584" i="1" l="1"/>
  <c r="A2584" i="1" s="1"/>
  <c r="B2585" i="1" l="1"/>
  <c r="A2585" i="1" s="1"/>
  <c r="B2586" i="1" l="1"/>
  <c r="A2586" i="1" s="1"/>
  <c r="B2587" i="1" l="1"/>
  <c r="A2587" i="1" s="1"/>
  <c r="B2588" i="1" l="1"/>
  <c r="A2588" i="1" s="1"/>
  <c r="B2589" i="1" l="1"/>
  <c r="A2589" i="1" s="1"/>
  <c r="B2590" i="1" l="1"/>
  <c r="A2590" i="1" s="1"/>
  <c r="B2591" i="1" l="1"/>
  <c r="A2591" i="1" s="1"/>
  <c r="B2592" i="1" l="1"/>
  <c r="A2592" i="1" s="1"/>
  <c r="B2593" i="1" l="1"/>
  <c r="A2593" i="1" s="1"/>
  <c r="B2594" i="1" l="1"/>
  <c r="A2594" i="1" s="1"/>
  <c r="B2595" i="1" l="1"/>
  <c r="A2595" i="1" s="1"/>
  <c r="B2596" i="1" l="1"/>
  <c r="A2596" i="1" s="1"/>
  <c r="B2597" i="1" l="1"/>
  <c r="A2597" i="1" s="1"/>
  <c r="B2598" i="1" l="1"/>
  <c r="A2598" i="1" s="1"/>
  <c r="B2599" i="1" l="1"/>
  <c r="A2599" i="1" s="1"/>
  <c r="B2600" i="1" l="1"/>
  <c r="A2600" i="1" s="1"/>
  <c r="B2601" i="1" l="1"/>
  <c r="A2601" i="1" s="1"/>
  <c r="B2602" i="1" l="1"/>
  <c r="A2602" i="1" s="1"/>
  <c r="B2603" i="1" l="1"/>
  <c r="A2603" i="1" s="1"/>
  <c r="B2604" i="1" l="1"/>
  <c r="A2604" i="1" s="1"/>
  <c r="B2605" i="1" l="1"/>
  <c r="A2605" i="1" s="1"/>
  <c r="B2606" i="1" l="1"/>
  <c r="A2606" i="1" s="1"/>
  <c r="B2607" i="1" l="1"/>
  <c r="A2607" i="1" s="1"/>
  <c r="B2608" i="1" l="1"/>
  <c r="A2608" i="1" s="1"/>
  <c r="B2609" i="1" l="1"/>
  <c r="A2609" i="1" s="1"/>
  <c r="B2610" i="1" l="1"/>
  <c r="A2610" i="1" s="1"/>
  <c r="B2611" i="1" l="1"/>
  <c r="A2611" i="1" s="1"/>
  <c r="B2612" i="1" l="1"/>
  <c r="A2612" i="1" s="1"/>
  <c r="B2613" i="1" l="1"/>
  <c r="A2613" i="1" s="1"/>
  <c r="B2614" i="1" l="1"/>
  <c r="A2614" i="1" s="1"/>
  <c r="B2615" i="1" l="1"/>
  <c r="A2615" i="1" s="1"/>
  <c r="B2616" i="1" l="1"/>
  <c r="A2616" i="1" s="1"/>
  <c r="B2617" i="1" l="1"/>
  <c r="A2617" i="1" s="1"/>
  <c r="B2618" i="1" l="1"/>
  <c r="A2618" i="1" s="1"/>
  <c r="B2619" i="1" l="1"/>
  <c r="A2619" i="1" s="1"/>
  <c r="B2620" i="1" l="1"/>
  <c r="A2620" i="1" s="1"/>
  <c r="B2621" i="1" l="1"/>
  <c r="A2621" i="1" s="1"/>
  <c r="B2622" i="1" l="1"/>
  <c r="A2622" i="1" s="1"/>
  <c r="B2623" i="1" l="1"/>
  <c r="A2623" i="1" s="1"/>
  <c r="B2624" i="1" l="1"/>
  <c r="A2624" i="1" s="1"/>
  <c r="B2625" i="1" l="1"/>
  <c r="A2625" i="1" s="1"/>
  <c r="B2626" i="1" l="1"/>
  <c r="A2626" i="1" s="1"/>
  <c r="B2627" i="1" l="1"/>
  <c r="A2627" i="1" s="1"/>
  <c r="B2628" i="1" l="1"/>
  <c r="A2628" i="1" s="1"/>
  <c r="B2629" i="1" l="1"/>
  <c r="A2629" i="1" s="1"/>
  <c r="B2630" i="1" l="1"/>
  <c r="A2630" i="1" s="1"/>
  <c r="B2631" i="1" l="1"/>
  <c r="A2631" i="1" s="1"/>
  <c r="B2632" i="1" l="1"/>
  <c r="A2632" i="1" s="1"/>
  <c r="B2633" i="1" l="1"/>
  <c r="A2633" i="1" s="1"/>
  <c r="B2634" i="1" l="1"/>
  <c r="A2634" i="1" s="1"/>
  <c r="B2635" i="1" l="1"/>
  <c r="A2635" i="1" s="1"/>
  <c r="B2636" i="1" l="1"/>
  <c r="A2636" i="1" s="1"/>
  <c r="B2637" i="1" l="1"/>
  <c r="A2637" i="1" s="1"/>
  <c r="B2638" i="1" l="1"/>
  <c r="A2638" i="1" s="1"/>
  <c r="B2639" i="1" l="1"/>
  <c r="A2639" i="1" s="1"/>
  <c r="B2640" i="1" l="1"/>
  <c r="A2640" i="1" s="1"/>
  <c r="B2641" i="1" l="1"/>
  <c r="A2641" i="1" s="1"/>
  <c r="B2642" i="1" l="1"/>
  <c r="A2642" i="1" s="1"/>
  <c r="B2643" i="1" l="1"/>
  <c r="A2643" i="1" s="1"/>
  <c r="B2644" i="1" l="1"/>
  <c r="A2644" i="1" s="1"/>
  <c r="B2645" i="1" l="1"/>
  <c r="A2645" i="1" s="1"/>
  <c r="B2646" i="1" l="1"/>
  <c r="A2646" i="1" s="1"/>
  <c r="B2647" i="1" l="1"/>
  <c r="A2647" i="1" s="1"/>
  <c r="B2648" i="1" l="1"/>
  <c r="A2648" i="1" s="1"/>
  <c r="B2649" i="1" l="1"/>
  <c r="A2649" i="1" s="1"/>
  <c r="B2650" i="1" l="1"/>
  <c r="A2650" i="1" s="1"/>
  <c r="B2651" i="1" l="1"/>
  <c r="A2651" i="1" s="1"/>
  <c r="B2652" i="1" l="1"/>
  <c r="A2652" i="1" s="1"/>
  <c r="B2653" i="1" l="1"/>
  <c r="A2653" i="1" s="1"/>
  <c r="B2654" i="1" l="1"/>
  <c r="A2654" i="1" s="1"/>
  <c r="B2655" i="1" l="1"/>
  <c r="A2655" i="1" s="1"/>
  <c r="B2656" i="1" l="1"/>
  <c r="A2656" i="1" s="1"/>
  <c r="B2657" i="1" l="1"/>
  <c r="A2657" i="1" s="1"/>
  <c r="B2658" i="1" l="1"/>
  <c r="A2658" i="1" s="1"/>
  <c r="B2659" i="1" l="1"/>
  <c r="A2659" i="1" s="1"/>
  <c r="B2660" i="1" l="1"/>
  <c r="A2660" i="1" s="1"/>
  <c r="B2661" i="1" l="1"/>
  <c r="A2661" i="1" s="1"/>
  <c r="B2662" i="1" l="1"/>
  <c r="A2662" i="1" s="1"/>
  <c r="B2663" i="1" l="1"/>
  <c r="A2663" i="1" s="1"/>
  <c r="B2664" i="1" l="1"/>
  <c r="A2664" i="1" s="1"/>
  <c r="B2665" i="1" l="1"/>
  <c r="A2665" i="1" s="1"/>
  <c r="B2666" i="1" l="1"/>
  <c r="A2666" i="1" s="1"/>
  <c r="B2667" i="1" l="1"/>
  <c r="A2667" i="1" s="1"/>
  <c r="B2668" i="1" l="1"/>
  <c r="A2668" i="1" s="1"/>
  <c r="B2669" i="1" l="1"/>
  <c r="A2669" i="1" s="1"/>
  <c r="B2670" i="1" l="1"/>
  <c r="A2670" i="1" s="1"/>
  <c r="B2671" i="1" l="1"/>
  <c r="A2671" i="1" s="1"/>
  <c r="B2672" i="1" l="1"/>
  <c r="A2672" i="1" s="1"/>
  <c r="B2673" i="1" l="1"/>
  <c r="A2673" i="1" s="1"/>
  <c r="B2674" i="1" l="1"/>
  <c r="A2674" i="1" s="1"/>
  <c r="B2675" i="1" l="1"/>
  <c r="A2675" i="1" s="1"/>
  <c r="B2676" i="1" l="1"/>
  <c r="A2676" i="1" s="1"/>
  <c r="B2677" i="1" l="1"/>
  <c r="A2677" i="1" s="1"/>
  <c r="B2678" i="1" l="1"/>
  <c r="A2678" i="1" s="1"/>
  <c r="B2679" i="1" l="1"/>
  <c r="A2679" i="1" s="1"/>
  <c r="B2680" i="1" l="1"/>
  <c r="A2680" i="1" s="1"/>
  <c r="B2681" i="1" l="1"/>
  <c r="A2681" i="1" s="1"/>
  <c r="B2682" i="1" l="1"/>
  <c r="A2682" i="1" s="1"/>
  <c r="B2683" i="1" l="1"/>
  <c r="A2683" i="1" s="1"/>
  <c r="B2684" i="1" l="1"/>
  <c r="A2684" i="1" s="1"/>
  <c r="B2685" i="1" l="1"/>
  <c r="A2685" i="1" s="1"/>
  <c r="B2686" i="1" l="1"/>
  <c r="A2686" i="1" s="1"/>
  <c r="B2687" i="1" l="1"/>
  <c r="A2687" i="1" s="1"/>
  <c r="B2688" i="1" l="1"/>
  <c r="A2688" i="1" s="1"/>
  <c r="B2689" i="1" l="1"/>
  <c r="A2689" i="1" s="1"/>
  <c r="B2690" i="1" l="1"/>
  <c r="A2690" i="1" s="1"/>
  <c r="B2691" i="1" l="1"/>
  <c r="A2691" i="1" s="1"/>
  <c r="B2692" i="1" l="1"/>
  <c r="A2692" i="1" s="1"/>
  <c r="B2693" i="1" l="1"/>
  <c r="A2693" i="1" s="1"/>
  <c r="B2694" i="1" l="1"/>
  <c r="A2694" i="1" s="1"/>
  <c r="B2695" i="1" l="1"/>
  <c r="A2695" i="1" s="1"/>
  <c r="B2696" i="1" l="1"/>
  <c r="A2696" i="1" s="1"/>
  <c r="B2697" i="1" l="1"/>
  <c r="A2697" i="1" s="1"/>
  <c r="B2698" i="1" l="1"/>
  <c r="A2698" i="1" s="1"/>
  <c r="B2699" i="1" l="1"/>
  <c r="A2699" i="1" s="1"/>
  <c r="B2700" i="1" l="1"/>
  <c r="A2700" i="1" s="1"/>
  <c r="B2701" i="1" l="1"/>
  <c r="A2701" i="1" s="1"/>
  <c r="B2702" i="1" l="1"/>
  <c r="A2702" i="1" s="1"/>
  <c r="B2703" i="1" l="1"/>
  <c r="A2703" i="1" s="1"/>
  <c r="B2704" i="1" l="1"/>
  <c r="A2704" i="1" s="1"/>
  <c r="B2705" i="1" l="1"/>
  <c r="A2705" i="1" s="1"/>
  <c r="B2706" i="1" l="1"/>
  <c r="A2706" i="1" s="1"/>
  <c r="B2707" i="1" l="1"/>
  <c r="A2707" i="1" s="1"/>
  <c r="B2708" i="1" l="1"/>
  <c r="A2708" i="1" s="1"/>
  <c r="B2709" i="1" l="1"/>
  <c r="A2709" i="1" s="1"/>
  <c r="B2710" i="1" l="1"/>
  <c r="A2710" i="1" s="1"/>
  <c r="B2711" i="1" l="1"/>
  <c r="A2711" i="1" s="1"/>
  <c r="B2712" i="1" l="1"/>
  <c r="A2712" i="1" s="1"/>
  <c r="B2713" i="1" l="1"/>
  <c r="A2713" i="1" s="1"/>
  <c r="B2714" i="1" l="1"/>
  <c r="A2714" i="1" s="1"/>
  <c r="B2715" i="1" l="1"/>
  <c r="A2715" i="1" s="1"/>
  <c r="B2716" i="1" l="1"/>
  <c r="A2716" i="1" s="1"/>
  <c r="B2717" i="1" l="1"/>
  <c r="A2717" i="1" s="1"/>
  <c r="B2718" i="1" l="1"/>
  <c r="A2718" i="1" s="1"/>
  <c r="B2719" i="1" l="1"/>
  <c r="A2719" i="1" s="1"/>
  <c r="B2720" i="1" l="1"/>
  <c r="A2720" i="1" s="1"/>
  <c r="B2721" i="1" l="1"/>
  <c r="A2721" i="1" s="1"/>
  <c r="B2722" i="1" l="1"/>
  <c r="A2722" i="1" s="1"/>
  <c r="B2723" i="1" l="1"/>
  <c r="A2723" i="1" s="1"/>
  <c r="B2724" i="1" l="1"/>
  <c r="A2724" i="1" s="1"/>
  <c r="B2725" i="1" l="1"/>
  <c r="A2725" i="1" s="1"/>
  <c r="B2726" i="1" l="1"/>
  <c r="A2726" i="1" s="1"/>
  <c r="B2727" i="1" l="1"/>
  <c r="A2727" i="1" s="1"/>
  <c r="B2728" i="1" l="1"/>
  <c r="A2728" i="1" s="1"/>
  <c r="B2729" i="1" l="1"/>
  <c r="A2729" i="1" s="1"/>
  <c r="B2730" i="1" l="1"/>
  <c r="A2730" i="1" s="1"/>
  <c r="B2731" i="1" l="1"/>
  <c r="A2731" i="1" s="1"/>
  <c r="B2732" i="1" l="1"/>
  <c r="A2732" i="1" s="1"/>
  <c r="B2733" i="1" l="1"/>
  <c r="A2733" i="1" s="1"/>
  <c r="B2734" i="1" l="1"/>
  <c r="A2734" i="1" s="1"/>
  <c r="B2735" i="1" l="1"/>
  <c r="A2735" i="1" s="1"/>
  <c r="B2736" i="1" l="1"/>
  <c r="A2736" i="1" s="1"/>
  <c r="B2737" i="1" l="1"/>
  <c r="A2737" i="1" s="1"/>
  <c r="B2738" i="1" l="1"/>
  <c r="A2738" i="1" s="1"/>
  <c r="B2739" i="1" l="1"/>
  <c r="A2739" i="1" s="1"/>
  <c r="B2740" i="1" l="1"/>
  <c r="A2740" i="1" s="1"/>
  <c r="B2741" i="1" l="1"/>
  <c r="A2741" i="1" s="1"/>
  <c r="B2742" i="1" l="1"/>
  <c r="A2742" i="1" s="1"/>
  <c r="B2743" i="1" l="1"/>
  <c r="A2743" i="1" s="1"/>
  <c r="B2744" i="1" l="1"/>
  <c r="A2744" i="1" s="1"/>
  <c r="B2745" i="1" l="1"/>
  <c r="A2745" i="1" s="1"/>
  <c r="B2746" i="1" l="1"/>
  <c r="A2746" i="1" s="1"/>
  <c r="B2747" i="1" l="1"/>
  <c r="A2747" i="1" s="1"/>
  <c r="B2748" i="1" l="1"/>
  <c r="A2748" i="1" s="1"/>
  <c r="B2749" i="1" l="1"/>
  <c r="A2749" i="1" s="1"/>
  <c r="B2750" i="1" l="1"/>
  <c r="A2750" i="1" s="1"/>
  <c r="B2751" i="1" l="1"/>
  <c r="A2751" i="1" s="1"/>
  <c r="B2752" i="1" l="1"/>
  <c r="A2752" i="1" s="1"/>
  <c r="B2753" i="1" l="1"/>
  <c r="A2753" i="1" s="1"/>
  <c r="B2754" i="1" l="1"/>
  <c r="A2754" i="1" s="1"/>
  <c r="B2755" i="1" l="1"/>
  <c r="A2755" i="1" s="1"/>
  <c r="B2756" i="1" l="1"/>
  <c r="A2756" i="1" s="1"/>
  <c r="B2757" i="1" l="1"/>
  <c r="A2757" i="1" s="1"/>
  <c r="B2758" i="1" l="1"/>
  <c r="A2758" i="1" s="1"/>
  <c r="B2759" i="1" l="1"/>
  <c r="A2759" i="1" s="1"/>
  <c r="B2760" i="1" l="1"/>
  <c r="A2760" i="1" s="1"/>
  <c r="B2761" i="1" l="1"/>
  <c r="A2761" i="1" s="1"/>
  <c r="B2762" i="1" l="1"/>
  <c r="A2762" i="1" s="1"/>
  <c r="B2763" i="1" l="1"/>
  <c r="A2763" i="1" s="1"/>
  <c r="B2764" i="1" l="1"/>
  <c r="A2764" i="1" s="1"/>
  <c r="B2765" i="1" l="1"/>
  <c r="A2765" i="1" s="1"/>
  <c r="B2766" i="1" l="1"/>
  <c r="A2766" i="1" s="1"/>
  <c r="B2767" i="1" l="1"/>
  <c r="A2767" i="1" s="1"/>
  <c r="B2768" i="1" l="1"/>
  <c r="A2768" i="1" s="1"/>
  <c r="B2769" i="1" l="1"/>
  <c r="A2769" i="1" s="1"/>
  <c r="B2770" i="1" l="1"/>
  <c r="A2770" i="1" s="1"/>
  <c r="B2771" i="1" l="1"/>
  <c r="A2771" i="1" s="1"/>
  <c r="B2772" i="1" l="1"/>
  <c r="A2772" i="1" s="1"/>
  <c r="B2773" i="1" l="1"/>
  <c r="A2773" i="1" s="1"/>
  <c r="B2774" i="1" l="1"/>
  <c r="A2774" i="1" s="1"/>
  <c r="B2775" i="1" l="1"/>
  <c r="A2775" i="1" s="1"/>
  <c r="B2776" i="1" l="1"/>
  <c r="A2776" i="1" s="1"/>
  <c r="B2777" i="1" l="1"/>
  <c r="A2777" i="1" s="1"/>
  <c r="B2778" i="1" l="1"/>
  <c r="A2778" i="1" s="1"/>
  <c r="B2779" i="1" l="1"/>
  <c r="A2779" i="1" s="1"/>
  <c r="B2780" i="1" l="1"/>
  <c r="A2780" i="1" s="1"/>
  <c r="B2781" i="1" l="1"/>
  <c r="A2781" i="1" s="1"/>
  <c r="B2782" i="1" l="1"/>
  <c r="A2782" i="1" s="1"/>
  <c r="B2783" i="1" l="1"/>
  <c r="A2783" i="1" s="1"/>
  <c r="B2784" i="1" l="1"/>
  <c r="A2784" i="1" s="1"/>
  <c r="B2785" i="1" l="1"/>
  <c r="A2785" i="1" s="1"/>
  <c r="B2786" i="1" l="1"/>
  <c r="A2786" i="1" s="1"/>
  <c r="B2787" i="1" l="1"/>
  <c r="A2787" i="1" s="1"/>
  <c r="B2788" i="1" l="1"/>
  <c r="A2788" i="1" s="1"/>
  <c r="B2789" i="1" l="1"/>
  <c r="A2789" i="1" s="1"/>
  <c r="B2790" i="1" l="1"/>
  <c r="A2790" i="1" s="1"/>
  <c r="B2791" i="1" l="1"/>
  <c r="A2791" i="1" s="1"/>
  <c r="B2792" i="1" l="1"/>
  <c r="A2792" i="1" s="1"/>
  <c r="B2793" i="1" l="1"/>
  <c r="A2793" i="1" s="1"/>
  <c r="B2794" i="1" l="1"/>
  <c r="A2794" i="1" s="1"/>
  <c r="B2795" i="1" l="1"/>
  <c r="A2795" i="1" s="1"/>
  <c r="B2796" i="1" l="1"/>
  <c r="A2796" i="1" s="1"/>
  <c r="B2797" i="1" l="1"/>
  <c r="A2797" i="1" s="1"/>
  <c r="B2798" i="1" l="1"/>
  <c r="A2798" i="1" s="1"/>
  <c r="B2799" i="1" l="1"/>
  <c r="A2799" i="1" s="1"/>
  <c r="B2800" i="1" l="1"/>
  <c r="A2800" i="1" s="1"/>
  <c r="B2801" i="1" l="1"/>
  <c r="A2801" i="1" s="1"/>
  <c r="B2802" i="1" l="1"/>
  <c r="A2802" i="1" s="1"/>
  <c r="B2803" i="1" l="1"/>
  <c r="A2803" i="1" s="1"/>
  <c r="B2804" i="1" l="1"/>
  <c r="A2804" i="1" s="1"/>
  <c r="B2805" i="1" l="1"/>
  <c r="A2805" i="1" s="1"/>
  <c r="B2806" i="1" l="1"/>
  <c r="A2806" i="1" s="1"/>
  <c r="B2807" i="1" l="1"/>
  <c r="A2807" i="1" s="1"/>
  <c r="B2808" i="1" l="1"/>
  <c r="A2808" i="1" s="1"/>
  <c r="B2809" i="1" l="1"/>
  <c r="A2809" i="1" s="1"/>
  <c r="B2810" i="1" l="1"/>
  <c r="A2810" i="1" s="1"/>
  <c r="B2811" i="1" l="1"/>
  <c r="A2811" i="1" s="1"/>
  <c r="B2812" i="1" l="1"/>
  <c r="A2812" i="1" s="1"/>
  <c r="B2813" i="1" l="1"/>
  <c r="A2813" i="1" s="1"/>
  <c r="B2814" i="1" l="1"/>
  <c r="A2814" i="1" s="1"/>
  <c r="B2815" i="1" l="1"/>
  <c r="A2815" i="1" s="1"/>
  <c r="B2816" i="1" l="1"/>
  <c r="A2816" i="1" s="1"/>
  <c r="B2817" i="1" l="1"/>
  <c r="A2817" i="1" s="1"/>
  <c r="B2818" i="1" l="1"/>
  <c r="A2818" i="1" s="1"/>
  <c r="B2819" i="1" l="1"/>
  <c r="A2819" i="1" s="1"/>
  <c r="B2820" i="1" l="1"/>
  <c r="A2820" i="1" s="1"/>
  <c r="B2821" i="1" l="1"/>
  <c r="A2821" i="1" s="1"/>
  <c r="B2822" i="1" l="1"/>
  <c r="A2822" i="1" s="1"/>
  <c r="B2823" i="1" l="1"/>
  <c r="A2823" i="1" s="1"/>
  <c r="B2824" i="1" l="1"/>
  <c r="A2824" i="1" s="1"/>
  <c r="B2825" i="1" l="1"/>
  <c r="A2825" i="1" s="1"/>
  <c r="B2826" i="1" l="1"/>
  <c r="A2826" i="1" s="1"/>
  <c r="B2827" i="1" l="1"/>
  <c r="A2827" i="1" s="1"/>
  <c r="B2828" i="1" l="1"/>
  <c r="A2828" i="1" s="1"/>
  <c r="B2829" i="1" l="1"/>
  <c r="A2829" i="1" s="1"/>
  <c r="B2830" i="1" l="1"/>
  <c r="A2830" i="1" s="1"/>
  <c r="B2831" i="1" l="1"/>
  <c r="A2831" i="1" s="1"/>
  <c r="B2832" i="1" l="1"/>
  <c r="A2832" i="1" s="1"/>
  <c r="B2833" i="1" l="1"/>
  <c r="A2833" i="1" s="1"/>
  <c r="B2834" i="1" l="1"/>
  <c r="A2834" i="1" s="1"/>
  <c r="B2835" i="1" l="1"/>
  <c r="A2835" i="1" s="1"/>
  <c r="B2836" i="1" l="1"/>
  <c r="A2836" i="1" s="1"/>
  <c r="B2837" i="1" l="1"/>
  <c r="A2837" i="1" s="1"/>
  <c r="B2838" i="1" l="1"/>
  <c r="A2838" i="1" s="1"/>
  <c r="B2839" i="1" l="1"/>
  <c r="A2839" i="1" s="1"/>
  <c r="B2840" i="1" l="1"/>
  <c r="A2840" i="1" s="1"/>
  <c r="B2841" i="1" l="1"/>
  <c r="A2841" i="1" s="1"/>
  <c r="B2842" i="1" l="1"/>
  <c r="A2842" i="1" s="1"/>
  <c r="B2843" i="1" l="1"/>
  <c r="A2843" i="1" s="1"/>
  <c r="B2844" i="1" l="1"/>
  <c r="A2844" i="1" s="1"/>
  <c r="B2845" i="1" l="1"/>
  <c r="A2845" i="1" s="1"/>
  <c r="B2846" i="1" l="1"/>
  <c r="A2846" i="1" s="1"/>
  <c r="B2847" i="1" l="1"/>
  <c r="A2847" i="1" s="1"/>
  <c r="B2848" i="1" l="1"/>
  <c r="A2848" i="1" s="1"/>
  <c r="B2849" i="1" l="1"/>
  <c r="A2849" i="1" s="1"/>
  <c r="B2850" i="1" l="1"/>
  <c r="A2850" i="1" s="1"/>
  <c r="B2851" i="1" l="1"/>
  <c r="A2851" i="1" s="1"/>
  <c r="B2852" i="1" l="1"/>
  <c r="A2852" i="1" s="1"/>
  <c r="B2853" i="1" l="1"/>
  <c r="A2853" i="1" s="1"/>
  <c r="B2854" i="1" l="1"/>
  <c r="A2854" i="1" s="1"/>
  <c r="B2855" i="1" l="1"/>
  <c r="A2855" i="1" s="1"/>
  <c r="B2856" i="1" l="1"/>
  <c r="A2856" i="1" s="1"/>
  <c r="B2857" i="1" l="1"/>
  <c r="A2857" i="1" s="1"/>
  <c r="B2858" i="1" l="1"/>
  <c r="A2858" i="1" s="1"/>
  <c r="B2859" i="1" l="1"/>
  <c r="A2859" i="1" s="1"/>
  <c r="B2860" i="1" l="1"/>
  <c r="A2860" i="1" s="1"/>
  <c r="B2861" i="1" l="1"/>
  <c r="A2861" i="1" s="1"/>
  <c r="B2862" i="1" l="1"/>
  <c r="A2862" i="1" s="1"/>
  <c r="B2863" i="1" l="1"/>
  <c r="A2863" i="1" s="1"/>
  <c r="B2864" i="1" l="1"/>
  <c r="A2864" i="1" s="1"/>
  <c r="B2865" i="1" l="1"/>
  <c r="A2865" i="1" s="1"/>
  <c r="B2866" i="1" l="1"/>
  <c r="A2866" i="1" s="1"/>
  <c r="B2867" i="1" l="1"/>
  <c r="A2867" i="1" s="1"/>
  <c r="B2868" i="1" l="1"/>
  <c r="A2868" i="1" s="1"/>
  <c r="B2869" i="1" l="1"/>
  <c r="A2869" i="1" s="1"/>
  <c r="B2870" i="1" l="1"/>
  <c r="A2870" i="1" s="1"/>
  <c r="B2871" i="1" l="1"/>
  <c r="A2871" i="1" s="1"/>
  <c r="B2872" i="1" l="1"/>
  <c r="A2872" i="1" s="1"/>
  <c r="B2873" i="1" l="1"/>
  <c r="A2873" i="1" s="1"/>
  <c r="B2874" i="1" l="1"/>
  <c r="A2874" i="1" s="1"/>
  <c r="B2875" i="1" l="1"/>
  <c r="A2875" i="1" s="1"/>
  <c r="B2876" i="1" l="1"/>
  <c r="A2876" i="1" s="1"/>
  <c r="B2877" i="1" l="1"/>
  <c r="A2877" i="1" s="1"/>
  <c r="B2878" i="1" l="1"/>
  <c r="A2878" i="1" s="1"/>
  <c r="B2879" i="1" l="1"/>
  <c r="A2879" i="1" s="1"/>
  <c r="B2880" i="1" l="1"/>
  <c r="A2880" i="1" s="1"/>
  <c r="B2881" i="1" l="1"/>
  <c r="A2881" i="1" s="1"/>
  <c r="B2882" i="1" l="1"/>
  <c r="A2882" i="1" s="1"/>
  <c r="B2883" i="1" l="1"/>
  <c r="A2883" i="1" s="1"/>
  <c r="B2884" i="1" l="1"/>
  <c r="A2884" i="1" s="1"/>
  <c r="B2885" i="1" l="1"/>
  <c r="A2885" i="1" s="1"/>
  <c r="B2886" i="1" l="1"/>
  <c r="A2886" i="1" s="1"/>
  <c r="B2887" i="1" l="1"/>
  <c r="A2887" i="1" s="1"/>
  <c r="B2888" i="1" l="1"/>
  <c r="A2888" i="1" s="1"/>
  <c r="B2889" i="1" l="1"/>
  <c r="A2889" i="1" s="1"/>
  <c r="B2890" i="1" l="1"/>
  <c r="A2890" i="1" s="1"/>
  <c r="B2891" i="1" l="1"/>
  <c r="A2891" i="1" s="1"/>
  <c r="B2892" i="1" l="1"/>
  <c r="A2892" i="1" s="1"/>
  <c r="B2893" i="1" l="1"/>
  <c r="A2893" i="1" s="1"/>
  <c r="B2894" i="1" l="1"/>
  <c r="A2894" i="1" s="1"/>
  <c r="B2895" i="1" l="1"/>
  <c r="A2895" i="1" s="1"/>
  <c r="B2896" i="1" l="1"/>
  <c r="A2896" i="1" s="1"/>
  <c r="B2897" i="1" l="1"/>
  <c r="A2897" i="1" s="1"/>
  <c r="B2898" i="1" l="1"/>
  <c r="A2898" i="1" s="1"/>
  <c r="B2899" i="1" l="1"/>
  <c r="A2899" i="1" s="1"/>
  <c r="B2900" i="1" l="1"/>
  <c r="A2900" i="1" s="1"/>
  <c r="B2901" i="1" l="1"/>
  <c r="A2901" i="1" s="1"/>
  <c r="B2902" i="1" l="1"/>
  <c r="A2902" i="1" s="1"/>
  <c r="B2903" i="1" l="1"/>
  <c r="A2903" i="1" s="1"/>
  <c r="B2904" i="1" l="1"/>
  <c r="A2904" i="1" s="1"/>
  <c r="B2905" i="1" l="1"/>
  <c r="A2905" i="1" s="1"/>
  <c r="B2906" i="1" l="1"/>
  <c r="A2906" i="1" s="1"/>
  <c r="B2907" i="1" l="1"/>
  <c r="A2907" i="1" s="1"/>
  <c r="B2908" i="1" l="1"/>
  <c r="A2908" i="1" s="1"/>
  <c r="B2909" i="1" l="1"/>
  <c r="A2909" i="1" s="1"/>
  <c r="B2910" i="1" l="1"/>
  <c r="A2910" i="1" s="1"/>
  <c r="B2911" i="1" l="1"/>
  <c r="A2911" i="1" s="1"/>
  <c r="B2912" i="1" l="1"/>
  <c r="A2912" i="1" s="1"/>
  <c r="B2913" i="1" l="1"/>
  <c r="A2913" i="1" s="1"/>
  <c r="B2914" i="1" l="1"/>
  <c r="A2914" i="1" s="1"/>
  <c r="B2915" i="1" l="1"/>
  <c r="A2915" i="1" s="1"/>
  <c r="B2916" i="1" l="1"/>
  <c r="A2916" i="1" s="1"/>
  <c r="B2917" i="1" l="1"/>
  <c r="A2917" i="1" s="1"/>
  <c r="B2918" i="1" l="1"/>
  <c r="A2918" i="1" s="1"/>
  <c r="B2919" i="1" l="1"/>
  <c r="A2919" i="1" s="1"/>
  <c r="B2920" i="1" l="1"/>
  <c r="A2920" i="1" s="1"/>
  <c r="B2921" i="1" l="1"/>
  <c r="A2921" i="1" s="1"/>
  <c r="B2922" i="1" l="1"/>
  <c r="A2922" i="1" s="1"/>
  <c r="B2923" i="1" l="1"/>
  <c r="A2923" i="1" s="1"/>
  <c r="B2924" i="1" l="1"/>
  <c r="A2924" i="1" s="1"/>
  <c r="B2925" i="1" l="1"/>
  <c r="A2925" i="1" s="1"/>
  <c r="B2926" i="1" l="1"/>
  <c r="A2926" i="1" s="1"/>
  <c r="B2927" i="1" l="1"/>
  <c r="A2927" i="1" s="1"/>
  <c r="B2928" i="1" l="1"/>
  <c r="A2928" i="1" s="1"/>
  <c r="B2929" i="1" l="1"/>
  <c r="A2929" i="1" s="1"/>
  <c r="B2930" i="1" l="1"/>
  <c r="A2930" i="1" s="1"/>
  <c r="B2931" i="1" l="1"/>
  <c r="A2931" i="1" s="1"/>
  <c r="B2932" i="1" l="1"/>
  <c r="A2932" i="1" s="1"/>
  <c r="B2933" i="1" l="1"/>
  <c r="A2933" i="1" s="1"/>
  <c r="B2934" i="1" l="1"/>
  <c r="A2934" i="1" s="1"/>
  <c r="B2935" i="1" l="1"/>
  <c r="A2935" i="1" s="1"/>
  <c r="B2936" i="1" l="1"/>
  <c r="A2936" i="1" s="1"/>
  <c r="B2937" i="1" l="1"/>
  <c r="A2937" i="1" s="1"/>
  <c r="B2938" i="1" l="1"/>
  <c r="A2938" i="1" s="1"/>
  <c r="B2939" i="1" l="1"/>
  <c r="A2939" i="1" s="1"/>
  <c r="B2940" i="1" l="1"/>
  <c r="A2940" i="1" s="1"/>
  <c r="B2941" i="1" l="1"/>
  <c r="A2941" i="1" s="1"/>
  <c r="B2942" i="1" l="1"/>
  <c r="A2942" i="1" s="1"/>
  <c r="B2943" i="1" l="1"/>
  <c r="A2943" i="1" s="1"/>
  <c r="B2944" i="1" l="1"/>
  <c r="A2944" i="1" s="1"/>
  <c r="B2945" i="1" l="1"/>
  <c r="A2945" i="1" s="1"/>
  <c r="B2946" i="1" l="1"/>
  <c r="A2946" i="1" s="1"/>
  <c r="B2947" i="1" l="1"/>
  <c r="A2947" i="1" s="1"/>
  <c r="B2948" i="1" l="1"/>
  <c r="A2948" i="1" s="1"/>
  <c r="B2949" i="1" l="1"/>
  <c r="A2949" i="1" s="1"/>
  <c r="B2950" i="1" l="1"/>
  <c r="A2950" i="1" s="1"/>
  <c r="B2951" i="1" l="1"/>
  <c r="A2951" i="1" s="1"/>
  <c r="B2952" i="1" l="1"/>
  <c r="A2952" i="1" s="1"/>
  <c r="B2953" i="1" l="1"/>
  <c r="A2953" i="1" s="1"/>
  <c r="B2954" i="1" l="1"/>
  <c r="A2954" i="1" s="1"/>
  <c r="B2955" i="1" l="1"/>
  <c r="A2955" i="1" s="1"/>
  <c r="B2956" i="1" l="1"/>
  <c r="A2956" i="1" s="1"/>
  <c r="B2957" i="1" l="1"/>
  <c r="A2957" i="1" s="1"/>
  <c r="B2958" i="1" l="1"/>
  <c r="A2958" i="1" s="1"/>
  <c r="B2959" i="1" l="1"/>
  <c r="A2959" i="1" s="1"/>
  <c r="B2960" i="1" l="1"/>
  <c r="A2960" i="1" s="1"/>
  <c r="B2961" i="1" l="1"/>
  <c r="A2961" i="1" s="1"/>
  <c r="B2962" i="1" l="1"/>
  <c r="A2962" i="1" s="1"/>
  <c r="B2963" i="1" l="1"/>
  <c r="A2963" i="1" s="1"/>
  <c r="B2964" i="1" l="1"/>
  <c r="A2964" i="1" s="1"/>
  <c r="B2965" i="1" l="1"/>
  <c r="A2965" i="1" s="1"/>
  <c r="B2966" i="1" l="1"/>
  <c r="A2966" i="1" s="1"/>
  <c r="B2967" i="1" l="1"/>
  <c r="A2967" i="1" s="1"/>
  <c r="B2968" i="1" l="1"/>
  <c r="A2968" i="1" s="1"/>
  <c r="B2969" i="1" l="1"/>
  <c r="A2969" i="1" s="1"/>
  <c r="B2970" i="1" l="1"/>
  <c r="A2970" i="1" s="1"/>
  <c r="B2971" i="1" l="1"/>
  <c r="A2971" i="1" s="1"/>
  <c r="B2972" i="1" l="1"/>
  <c r="A2972" i="1" s="1"/>
  <c r="B2973" i="1" l="1"/>
  <c r="A2973" i="1" s="1"/>
  <c r="B2974" i="1" l="1"/>
  <c r="A2974" i="1" s="1"/>
  <c r="B2975" i="1" l="1"/>
  <c r="A2975" i="1" s="1"/>
  <c r="B2976" i="1" l="1"/>
  <c r="A2976" i="1" s="1"/>
  <c r="B2977" i="1" l="1"/>
  <c r="A2977" i="1" s="1"/>
  <c r="B2978" i="1" l="1"/>
  <c r="A2978" i="1" s="1"/>
  <c r="B2979" i="1" l="1"/>
  <c r="A2979" i="1" s="1"/>
  <c r="B2980" i="1" l="1"/>
  <c r="A2980" i="1" s="1"/>
  <c r="B2981" i="1" l="1"/>
  <c r="A2981" i="1" s="1"/>
  <c r="B2982" i="1" l="1"/>
  <c r="A2982" i="1" s="1"/>
  <c r="B2983" i="1" l="1"/>
  <c r="A2983" i="1" s="1"/>
  <c r="B2984" i="1" l="1"/>
  <c r="A2984" i="1" s="1"/>
  <c r="B2985" i="1" l="1"/>
  <c r="A2985" i="1" s="1"/>
  <c r="B2986" i="1" l="1"/>
  <c r="A2986" i="1" s="1"/>
  <c r="B2987" i="1" l="1"/>
  <c r="A2987" i="1" s="1"/>
  <c r="B2988" i="1" l="1"/>
  <c r="A2988" i="1" s="1"/>
  <c r="B2989" i="1" l="1"/>
  <c r="A2989" i="1" s="1"/>
  <c r="B2990" i="1" l="1"/>
  <c r="A2990" i="1" s="1"/>
  <c r="B2991" i="1" l="1"/>
  <c r="A2991" i="1" s="1"/>
  <c r="B2992" i="1" l="1"/>
  <c r="A2992" i="1" s="1"/>
  <c r="B2993" i="1" l="1"/>
  <c r="A2993" i="1" s="1"/>
  <c r="B2994" i="1" l="1"/>
  <c r="A2994" i="1" s="1"/>
  <c r="B2995" i="1" l="1"/>
  <c r="A2995" i="1" s="1"/>
  <c r="B2996" i="1" l="1"/>
  <c r="A2996" i="1" s="1"/>
  <c r="B2997" i="1" l="1"/>
  <c r="A2997" i="1" s="1"/>
  <c r="B2998" i="1" l="1"/>
  <c r="A2998" i="1" s="1"/>
  <c r="B2999" i="1" l="1"/>
  <c r="A2999" i="1" s="1"/>
  <c r="B3000" i="1" l="1"/>
  <c r="Q160" i="2"/>
  <c r="R195" i="2"/>
  <c r="H195" i="2" s="1"/>
  <c r="Q237" i="2"/>
  <c r="R169" i="2"/>
  <c r="Q204" i="2"/>
  <c r="R264" i="2"/>
  <c r="Q183" i="2"/>
  <c r="Q180" i="2"/>
  <c r="Q104" i="2"/>
  <c r="Q69" i="2"/>
  <c r="Q163" i="2"/>
  <c r="Q110" i="2"/>
  <c r="Q141" i="2"/>
  <c r="Q206" i="2"/>
  <c r="Q106" i="2"/>
  <c r="Q187" i="2"/>
  <c r="R186" i="2"/>
  <c r="H186" i="2" s="1"/>
  <c r="G186" i="2" s="1"/>
  <c r="R196" i="2"/>
  <c r="H196" i="2" s="1"/>
  <c r="G196" i="2" s="1"/>
  <c r="R182" i="2"/>
  <c r="H182" i="2" s="1"/>
  <c r="G182" i="2" s="1"/>
  <c r="Q86" i="2"/>
  <c r="Q203" i="2"/>
  <c r="Q264" i="2"/>
  <c r="Q25" i="2"/>
  <c r="H7" i="9"/>
  <c r="C7" i="9" s="1"/>
  <c r="Q200" i="2"/>
  <c r="Q179" i="2"/>
  <c r="Q161" i="2"/>
  <c r="Q189" i="2"/>
  <c r="Q217" i="2"/>
  <c r="Q7" i="2"/>
  <c r="Q36" i="2"/>
  <c r="Q170" i="2"/>
  <c r="Q196" i="2"/>
  <c r="Q190" i="2"/>
  <c r="R200" i="2"/>
  <c r="H200" i="2" s="1"/>
  <c r="R189" i="2"/>
  <c r="H189" i="2" s="1"/>
  <c r="G189" i="2" s="1"/>
  <c r="Q114" i="2"/>
  <c r="Q184" i="2"/>
  <c r="R187" i="2"/>
  <c r="H187" i="2" s="1"/>
  <c r="R161" i="2"/>
  <c r="H161" i="2" s="1"/>
  <c r="G161" i="2" s="1"/>
  <c r="R237" i="2"/>
  <c r="Q195" i="2"/>
  <c r="R179" i="2"/>
  <c r="H179" i="2" s="1"/>
  <c r="Q182" i="2"/>
  <c r="Q35" i="2"/>
  <c r="R185" i="2"/>
  <c r="H185" i="2" s="1"/>
  <c r="G185" i="2" s="1"/>
  <c r="R188" i="2"/>
  <c r="H188" i="2" s="1"/>
  <c r="G188" i="2" s="1"/>
  <c r="Q201" i="2"/>
  <c r="Q22" i="2"/>
  <c r="Q6" i="2"/>
  <c r="R204" i="2"/>
  <c r="H204" i="2" s="1"/>
  <c r="G204" i="2" s="1"/>
  <c r="Q37" i="2"/>
  <c r="R203" i="2"/>
  <c r="H203" i="2" s="1"/>
  <c r="G203" i="2" s="1"/>
  <c r="Q68" i="2"/>
  <c r="R160" i="2"/>
  <c r="R183" i="2"/>
  <c r="H183" i="2" s="1"/>
  <c r="G183" i="2" s="1"/>
  <c r="R162" i="2"/>
  <c r="H162" i="2" s="1"/>
  <c r="G162" i="2" s="1"/>
  <c r="R180" i="2"/>
  <c r="H180" i="2" s="1"/>
  <c r="G180" i="2" s="1"/>
  <c r="R163" i="2"/>
  <c r="H163" i="2" s="1"/>
  <c r="R201" i="2"/>
  <c r="H201" i="2" s="1"/>
  <c r="G201" i="2" s="1"/>
  <c r="Q186" i="2"/>
  <c r="Q162" i="2"/>
  <c r="Q181" i="2"/>
  <c r="J1" i="1"/>
  <c r="R181" i="2"/>
  <c r="H181" i="2" s="1"/>
  <c r="R170" i="2"/>
  <c r="H170" i="2" s="1"/>
  <c r="G170" i="2" s="1"/>
  <c r="Q105" i="2"/>
  <c r="Q202" i="2"/>
  <c r="Q108" i="2"/>
  <c r="R206" i="2"/>
  <c r="H206" i="2" s="1"/>
  <c r="G206" i="2" s="1"/>
  <c r="Q185" i="2"/>
  <c r="Q145" i="2"/>
  <c r="Q188" i="2"/>
  <c r="R178" i="2"/>
  <c r="Q169" i="2"/>
  <c r="Q33" i="2"/>
  <c r="Q178" i="2"/>
  <c r="Q116" i="2"/>
  <c r="Q20" i="2"/>
  <c r="Q115" i="2"/>
  <c r="Q117" i="2"/>
  <c r="R202" i="2"/>
  <c r="H202" i="2" s="1"/>
  <c r="G202" i="2" s="1"/>
  <c r="Q113" i="2"/>
  <c r="R184" i="2"/>
  <c r="H184" i="2" s="1"/>
  <c r="G184" i="2" s="1"/>
  <c r="R217" i="2"/>
  <c r="H217" i="2" s="1"/>
  <c r="G217" i="2" s="1"/>
  <c r="R190" i="2"/>
  <c r="H190" i="2" s="1"/>
  <c r="G190" i="2" s="1"/>
  <c r="F117" i="2" l="1"/>
  <c r="J117" i="2"/>
  <c r="I117" i="2" s="1"/>
  <c r="L117" i="2"/>
  <c r="J178" i="2"/>
  <c r="L178" i="2"/>
  <c r="K178" i="2" s="1"/>
  <c r="Q231" i="2"/>
  <c r="J188" i="2"/>
  <c r="I188" i="2" s="1"/>
  <c r="L188" i="2"/>
  <c r="K188" i="2" s="1"/>
  <c r="L108" i="2"/>
  <c r="F108" i="2"/>
  <c r="J108" i="2"/>
  <c r="I108" i="2" s="1"/>
  <c r="L105" i="2"/>
  <c r="F105" i="2"/>
  <c r="J105" i="2"/>
  <c r="I105" i="2" s="1"/>
  <c r="L181" i="2"/>
  <c r="K181" i="2" s="1"/>
  <c r="J181" i="2"/>
  <c r="J186" i="2"/>
  <c r="I186" i="2" s="1"/>
  <c r="L186" i="2"/>
  <c r="K186" i="2" s="1"/>
  <c r="R166" i="2"/>
  <c r="H160" i="2"/>
  <c r="L22" i="2"/>
  <c r="K22" i="2" s="1"/>
  <c r="J22" i="2"/>
  <c r="D22" i="2"/>
  <c r="L35" i="2"/>
  <c r="K35" i="2" s="1"/>
  <c r="D35" i="2"/>
  <c r="C35" i="2" s="1"/>
  <c r="J35" i="2"/>
  <c r="I35" i="2" s="1"/>
  <c r="J195" i="2"/>
  <c r="L195" i="2"/>
  <c r="K195" i="2" s="1"/>
  <c r="J184" i="2"/>
  <c r="I184" i="2" s="1"/>
  <c r="L184" i="2"/>
  <c r="K184" i="2" s="1"/>
  <c r="J190" i="2"/>
  <c r="I190" i="2" s="1"/>
  <c r="L190" i="2"/>
  <c r="K190" i="2" s="1"/>
  <c r="L170" i="2"/>
  <c r="K170" i="2" s="1"/>
  <c r="J170" i="2"/>
  <c r="I170" i="2" s="1"/>
  <c r="J7" i="2"/>
  <c r="I7" i="2" s="1"/>
  <c r="L7" i="2"/>
  <c r="K7" i="2" s="1"/>
  <c r="D7" i="2"/>
  <c r="C7" i="2" s="1"/>
  <c r="J189" i="2"/>
  <c r="I189" i="2" s="1"/>
  <c r="L189" i="2"/>
  <c r="K189" i="2" s="1"/>
  <c r="L179" i="2"/>
  <c r="K179" i="2" s="1"/>
  <c r="J179" i="2"/>
  <c r="J264" i="2"/>
  <c r="L264" i="2"/>
  <c r="K264" i="2" s="1"/>
  <c r="D86" i="2"/>
  <c r="J86" i="2"/>
  <c r="L86" i="2"/>
  <c r="K86" i="2" s="1"/>
  <c r="J187" i="2"/>
  <c r="L187" i="2"/>
  <c r="K187" i="2" s="1"/>
  <c r="J206" i="2"/>
  <c r="I206" i="2" s="1"/>
  <c r="L206" i="2"/>
  <c r="K206" i="2" s="1"/>
  <c r="L110" i="2"/>
  <c r="K110" i="2" s="1"/>
  <c r="J110" i="2"/>
  <c r="I110" i="2" s="1"/>
  <c r="F110" i="2"/>
  <c r="E110" i="2" s="1"/>
  <c r="D69" i="2"/>
  <c r="J69" i="2"/>
  <c r="I69" i="2" s="1"/>
  <c r="L69" i="2"/>
  <c r="J180" i="2"/>
  <c r="I180" i="2" s="1"/>
  <c r="L180" i="2"/>
  <c r="K180" i="2" s="1"/>
  <c r="R173" i="2"/>
  <c r="H173" i="2" s="1"/>
  <c r="H169" i="2"/>
  <c r="L113" i="2"/>
  <c r="K113" i="2" s="1"/>
  <c r="F113" i="2"/>
  <c r="E113" i="2" s="1"/>
  <c r="J113" i="2"/>
  <c r="I113" i="2" s="1"/>
  <c r="J20" i="2"/>
  <c r="I20" i="2" s="1"/>
  <c r="L20" i="2"/>
  <c r="K20" i="2" s="1"/>
  <c r="D20" i="2"/>
  <c r="C20" i="2" s="1"/>
  <c r="Q173" i="2"/>
  <c r="J169" i="2"/>
  <c r="L169" i="2"/>
  <c r="K169" i="2" s="1"/>
  <c r="L185" i="2"/>
  <c r="K185" i="2" s="1"/>
  <c r="J185" i="2"/>
  <c r="I185" i="2" s="1"/>
  <c r="J115" i="2"/>
  <c r="I115" i="2" s="1"/>
  <c r="F115" i="2"/>
  <c r="L115" i="2"/>
  <c r="F116" i="2"/>
  <c r="L116" i="2"/>
  <c r="J116" i="2"/>
  <c r="I116" i="2" s="1"/>
  <c r="L33" i="2"/>
  <c r="K33" i="2" s="1"/>
  <c r="D33" i="2"/>
  <c r="C33" i="2" s="1"/>
  <c r="J33" i="2"/>
  <c r="I33" i="2" s="1"/>
  <c r="H178" i="2"/>
  <c r="R231" i="2"/>
  <c r="H231" i="2" s="1"/>
  <c r="J145" i="2"/>
  <c r="I145" i="2" s="1"/>
  <c r="L145" i="2"/>
  <c r="K145" i="2" s="1"/>
  <c r="F145" i="2"/>
  <c r="E145" i="2" s="1"/>
  <c r="J202" i="2"/>
  <c r="I202" i="2" s="1"/>
  <c r="L202" i="2"/>
  <c r="K202" i="2" s="1"/>
  <c r="J162" i="2"/>
  <c r="I162" i="2" s="1"/>
  <c r="L162" i="2"/>
  <c r="K162" i="2" s="1"/>
  <c r="J68" i="2"/>
  <c r="I68" i="2" s="1"/>
  <c r="D68" i="2"/>
  <c r="C68" i="2" s="1"/>
  <c r="L68" i="2"/>
  <c r="K68" i="2" s="1"/>
  <c r="Q90" i="2"/>
  <c r="D90" i="2" s="1"/>
  <c r="J37" i="2"/>
  <c r="I37" i="2" s="1"/>
  <c r="D37" i="2"/>
  <c r="C37" i="2" s="1"/>
  <c r="L37" i="2"/>
  <c r="K37" i="2" s="1"/>
  <c r="D6" i="2"/>
  <c r="L6" i="2"/>
  <c r="K6" i="2" s="1"/>
  <c r="J6" i="2"/>
  <c r="L201" i="2"/>
  <c r="K201" i="2" s="1"/>
  <c r="J201" i="2"/>
  <c r="I201" i="2" s="1"/>
  <c r="L182" i="2"/>
  <c r="K182" i="2" s="1"/>
  <c r="J182" i="2"/>
  <c r="I182" i="2" s="1"/>
  <c r="L4" i="2"/>
  <c r="D4" i="2"/>
  <c r="Q43" i="2"/>
  <c r="J4" i="2"/>
  <c r="H237" i="2"/>
  <c r="G237" i="2" s="1"/>
  <c r="R249" i="2"/>
  <c r="H249" i="2" s="1"/>
  <c r="J114" i="2"/>
  <c r="I114" i="2" s="1"/>
  <c r="L114" i="2"/>
  <c r="K114" i="2" s="1"/>
  <c r="F114" i="2"/>
  <c r="E114" i="2" s="1"/>
  <c r="J196" i="2"/>
  <c r="I196" i="2" s="1"/>
  <c r="L196" i="2"/>
  <c r="K196" i="2" s="1"/>
  <c r="D36" i="2"/>
  <c r="L36" i="2"/>
  <c r="K36" i="2" s="1"/>
  <c r="J36" i="2"/>
  <c r="L217" i="2"/>
  <c r="K217" i="2" s="1"/>
  <c r="J217" i="2"/>
  <c r="I217" i="2" s="1"/>
  <c r="J161" i="2"/>
  <c r="I161" i="2" s="1"/>
  <c r="L161" i="2"/>
  <c r="K161" i="2" s="1"/>
  <c r="J200" i="2"/>
  <c r="L200" i="2"/>
  <c r="K200" i="2" s="1"/>
  <c r="L25" i="2"/>
  <c r="K25" i="2" s="1"/>
  <c r="D25" i="2"/>
  <c r="J25" i="2"/>
  <c r="L203" i="2"/>
  <c r="K203" i="2" s="1"/>
  <c r="J203" i="2"/>
  <c r="I203" i="2" s="1"/>
  <c r="F106" i="2"/>
  <c r="E106" i="2" s="1"/>
  <c r="L106" i="2"/>
  <c r="K106" i="2" s="1"/>
  <c r="J106" i="2"/>
  <c r="I106" i="2" s="1"/>
  <c r="J141" i="2"/>
  <c r="I141" i="2" s="1"/>
  <c r="L141" i="2"/>
  <c r="F141" i="2"/>
  <c r="L163" i="2"/>
  <c r="J163" i="2"/>
  <c r="I163" i="2" s="1"/>
  <c r="F104" i="2"/>
  <c r="J104" i="2"/>
  <c r="I104" i="2" s="1"/>
  <c r="Q119" i="2"/>
  <c r="L104" i="2"/>
  <c r="L183" i="2"/>
  <c r="K183" i="2" s="1"/>
  <c r="J183" i="2"/>
  <c r="I183" i="2" s="1"/>
  <c r="J204" i="2"/>
  <c r="I204" i="2" s="1"/>
  <c r="L204" i="2"/>
  <c r="K204" i="2" s="1"/>
  <c r="L237" i="2"/>
  <c r="K237" i="2" s="1"/>
  <c r="J237" i="2"/>
  <c r="I237" i="2" s="1"/>
  <c r="Q249" i="2"/>
  <c r="J160" i="2"/>
  <c r="I160" i="2" s="1"/>
  <c r="Q148" i="2"/>
  <c r="F148" i="2" s="1"/>
  <c r="Q166" i="2"/>
  <c r="L160" i="2"/>
  <c r="A3000" i="1"/>
  <c r="L1" i="1" s="1"/>
  <c r="B5" i="1"/>
  <c r="I181" i="2" l="1"/>
  <c r="I264" i="2"/>
  <c r="K117" i="2"/>
  <c r="K69" i="2"/>
  <c r="I187" i="2"/>
  <c r="K105" i="2"/>
  <c r="K116" i="2"/>
  <c r="I195" i="2"/>
  <c r="I178" i="2"/>
  <c r="I207" i="2"/>
  <c r="K115" i="2"/>
  <c r="I179" i="2"/>
  <c r="I86" i="2"/>
  <c r="K163" i="2"/>
  <c r="K104" i="2"/>
  <c r="I169" i="2"/>
  <c r="I22" i="2"/>
  <c r="K160" i="2"/>
  <c r="K108" i="2"/>
  <c r="Q175" i="2"/>
  <c r="Q233" i="2" s="1"/>
  <c r="I36" i="2"/>
  <c r="I25" i="2"/>
  <c r="Q138" i="2"/>
  <c r="F119" i="2"/>
  <c r="I200" i="2"/>
  <c r="H250" i="2"/>
  <c r="G250" i="2" s="1"/>
  <c r="G249" i="2"/>
  <c r="H235" i="2"/>
  <c r="G235" i="2" s="1"/>
  <c r="P1" i="2"/>
  <c r="Q92" i="2"/>
  <c r="D43" i="2"/>
  <c r="L1" i="2"/>
  <c r="H1" i="13" s="1"/>
  <c r="K4" i="2"/>
  <c r="H232" i="2"/>
  <c r="H177" i="2"/>
  <c r="G385" i="9"/>
  <c r="F292" i="9"/>
  <c r="F244" i="9"/>
  <c r="C181" i="9"/>
  <c r="C288" i="9"/>
  <c r="F511" i="9"/>
  <c r="F508" i="9"/>
  <c r="C172" i="9"/>
  <c r="C73" i="9"/>
  <c r="C115" i="9"/>
  <c r="B133" i="9"/>
  <c r="G181" i="9"/>
  <c r="C391" i="9"/>
  <c r="B509" i="9"/>
  <c r="G511" i="9"/>
  <c r="C227" i="9"/>
  <c r="C92" i="9"/>
  <c r="C256" i="9"/>
  <c r="G510" i="9"/>
  <c r="C509" i="9"/>
  <c r="G466" i="9"/>
  <c r="F412" i="9"/>
  <c r="C113" i="9"/>
  <c r="B109" i="9"/>
  <c r="C342" i="9"/>
  <c r="B492" i="9"/>
  <c r="G206" i="9"/>
  <c r="B461" i="9"/>
  <c r="F301" i="9"/>
  <c r="G247" i="9"/>
  <c r="G369" i="9"/>
  <c r="C195" i="9"/>
  <c r="G256" i="9"/>
  <c r="G22" i="9"/>
  <c r="C284" i="9"/>
  <c r="G409" i="9"/>
  <c r="C454" i="9"/>
  <c r="C270" i="9"/>
  <c r="C119" i="9"/>
  <c r="F473" i="9"/>
  <c r="C202" i="9"/>
  <c r="C43" i="9"/>
  <c r="C228" i="9"/>
  <c r="F8" i="9"/>
  <c r="G352" i="9"/>
  <c r="F164" i="9"/>
  <c r="G295" i="9"/>
  <c r="B111" i="9"/>
  <c r="G465" i="9"/>
  <c r="B382" i="9"/>
  <c r="C458" i="9"/>
  <c r="F47" i="9"/>
  <c r="F158" i="9"/>
  <c r="C337" i="9"/>
  <c r="F492" i="9"/>
  <c r="B84" i="9"/>
  <c r="F226" i="9"/>
  <c r="G52" i="9"/>
  <c r="C233" i="9"/>
  <c r="F94" i="9"/>
  <c r="B86" i="9"/>
  <c r="C206" i="9"/>
  <c r="C9" i="9"/>
  <c r="C302" i="9"/>
  <c r="C468" i="9"/>
  <c r="C196" i="9"/>
  <c r="C446" i="9"/>
  <c r="F321" i="9"/>
  <c r="G480" i="9"/>
  <c r="F96" i="9"/>
  <c r="F277" i="9"/>
  <c r="B96" i="9"/>
  <c r="G338" i="9"/>
  <c r="F39" i="9"/>
  <c r="G412" i="9"/>
  <c r="B454" i="9"/>
  <c r="F367" i="9"/>
  <c r="B69" i="9"/>
  <c r="F156" i="9"/>
  <c r="C252" i="9"/>
  <c r="C320" i="9"/>
  <c r="G472" i="9"/>
  <c r="G346" i="9"/>
  <c r="G203" i="9"/>
  <c r="G132" i="9"/>
  <c r="G29" i="9"/>
  <c r="C84" i="9"/>
  <c r="F481" i="9"/>
  <c r="F176" i="9"/>
  <c r="B127" i="9"/>
  <c r="G34" i="9"/>
  <c r="B11" i="9"/>
  <c r="F70" i="9"/>
  <c r="B252" i="9"/>
  <c r="F413" i="9"/>
  <c r="B237" i="9"/>
  <c r="F68" i="9"/>
  <c r="B12" i="9"/>
  <c r="C442" i="9"/>
  <c r="G37" i="9"/>
  <c r="F370" i="9"/>
  <c r="C483" i="9"/>
  <c r="F238" i="9"/>
  <c r="G323" i="9"/>
  <c r="C208" i="9"/>
  <c r="F418" i="9"/>
  <c r="B36" i="9"/>
  <c r="F490" i="9"/>
  <c r="B424" i="9"/>
  <c r="F64" i="9"/>
  <c r="C437" i="9"/>
  <c r="C358" i="9"/>
  <c r="F452" i="9"/>
  <c r="G432" i="9"/>
  <c r="G48" i="9"/>
  <c r="G281" i="9"/>
  <c r="B192" i="9"/>
  <c r="F273" i="9"/>
  <c r="B48" i="9"/>
  <c r="G142" i="9"/>
  <c r="C175" i="9"/>
  <c r="F402" i="9"/>
  <c r="B299" i="9"/>
  <c r="B281" i="9"/>
  <c r="C189" i="9"/>
  <c r="C97" i="9"/>
  <c r="F253" i="9"/>
  <c r="B297" i="9"/>
  <c r="B408" i="9"/>
  <c r="C370" i="9"/>
  <c r="B511" i="9"/>
  <c r="F317" i="9"/>
  <c r="C58" i="9"/>
  <c r="B175" i="9"/>
  <c r="G393" i="9"/>
  <c r="G211" i="9"/>
  <c r="B213" i="9"/>
  <c r="G283" i="9"/>
  <c r="G182" i="9"/>
  <c r="G78" i="9"/>
  <c r="C425" i="9"/>
  <c r="B478" i="9"/>
  <c r="C387" i="9"/>
  <c r="G467" i="9"/>
  <c r="G411" i="9"/>
  <c r="G475" i="9"/>
  <c r="B395" i="9"/>
  <c r="G311" i="9"/>
  <c r="B379" i="9"/>
  <c r="B280" i="9"/>
  <c r="G441" i="9"/>
  <c r="B446" i="9"/>
  <c r="F288" i="9"/>
  <c r="B94" i="9"/>
  <c r="B456" i="9"/>
  <c r="B421" i="9"/>
  <c r="C303" i="9"/>
  <c r="F401" i="9"/>
  <c r="F104" i="9"/>
  <c r="B112" i="9"/>
  <c r="F31" i="9"/>
  <c r="G396" i="9"/>
  <c r="B343" i="9"/>
  <c r="F450" i="9"/>
  <c r="B171" i="9"/>
  <c r="B153" i="9"/>
  <c r="F506" i="9"/>
  <c r="B317" i="9"/>
  <c r="C49" i="9"/>
  <c r="B414" i="9"/>
  <c r="C413" i="9"/>
  <c r="G353" i="9"/>
  <c r="G143" i="9"/>
  <c r="G462" i="9"/>
  <c r="C379" i="9"/>
  <c r="C247" i="9"/>
  <c r="C102" i="9"/>
  <c r="B199" i="9"/>
  <c r="F258" i="9"/>
  <c r="F173" i="9"/>
  <c r="F220" i="9"/>
  <c r="G325" i="9"/>
  <c r="G116" i="9"/>
  <c r="B337" i="9"/>
  <c r="B74" i="9"/>
  <c r="C332" i="9"/>
  <c r="B30" i="9"/>
  <c r="F429" i="9"/>
  <c r="C410" i="9"/>
  <c r="G243" i="9"/>
  <c r="G444" i="9"/>
  <c r="G454" i="9"/>
  <c r="B332" i="9"/>
  <c r="C395" i="9"/>
  <c r="F399" i="9"/>
  <c r="G105" i="9"/>
  <c r="B37" i="9"/>
  <c r="F203" i="9"/>
  <c r="G174" i="9"/>
  <c r="G291" i="9"/>
  <c r="C168" i="9"/>
  <c r="C243" i="9"/>
  <c r="C314" i="9"/>
  <c r="C466" i="9"/>
  <c r="G504" i="9"/>
  <c r="G372" i="9"/>
  <c r="G378" i="9"/>
  <c r="F424" i="9"/>
  <c r="C134" i="9"/>
  <c r="B243" i="9"/>
  <c r="C136" i="9"/>
  <c r="B26" i="9"/>
  <c r="C234" i="9"/>
  <c r="G490" i="9"/>
  <c r="F287" i="9"/>
  <c r="B334" i="9"/>
  <c r="G447" i="9"/>
  <c r="B117" i="9"/>
  <c r="C360" i="9"/>
  <c r="G252" i="9"/>
  <c r="F123" i="9"/>
  <c r="G355" i="9"/>
  <c r="F365" i="9"/>
  <c r="C386" i="9"/>
  <c r="G9" i="9"/>
  <c r="F168" i="9"/>
  <c r="C77" i="9"/>
  <c r="F428" i="9"/>
  <c r="G487" i="9"/>
  <c r="C408" i="9"/>
  <c r="F55" i="9"/>
  <c r="C224" i="9"/>
  <c r="B465" i="9"/>
  <c r="F280" i="9"/>
  <c r="B173" i="9"/>
  <c r="C373" i="9"/>
  <c r="B47" i="9"/>
  <c r="F488" i="9"/>
  <c r="C392" i="9"/>
  <c r="G316" i="9"/>
  <c r="F26" i="9"/>
  <c r="G296" i="9"/>
  <c r="B442" i="9"/>
  <c r="G272" i="9"/>
  <c r="B328" i="9"/>
  <c r="F256" i="9"/>
  <c r="B110" i="9"/>
  <c r="G124" i="9"/>
  <c r="F478" i="9"/>
  <c r="G27" i="9"/>
  <c r="B301" i="9"/>
  <c r="C143" i="9"/>
  <c r="C25" i="9"/>
  <c r="F350" i="9"/>
  <c r="C261" i="9"/>
  <c r="B276" i="9"/>
  <c r="F364" i="9"/>
  <c r="C487" i="9"/>
  <c r="C341" i="9"/>
  <c r="B208" i="9"/>
  <c r="C245" i="9"/>
  <c r="B93" i="9"/>
  <c r="C229" i="9"/>
  <c r="C41" i="9"/>
  <c r="F269" i="9"/>
  <c r="G231" i="9"/>
  <c r="G337" i="9"/>
  <c r="C107" i="9"/>
  <c r="F366" i="9"/>
  <c r="C430" i="9"/>
  <c r="B428" i="9"/>
  <c r="C56" i="9"/>
  <c r="B362" i="9"/>
  <c r="F485" i="9"/>
  <c r="B304" i="9"/>
  <c r="F514" i="9"/>
  <c r="C353" i="9"/>
  <c r="F57" i="9"/>
  <c r="F308" i="9"/>
  <c r="F297" i="9"/>
  <c r="B292" i="9"/>
  <c r="G93" i="9"/>
  <c r="C29" i="9"/>
  <c r="B261" i="9"/>
  <c r="F59" i="9"/>
  <c r="B247" i="9"/>
  <c r="B23" i="9"/>
  <c r="B187" i="9"/>
  <c r="C359" i="9"/>
  <c r="G171" i="9"/>
  <c r="G60" i="9"/>
  <c r="C169" i="9"/>
  <c r="C114" i="9"/>
  <c r="G514" i="9"/>
  <c r="C15" i="9"/>
  <c r="F449" i="9"/>
  <c r="F160" i="9"/>
  <c r="B191" i="9"/>
  <c r="G18" i="9"/>
  <c r="B309" i="9"/>
  <c r="F38" i="9"/>
  <c r="B422" i="9"/>
  <c r="F262" i="9"/>
  <c r="B451" i="9"/>
  <c r="F248" i="9"/>
  <c r="B158" i="9"/>
  <c r="C401" i="9"/>
  <c r="G496" i="9"/>
  <c r="G354" i="9"/>
  <c r="F431" i="9"/>
  <c r="C286" i="9"/>
  <c r="G270" i="9"/>
  <c r="F382" i="9"/>
  <c r="C502" i="9"/>
  <c r="F27" i="9"/>
  <c r="C492" i="9"/>
  <c r="F40" i="9"/>
  <c r="A100" i="9"/>
  <c r="H100" i="9" s="1"/>
  <c r="F425" i="9"/>
  <c r="C197" i="9"/>
  <c r="B19" i="9"/>
  <c r="G469" i="9"/>
  <c r="B322" i="9"/>
  <c r="F172" i="9"/>
  <c r="G395" i="9"/>
  <c r="C300" i="9"/>
  <c r="F320" i="9"/>
  <c r="B487" i="9"/>
  <c r="B488" i="9"/>
  <c r="F498" i="9"/>
  <c r="B503" i="9"/>
  <c r="F229" i="9"/>
  <c r="B42" i="9"/>
  <c r="G273" i="9"/>
  <c r="F479" i="9"/>
  <c r="F360" i="9"/>
  <c r="B197" i="9"/>
  <c r="C369" i="9"/>
  <c r="B211" i="9"/>
  <c r="F355" i="9"/>
  <c r="G274" i="9"/>
  <c r="C242" i="9"/>
  <c r="B221" i="9"/>
  <c r="C299" i="9"/>
  <c r="G26" i="9"/>
  <c r="F152" i="9"/>
  <c r="C281" i="9"/>
  <c r="C124" i="9"/>
  <c r="B232" i="9"/>
  <c r="B481" i="9"/>
  <c r="G497" i="9"/>
  <c r="C127" i="9"/>
  <c r="B55" i="9"/>
  <c r="B85" i="9"/>
  <c r="G109" i="9"/>
  <c r="B320" i="9"/>
  <c r="G126" i="9"/>
  <c r="F69" i="9"/>
  <c r="G368" i="9"/>
  <c r="C399" i="9"/>
  <c r="B310" i="9"/>
  <c r="C155" i="9"/>
  <c r="C130" i="9"/>
  <c r="G115" i="9"/>
  <c r="G356" i="9"/>
  <c r="G370" i="9"/>
  <c r="F240" i="9"/>
  <c r="F495" i="9"/>
  <c r="F261" i="9"/>
  <c r="C45" i="9"/>
  <c r="G474" i="9"/>
  <c r="F191" i="9"/>
  <c r="G477" i="9"/>
  <c r="B290" i="9"/>
  <c r="C101" i="9"/>
  <c r="G336" i="9"/>
  <c r="F132" i="9"/>
  <c r="G279" i="9"/>
  <c r="B396" i="9"/>
  <c r="G433" i="9"/>
  <c r="B403" i="9"/>
  <c r="C94" i="9"/>
  <c r="B64" i="9"/>
  <c r="B262" i="9"/>
  <c r="G210" i="9"/>
  <c r="G495" i="9"/>
  <c r="C133" i="9"/>
  <c r="G404" i="9"/>
  <c r="B367" i="9"/>
  <c r="C70" i="9"/>
  <c r="G260" i="9"/>
  <c r="F510" i="9"/>
  <c r="C71" i="9"/>
  <c r="C186" i="9"/>
  <c r="C277" i="9"/>
  <c r="C308" i="9"/>
  <c r="C222" i="9"/>
  <c r="C499" i="9"/>
  <c r="C62" i="9"/>
  <c r="C109" i="9"/>
  <c r="C34" i="9"/>
  <c r="F400" i="9"/>
  <c r="G245" i="9"/>
  <c r="F408" i="9"/>
  <c r="B249" i="9"/>
  <c r="F200" i="9"/>
  <c r="F146" i="9"/>
  <c r="C51" i="9"/>
  <c r="G251" i="9"/>
  <c r="C173" i="9"/>
  <c r="G152" i="9"/>
  <c r="G79" i="9"/>
  <c r="G46" i="9"/>
  <c r="C209" i="9"/>
  <c r="C390" i="9"/>
  <c r="F25" i="9"/>
  <c r="F284" i="9"/>
  <c r="C406" i="9"/>
  <c r="B138" i="9"/>
  <c r="C403" i="9"/>
  <c r="B58" i="9"/>
  <c r="G192" i="9"/>
  <c r="C217" i="9"/>
  <c r="C453" i="9"/>
  <c r="F333" i="9"/>
  <c r="F501" i="9"/>
  <c r="B491" i="9"/>
  <c r="B342" i="9"/>
  <c r="C126" i="9"/>
  <c r="F283" i="9"/>
  <c r="C230" i="9"/>
  <c r="G436" i="9"/>
  <c r="C258" i="9"/>
  <c r="C199" i="9"/>
  <c r="G427" i="9"/>
  <c r="F268" i="9"/>
  <c r="B387" i="9"/>
  <c r="B183" i="9"/>
  <c r="B120" i="9"/>
  <c r="G417" i="9"/>
  <c r="C147" i="9"/>
  <c r="G228" i="9"/>
  <c r="F230" i="9"/>
  <c r="G491" i="9"/>
  <c r="B134" i="9"/>
  <c r="B498" i="9"/>
  <c r="C131" i="9"/>
  <c r="C457" i="9"/>
  <c r="C394" i="9"/>
  <c r="F61" i="9"/>
  <c r="B398" i="9"/>
  <c r="B67" i="9"/>
  <c r="G44" i="9"/>
  <c r="C312" i="9"/>
  <c r="G151" i="9"/>
  <c r="B385" i="9"/>
  <c r="B371" i="9"/>
  <c r="F222" i="9"/>
  <c r="B329" i="9"/>
  <c r="C274" i="9"/>
  <c r="B20" i="9"/>
  <c r="G130" i="9"/>
  <c r="C248" i="9"/>
  <c r="C505" i="9"/>
  <c r="F214" i="9"/>
  <c r="F161" i="9"/>
  <c r="B410" i="9"/>
  <c r="B335" i="9"/>
  <c r="C225" i="9"/>
  <c r="C279" i="9"/>
  <c r="G205" i="9"/>
  <c r="F122" i="9"/>
  <c r="G238" i="9"/>
  <c r="G429" i="9"/>
  <c r="B397" i="9"/>
  <c r="F93" i="9"/>
  <c r="C306" i="9"/>
  <c r="B505" i="9"/>
  <c r="C214" i="9"/>
  <c r="G63" i="9"/>
  <c r="G248" i="9"/>
  <c r="C98" i="9"/>
  <c r="C424" i="9"/>
  <c r="G464" i="9"/>
  <c r="G104" i="9"/>
  <c r="B248" i="9"/>
  <c r="B149" i="9"/>
  <c r="F109" i="9"/>
  <c r="G204" i="9"/>
  <c r="F49" i="9"/>
  <c r="G146" i="9"/>
  <c r="C280" i="9"/>
  <c r="C170" i="9"/>
  <c r="C148" i="9"/>
  <c r="C239" i="9"/>
  <c r="G376" i="9"/>
  <c r="G201" i="9"/>
  <c r="F193" i="9"/>
  <c r="F108" i="9"/>
  <c r="F482" i="9"/>
  <c r="F81" i="9"/>
  <c r="F282" i="9"/>
  <c r="B253" i="9"/>
  <c r="G11" i="9"/>
  <c r="C244" i="9"/>
  <c r="G392" i="9"/>
  <c r="G141" i="9"/>
  <c r="G299" i="9"/>
  <c r="F169" i="9"/>
  <c r="G128" i="9"/>
  <c r="B477" i="9"/>
  <c r="B340" i="9"/>
  <c r="B189" i="9"/>
  <c r="B369" i="9"/>
  <c r="B433" i="9"/>
  <c r="B174" i="9"/>
  <c r="G212" i="9"/>
  <c r="C272" i="9"/>
  <c r="G185" i="9"/>
  <c r="B89" i="9"/>
  <c r="B79" i="9"/>
  <c r="C389" i="9"/>
  <c r="G332" i="9"/>
  <c r="F257" i="9"/>
  <c r="C378" i="9"/>
  <c r="B380" i="9"/>
  <c r="F334" i="9"/>
  <c r="F286" i="9"/>
  <c r="C459" i="9"/>
  <c r="B499" i="9"/>
  <c r="B200" i="9"/>
  <c r="B484" i="9"/>
  <c r="G156" i="9"/>
  <c r="F290" i="9"/>
  <c r="G59" i="9"/>
  <c r="G275" i="9"/>
  <c r="G437" i="9"/>
  <c r="B394" i="9"/>
  <c r="G67" i="9"/>
  <c r="G415" i="9"/>
  <c r="B269" i="9"/>
  <c r="B501" i="9"/>
  <c r="C237" i="9"/>
  <c r="F374" i="9"/>
  <c r="G196" i="9"/>
  <c r="C250" i="9"/>
  <c r="C283" i="9"/>
  <c r="C364" i="9"/>
  <c r="G213" i="9"/>
  <c r="B31" i="9"/>
  <c r="F114" i="9"/>
  <c r="F166" i="9"/>
  <c r="B24" i="9"/>
  <c r="G364" i="9"/>
  <c r="B29" i="9"/>
  <c r="F270" i="9"/>
  <c r="B128" i="9"/>
  <c r="B439" i="9"/>
  <c r="C99" i="9"/>
  <c r="F118" i="9"/>
  <c r="B393" i="9"/>
  <c r="F445" i="9"/>
  <c r="C188" i="9"/>
  <c r="F357" i="9"/>
  <c r="C349" i="9"/>
  <c r="B170" i="9"/>
  <c r="C318" i="9"/>
  <c r="B462" i="9"/>
  <c r="G473" i="9"/>
  <c r="F330" i="9"/>
  <c r="F293" i="9"/>
  <c r="B228" i="9"/>
  <c r="B186" i="9"/>
  <c r="F182" i="9"/>
  <c r="B104" i="9"/>
  <c r="C153" i="9"/>
  <c r="G90" i="9"/>
  <c r="B273" i="9"/>
  <c r="G306" i="9"/>
  <c r="C476" i="9"/>
  <c r="C356" i="9"/>
  <c r="G293" i="9"/>
  <c r="B28" i="9"/>
  <c r="G122" i="9"/>
  <c r="G358" i="9"/>
  <c r="G262" i="9"/>
  <c r="G195" i="9"/>
  <c r="C504" i="9"/>
  <c r="C54" i="9"/>
  <c r="G55" i="9"/>
  <c r="F82" i="9"/>
  <c r="F103" i="9"/>
  <c r="C89" i="9"/>
  <c r="G20" i="9"/>
  <c r="F150" i="9"/>
  <c r="C335" i="9"/>
  <c r="B479" i="9"/>
  <c r="F217" i="9"/>
  <c r="C262" i="9"/>
  <c r="G214" i="9"/>
  <c r="G100" i="9"/>
  <c r="F142" i="9"/>
  <c r="C149" i="9"/>
  <c r="C467" i="9"/>
  <c r="F116" i="9"/>
  <c r="F453" i="9"/>
  <c r="C305" i="9"/>
  <c r="B368" i="9"/>
  <c r="C450" i="9"/>
  <c r="F358" i="9"/>
  <c r="B176" i="9"/>
  <c r="B155" i="9"/>
  <c r="B473" i="9"/>
  <c r="B450" i="9"/>
  <c r="G387" i="9"/>
  <c r="B135" i="9"/>
  <c r="C456" i="9"/>
  <c r="F347" i="9"/>
  <c r="G485" i="9"/>
  <c r="B51" i="9"/>
  <c r="F377" i="9"/>
  <c r="B352" i="9"/>
  <c r="F134" i="9"/>
  <c r="C285" i="9"/>
  <c r="C463" i="9"/>
  <c r="G119" i="9"/>
  <c r="F129" i="9"/>
  <c r="B417" i="9"/>
  <c r="B54" i="9"/>
  <c r="B168" i="9"/>
  <c r="B105" i="9"/>
  <c r="C480" i="9"/>
  <c r="C398" i="9"/>
  <c r="C503" i="9"/>
  <c r="F433" i="9"/>
  <c r="G102" i="9"/>
  <c r="B325" i="9"/>
  <c r="G58" i="9"/>
  <c r="G149" i="9"/>
  <c r="C74" i="9"/>
  <c r="F383" i="9"/>
  <c r="B53" i="9"/>
  <c r="G209" i="9"/>
  <c r="C12" i="9"/>
  <c r="F359" i="9"/>
  <c r="F34" i="9"/>
  <c r="G288" i="9"/>
  <c r="C111" i="9"/>
  <c r="B32" i="9"/>
  <c r="B388" i="9"/>
  <c r="F406" i="9"/>
  <c r="G379" i="9"/>
  <c r="B466" i="9"/>
  <c r="C267" i="9"/>
  <c r="F465" i="9"/>
  <c r="F186" i="9"/>
  <c r="B452" i="9"/>
  <c r="C514" i="9"/>
  <c r="G290" i="9"/>
  <c r="B61" i="9"/>
  <c r="F387" i="9"/>
  <c r="G75" i="9"/>
  <c r="F299" i="9"/>
  <c r="C490" i="9"/>
  <c r="G297" i="9"/>
  <c r="C76" i="9"/>
  <c r="C176" i="9"/>
  <c r="G95" i="9"/>
  <c r="G218" i="9"/>
  <c r="G371" i="9"/>
  <c r="B413" i="9"/>
  <c r="B198" i="9"/>
  <c r="F42" i="9"/>
  <c r="G347" i="9"/>
  <c r="F255" i="9"/>
  <c r="G493" i="9"/>
  <c r="B226" i="9"/>
  <c r="F136" i="9"/>
  <c r="C479" i="9"/>
  <c r="B178" i="9"/>
  <c r="F74" i="9"/>
  <c r="F190" i="9"/>
  <c r="B184" i="9"/>
  <c r="B103" i="9"/>
  <c r="C50" i="9"/>
  <c r="C22" i="9"/>
  <c r="F480" i="9"/>
  <c r="F504" i="9"/>
  <c r="F324" i="9"/>
  <c r="B132" i="9"/>
  <c r="B88" i="9"/>
  <c r="C415" i="9"/>
  <c r="G361" i="9"/>
  <c r="G503" i="9"/>
  <c r="F126" i="9"/>
  <c r="G389" i="9"/>
  <c r="B270" i="9"/>
  <c r="G499" i="9"/>
  <c r="F115" i="9"/>
  <c r="B242" i="9"/>
  <c r="G383" i="9"/>
  <c r="F80" i="9"/>
  <c r="B92" i="9"/>
  <c r="G234" i="9"/>
  <c r="F218" i="9"/>
  <c r="G129" i="9"/>
  <c r="G428" i="9"/>
  <c r="F10" i="9"/>
  <c r="B469" i="9"/>
  <c r="F423" i="9"/>
  <c r="B400" i="9"/>
  <c r="F139" i="9"/>
  <c r="C276" i="9"/>
  <c r="G147" i="9"/>
  <c r="G362" i="9"/>
  <c r="G470" i="9"/>
  <c r="F201" i="9"/>
  <c r="F147" i="9"/>
  <c r="F16" i="9"/>
  <c r="G373" i="9"/>
  <c r="F88" i="9"/>
  <c r="B257" i="9"/>
  <c r="B513" i="9"/>
  <c r="B160" i="9"/>
  <c r="G176" i="9"/>
  <c r="B162" i="9"/>
  <c r="B17" i="9"/>
  <c r="B147" i="9"/>
  <c r="G15" i="9"/>
  <c r="B376" i="9"/>
  <c r="C164" i="9"/>
  <c r="F198" i="9"/>
  <c r="B474" i="9"/>
  <c r="B271" i="9"/>
  <c r="C289" i="9"/>
  <c r="F394" i="9"/>
  <c r="G194" i="9"/>
  <c r="B251" i="9"/>
  <c r="F422" i="9"/>
  <c r="B129" i="9"/>
  <c r="G47" i="9"/>
  <c r="C472" i="9"/>
  <c r="C471" i="9"/>
  <c r="F221" i="9"/>
  <c r="F41" i="9"/>
  <c r="G191" i="9"/>
  <c r="F444" i="9"/>
  <c r="G86" i="9"/>
  <c r="G41" i="9"/>
  <c r="C268" i="9"/>
  <c r="F499" i="9"/>
  <c r="B78" i="9"/>
  <c r="G148" i="9"/>
  <c r="B493" i="9"/>
  <c r="C105" i="9"/>
  <c r="G202" i="9"/>
  <c r="F438" i="9"/>
  <c r="B163" i="9"/>
  <c r="F259" i="9"/>
  <c r="G318" i="9"/>
  <c r="B445" i="9"/>
  <c r="C511" i="9"/>
  <c r="G448" i="9"/>
  <c r="G263" i="9"/>
  <c r="F489" i="9"/>
  <c r="C138" i="9"/>
  <c r="C371" i="9"/>
  <c r="G155" i="9"/>
  <c r="B142" i="9"/>
  <c r="C331" i="9"/>
  <c r="G254" i="9"/>
  <c r="G188" i="9"/>
  <c r="C187" i="9"/>
  <c r="G282" i="9"/>
  <c r="B377" i="9"/>
  <c r="G403" i="9"/>
  <c r="G19" i="9"/>
  <c r="B349" i="9"/>
  <c r="G319" i="9"/>
  <c r="B389" i="9"/>
  <c r="B436" i="9"/>
  <c r="F36" i="9"/>
  <c r="B358" i="9"/>
  <c r="F439" i="9"/>
  <c r="F183" i="9"/>
  <c r="B305" i="9"/>
  <c r="F467" i="9"/>
  <c r="F211" i="9"/>
  <c r="B193" i="9"/>
  <c r="B230" i="9"/>
  <c r="B468" i="9"/>
  <c r="F187" i="9"/>
  <c r="G399" i="9"/>
  <c r="G160" i="9"/>
  <c r="B46" i="9"/>
  <c r="F48" i="9"/>
  <c r="C178" i="9"/>
  <c r="C91" i="9"/>
  <c r="F464" i="9"/>
  <c r="F309" i="9"/>
  <c r="F356" i="9"/>
  <c r="C501" i="9"/>
  <c r="C470" i="9"/>
  <c r="C116" i="9"/>
  <c r="F390" i="9"/>
  <c r="F368" i="9"/>
  <c r="F236" i="9"/>
  <c r="F232" i="9"/>
  <c r="C493" i="9"/>
  <c r="C460" i="9"/>
  <c r="B98" i="9"/>
  <c r="F267" i="9"/>
  <c r="B453" i="9"/>
  <c r="B130" i="9"/>
  <c r="B70" i="9"/>
  <c r="F195" i="9"/>
  <c r="B218" i="9"/>
  <c r="F503" i="9"/>
  <c r="G21" i="9"/>
  <c r="G483" i="9"/>
  <c r="B146" i="9"/>
  <c r="F119" i="9"/>
  <c r="B429" i="9"/>
  <c r="B512" i="9"/>
  <c r="C271" i="9"/>
  <c r="C39" i="9"/>
  <c r="C440" i="9"/>
  <c r="C17" i="9"/>
  <c r="G179" i="9"/>
  <c r="G118" i="9"/>
  <c r="G484" i="9"/>
  <c r="B440" i="9"/>
  <c r="G434" i="9"/>
  <c r="F421" i="9"/>
  <c r="C334" i="9"/>
  <c r="B106" i="9"/>
  <c r="C64" i="9"/>
  <c r="B336" i="9"/>
  <c r="G505" i="9"/>
  <c r="F362" i="9"/>
  <c r="B33" i="9"/>
  <c r="C240" i="9"/>
  <c r="G400" i="9"/>
  <c r="B255" i="9"/>
  <c r="B279" i="9"/>
  <c r="B423" i="9"/>
  <c r="G502" i="9"/>
  <c r="B222" i="9"/>
  <c r="F416" i="9"/>
  <c r="F83" i="9"/>
  <c r="G449" i="9"/>
  <c r="C60" i="9"/>
  <c r="B347" i="9"/>
  <c r="A80" i="9"/>
  <c r="H80" i="9" s="1"/>
  <c r="F178" i="9"/>
  <c r="B447" i="9"/>
  <c r="F281" i="9"/>
  <c r="C236" i="9"/>
  <c r="G230" i="9"/>
  <c r="G164" i="9"/>
  <c r="F174" i="9"/>
  <c r="C473" i="9"/>
  <c r="G8" i="9"/>
  <c r="F180" i="9"/>
  <c r="B8" i="9"/>
  <c r="C123" i="9"/>
  <c r="B22" i="9"/>
  <c r="C372" i="9"/>
  <c r="F50" i="9"/>
  <c r="G145" i="9"/>
  <c r="C419" i="9"/>
  <c r="C431" i="9"/>
  <c r="F417" i="9"/>
  <c r="F192" i="9"/>
  <c r="F144" i="9"/>
  <c r="F89" i="9"/>
  <c r="G215" i="9"/>
  <c r="B483" i="9"/>
  <c r="F303" i="9"/>
  <c r="G366" i="9"/>
  <c r="C497" i="9"/>
  <c r="B164" i="9"/>
  <c r="G471" i="9"/>
  <c r="F125" i="9"/>
  <c r="G300" i="9"/>
  <c r="C78" i="9"/>
  <c r="B196" i="9"/>
  <c r="G439" i="9"/>
  <c r="C122" i="9"/>
  <c r="C80" i="9"/>
  <c r="B392" i="9"/>
  <c r="F448" i="9"/>
  <c r="G478" i="9"/>
  <c r="C304" i="9"/>
  <c r="G111" i="9"/>
  <c r="A444" i="9"/>
  <c r="H444" i="9" s="1"/>
  <c r="F344" i="9"/>
  <c r="B416" i="9"/>
  <c r="G123" i="9"/>
  <c r="F130" i="9"/>
  <c r="C67" i="9"/>
  <c r="G187" i="9"/>
  <c r="C205" i="9"/>
  <c r="F177" i="9"/>
  <c r="F92" i="9"/>
  <c r="F67" i="9"/>
  <c r="C448" i="9"/>
  <c r="C158" i="9"/>
  <c r="B185" i="9"/>
  <c r="G492" i="9"/>
  <c r="C21" i="9"/>
  <c r="B482" i="9"/>
  <c r="F455" i="9"/>
  <c r="B241" i="9"/>
  <c r="F171" i="9"/>
  <c r="B289" i="9"/>
  <c r="C421" i="9"/>
  <c r="C120" i="9"/>
  <c r="B313" i="9"/>
  <c r="F389" i="9"/>
  <c r="C422" i="9"/>
  <c r="B405" i="9"/>
  <c r="F58" i="9"/>
  <c r="G380" i="9"/>
  <c r="B375" i="9"/>
  <c r="F335" i="9"/>
  <c r="B157" i="9"/>
  <c r="G92" i="9"/>
  <c r="C33" i="9"/>
  <c r="F341" i="9"/>
  <c r="C340" i="9"/>
  <c r="C90" i="9"/>
  <c r="F202" i="9"/>
  <c r="G10" i="9"/>
  <c r="G107" i="9"/>
  <c r="G114" i="9"/>
  <c r="A249" i="9"/>
  <c r="H249" i="9" s="1"/>
  <c r="A200" i="9"/>
  <c r="H200" i="9" s="1"/>
  <c r="A186" i="9"/>
  <c r="H186" i="9" s="1"/>
  <c r="G424" i="9"/>
  <c r="G233" i="9"/>
  <c r="F225" i="9"/>
  <c r="C72" i="9"/>
  <c r="F249" i="9"/>
  <c r="C263" i="9"/>
  <c r="G136" i="9"/>
  <c r="G23" i="9"/>
  <c r="C319" i="9"/>
  <c r="G186" i="9"/>
  <c r="B180" i="9"/>
  <c r="F328" i="9"/>
  <c r="B419" i="9"/>
  <c r="B151" i="9"/>
  <c r="C397" i="9"/>
  <c r="C402" i="9"/>
  <c r="G321" i="9"/>
  <c r="F22" i="9"/>
  <c r="G455" i="9"/>
  <c r="B357" i="9"/>
  <c r="G398" i="9"/>
  <c r="C435" i="9"/>
  <c r="C152" i="9"/>
  <c r="G269" i="9"/>
  <c r="G106" i="9"/>
  <c r="B108" i="9"/>
  <c r="F46" i="9"/>
  <c r="B284" i="9"/>
  <c r="F231" i="9"/>
  <c r="C20" i="9"/>
  <c r="F242" i="9"/>
  <c r="C293" i="9"/>
  <c r="B277" i="9"/>
  <c r="F491" i="9"/>
  <c r="F250" i="9"/>
  <c r="G208" i="9"/>
  <c r="B291" i="9"/>
  <c r="A27" i="9"/>
  <c r="H27" i="9" s="1"/>
  <c r="A130" i="9"/>
  <c r="H130" i="9" s="1"/>
  <c r="A287" i="9"/>
  <c r="H287" i="9" s="1"/>
  <c r="A308" i="9"/>
  <c r="H308" i="9" s="1"/>
  <c r="A252" i="9"/>
  <c r="H252" i="9" s="1"/>
  <c r="B119" i="9"/>
  <c r="C452" i="9"/>
  <c r="C409" i="9"/>
  <c r="C405" i="9"/>
  <c r="F404" i="9"/>
  <c r="G56" i="9"/>
  <c r="B144" i="9"/>
  <c r="F15" i="9"/>
  <c r="B52" i="9"/>
  <c r="C275" i="9"/>
  <c r="F354" i="9"/>
  <c r="B118" i="9"/>
  <c r="B480" i="9"/>
  <c r="C112" i="9"/>
  <c r="F458" i="9"/>
  <c r="G226" i="9"/>
  <c r="B123" i="9"/>
  <c r="F486" i="9"/>
  <c r="F32" i="9"/>
  <c r="F159" i="9"/>
  <c r="C192" i="9"/>
  <c r="C103" i="9"/>
  <c r="G84" i="9"/>
  <c r="C235" i="9"/>
  <c r="C174" i="9"/>
  <c r="B57" i="9"/>
  <c r="F133" i="9"/>
  <c r="F307" i="9"/>
  <c r="B331" i="9"/>
  <c r="F446" i="9"/>
  <c r="B45" i="9"/>
  <c r="G479" i="9"/>
  <c r="A290" i="9"/>
  <c r="H290" i="9" s="1"/>
  <c r="A264" i="9"/>
  <c r="H264" i="9" s="1"/>
  <c r="A58" i="9"/>
  <c r="H58" i="9" s="1"/>
  <c r="A149" i="9"/>
  <c r="H149" i="9" s="1"/>
  <c r="A203" i="9"/>
  <c r="H203" i="9" s="1"/>
  <c r="A511" i="9"/>
  <c r="H511" i="9" s="1"/>
  <c r="A481" i="9"/>
  <c r="H481" i="9" s="1"/>
  <c r="A486" i="9"/>
  <c r="H486" i="9" s="1"/>
  <c r="A85" i="9"/>
  <c r="H85" i="9" s="1"/>
  <c r="A233" i="9"/>
  <c r="H233" i="9" s="1"/>
  <c r="A175" i="9"/>
  <c r="H175" i="9" s="1"/>
  <c r="F196" i="9"/>
  <c r="G468" i="9"/>
  <c r="G426" i="9"/>
  <c r="B438" i="9"/>
  <c r="C19" i="9"/>
  <c r="C363" i="9"/>
  <c r="G137" i="9"/>
  <c r="G161" i="9"/>
  <c r="B220" i="9"/>
  <c r="F215" i="9"/>
  <c r="B458" i="9"/>
  <c r="G435" i="9"/>
  <c r="G51" i="9"/>
  <c r="B402" i="9"/>
  <c r="F219" i="9"/>
  <c r="B131" i="9"/>
  <c r="C216" i="9"/>
  <c r="F149" i="9"/>
  <c r="G419" i="9"/>
  <c r="B102" i="9"/>
  <c r="G91" i="9"/>
  <c r="A286" i="9"/>
  <c r="H286" i="9" s="1"/>
  <c r="A195" i="9"/>
  <c r="H195" i="9" s="1"/>
  <c r="A319" i="9"/>
  <c r="H319" i="9" s="1"/>
  <c r="A340" i="9"/>
  <c r="H340" i="9" s="1"/>
  <c r="A403" i="9"/>
  <c r="H403" i="9" s="1"/>
  <c r="A477" i="9"/>
  <c r="H477" i="9" s="1"/>
  <c r="A82" i="9"/>
  <c r="H82" i="9" s="1"/>
  <c r="A92" i="9"/>
  <c r="H92" i="9" s="1"/>
  <c r="A331" i="9"/>
  <c r="H331" i="9" s="1"/>
  <c r="A514" i="9"/>
  <c r="H514" i="9" s="1"/>
  <c r="A259" i="9"/>
  <c r="H259" i="9" s="1"/>
  <c r="A217" i="9"/>
  <c r="H217" i="9" s="1"/>
  <c r="A205" i="9"/>
  <c r="H205" i="9" s="1"/>
  <c r="A395" i="9"/>
  <c r="H395" i="9" s="1"/>
  <c r="A412" i="9"/>
  <c r="H412" i="9" s="1"/>
  <c r="A424" i="9"/>
  <c r="H424" i="9" s="1"/>
  <c r="A325" i="9"/>
  <c r="H325" i="9" s="1"/>
  <c r="A273" i="9"/>
  <c r="H273" i="9" s="1"/>
  <c r="A461" i="9"/>
  <c r="H461" i="9" s="1"/>
  <c r="A74" i="9"/>
  <c r="H74" i="9" s="1"/>
  <c r="A166" i="9"/>
  <c r="H166" i="9" s="1"/>
  <c r="B330" i="9"/>
  <c r="A303" i="9"/>
  <c r="H303" i="9" s="1"/>
  <c r="A25" i="9"/>
  <c r="H25" i="9" s="1"/>
  <c r="A296" i="9"/>
  <c r="H296" i="9" s="1"/>
  <c r="A280" i="9"/>
  <c r="H280" i="9" s="1"/>
  <c r="A191" i="9"/>
  <c r="H191" i="9" s="1"/>
  <c r="A313" i="9"/>
  <c r="H313" i="9" s="1"/>
  <c r="A237" i="9"/>
  <c r="H237" i="9" s="1"/>
  <c r="A365" i="9"/>
  <c r="H365" i="9" s="1"/>
  <c r="A144" i="9"/>
  <c r="H144" i="9" s="1"/>
  <c r="A363" i="9"/>
  <c r="H363" i="9" s="1"/>
  <c r="A413" i="9"/>
  <c r="H413" i="9" s="1"/>
  <c r="A336" i="9"/>
  <c r="H336" i="9" s="1"/>
  <c r="A36" i="9"/>
  <c r="H36" i="9" s="1"/>
  <c r="A45" i="9"/>
  <c r="H45" i="9" s="1"/>
  <c r="A140" i="9"/>
  <c r="H140" i="9" s="1"/>
  <c r="A337" i="9"/>
  <c r="H337" i="9" s="1"/>
  <c r="A267" i="9"/>
  <c r="H267" i="9" s="1"/>
  <c r="A165" i="9"/>
  <c r="H165" i="9" s="1"/>
  <c r="A222" i="9"/>
  <c r="H222" i="9" s="1"/>
  <c r="A236" i="9"/>
  <c r="H236" i="9" s="1"/>
  <c r="A270" i="9"/>
  <c r="H270" i="9" s="1"/>
  <c r="A255" i="9"/>
  <c r="H255" i="9" s="1"/>
  <c r="A301" i="9"/>
  <c r="H301" i="9" s="1"/>
  <c r="A369" i="9"/>
  <c r="H369" i="9" s="1"/>
  <c r="A445" i="9"/>
  <c r="H445" i="9" s="1"/>
  <c r="A154" i="9"/>
  <c r="H154" i="9" s="1"/>
  <c r="A42" i="9"/>
  <c r="H42" i="9" s="1"/>
  <c r="A299" i="9"/>
  <c r="H299" i="9" s="1"/>
  <c r="A119" i="9"/>
  <c r="H119" i="9" s="1"/>
  <c r="A390" i="9"/>
  <c r="H390" i="9" s="1"/>
  <c r="A347" i="9"/>
  <c r="H347" i="9" s="1"/>
  <c r="A94" i="9"/>
  <c r="H94" i="9" s="1"/>
  <c r="A197" i="9"/>
  <c r="H197" i="9" s="1"/>
  <c r="A446" i="9"/>
  <c r="H446" i="9" s="1"/>
  <c r="A125" i="9"/>
  <c r="H125" i="9" s="1"/>
  <c r="A26" i="9"/>
  <c r="H26" i="9" s="1"/>
  <c r="A352" i="9"/>
  <c r="H352" i="9" s="1"/>
  <c r="A72" i="9"/>
  <c r="H72" i="9" s="1"/>
  <c r="A102" i="9"/>
  <c r="H102" i="9" s="1"/>
  <c r="A431" i="9"/>
  <c r="H431" i="9" s="1"/>
  <c r="A90" i="9"/>
  <c r="H90" i="9" s="1"/>
  <c r="A183" i="9"/>
  <c r="H183" i="9" s="1"/>
  <c r="A318" i="9"/>
  <c r="H318" i="9" s="1"/>
  <c r="A238" i="9"/>
  <c r="H238" i="9" s="1"/>
  <c r="A253" i="9"/>
  <c r="H253" i="9" s="1"/>
  <c r="A372" i="9"/>
  <c r="H372" i="9" s="1"/>
  <c r="A465" i="9"/>
  <c r="H465" i="9" s="1"/>
  <c r="A435" i="9"/>
  <c r="H435" i="9" s="1"/>
  <c r="A464" i="9"/>
  <c r="H464" i="9" s="1"/>
  <c r="A171" i="9"/>
  <c r="H171" i="9" s="1"/>
  <c r="A417" i="9"/>
  <c r="H417" i="9" s="1"/>
  <c r="A40" i="9"/>
  <c r="H40" i="9" s="1"/>
  <c r="A126" i="9"/>
  <c r="H126" i="9" s="1"/>
  <c r="A76" i="9"/>
  <c r="H76" i="9" s="1"/>
  <c r="A199" i="9"/>
  <c r="H199" i="9" s="1"/>
  <c r="A247" i="9"/>
  <c r="H247" i="9" s="1"/>
  <c r="A244" i="9"/>
  <c r="H244" i="9" s="1"/>
  <c r="A380" i="9"/>
  <c r="H380" i="9" s="1"/>
  <c r="A470" i="9"/>
  <c r="H470" i="9" s="1"/>
  <c r="A406" i="9"/>
  <c r="H406" i="9" s="1"/>
  <c r="A111" i="9"/>
  <c r="H111" i="9" s="1"/>
  <c r="A392" i="9"/>
  <c r="H392" i="9" s="1"/>
  <c r="A51" i="9"/>
  <c r="H51" i="9" s="1"/>
  <c r="A96" i="9"/>
  <c r="H96" i="9" s="1"/>
  <c r="A224" i="9"/>
  <c r="H224" i="9" s="1"/>
  <c r="A261" i="9"/>
  <c r="H261" i="9" s="1"/>
  <c r="A505" i="9"/>
  <c r="H505" i="9" s="1"/>
  <c r="A478" i="9"/>
  <c r="H478" i="9" s="1"/>
  <c r="A101" i="9"/>
  <c r="H101" i="9" s="1"/>
  <c r="A209" i="9"/>
  <c r="H209" i="9" s="1"/>
  <c r="A127" i="9"/>
  <c r="H127" i="9" s="1"/>
  <c r="A322" i="9"/>
  <c r="H322" i="9" s="1"/>
  <c r="A21" i="9"/>
  <c r="H21" i="9" s="1"/>
  <c r="A484" i="9"/>
  <c r="H484" i="9" s="1"/>
  <c r="A499" i="9"/>
  <c r="H499" i="9" s="1"/>
  <c r="A115" i="9"/>
  <c r="H115" i="9" s="1"/>
  <c r="A428" i="9"/>
  <c r="H428" i="9" s="1"/>
  <c r="A474" i="9"/>
  <c r="H474" i="9" s="1"/>
  <c r="A152" i="9"/>
  <c r="H152" i="9" s="1"/>
  <c r="A453" i="9"/>
  <c r="H453" i="9" s="1"/>
  <c r="A429" i="9"/>
  <c r="H429" i="9" s="1"/>
  <c r="A110" i="9"/>
  <c r="H110" i="9" s="1"/>
  <c r="A341" i="9"/>
  <c r="H341" i="9" s="1"/>
  <c r="A407" i="9"/>
  <c r="H407" i="9" s="1"/>
  <c r="G1" i="9"/>
  <c r="H1" i="9" s="1"/>
  <c r="A134" i="9"/>
  <c r="H134" i="9" s="1"/>
  <c r="A310" i="9"/>
  <c r="H310" i="9" s="1"/>
  <c r="A315" i="9"/>
  <c r="H315" i="9" s="1"/>
  <c r="A187" i="9"/>
  <c r="H187" i="9" s="1"/>
  <c r="A229" i="9"/>
  <c r="H229" i="9" s="1"/>
  <c r="A168" i="9"/>
  <c r="H168" i="9" s="1"/>
  <c r="A473" i="9"/>
  <c r="H473" i="9" s="1"/>
  <c r="A151" i="9"/>
  <c r="H151" i="9" s="1"/>
  <c r="A462" i="9"/>
  <c r="H462" i="9" s="1"/>
  <c r="A398" i="9"/>
  <c r="H398" i="9" s="1"/>
  <c r="A358" i="9"/>
  <c r="H358" i="9" s="1"/>
  <c r="A305" i="9"/>
  <c r="H305" i="9" s="1"/>
  <c r="A178" i="9"/>
  <c r="H178" i="9" s="1"/>
  <c r="A440" i="9"/>
  <c r="H440" i="9" s="1"/>
  <c r="A312" i="9"/>
  <c r="H312" i="9" s="1"/>
  <c r="A19" i="9"/>
  <c r="H19" i="9" s="1"/>
  <c r="A194" i="9"/>
  <c r="H194" i="9" s="1"/>
  <c r="A316" i="9"/>
  <c r="H316" i="9" s="1"/>
  <c r="A28" i="9"/>
  <c r="H28" i="9" s="1"/>
  <c r="A179" i="9"/>
  <c r="H179" i="9" s="1"/>
  <c r="A420" i="9"/>
  <c r="H420" i="9" s="1"/>
  <c r="A49" i="9"/>
  <c r="H49" i="9" s="1"/>
  <c r="A498" i="9"/>
  <c r="H498" i="9" s="1"/>
  <c r="A272" i="9"/>
  <c r="H272" i="9" s="1"/>
  <c r="A334" i="9"/>
  <c r="H334" i="9" s="1"/>
  <c r="A15" i="9"/>
  <c r="H15" i="9" s="1"/>
  <c r="A44" i="9"/>
  <c r="H44" i="9" s="1"/>
  <c r="A128" i="9"/>
  <c r="H128" i="9" s="1"/>
  <c r="A124" i="9"/>
  <c r="H124" i="9" s="1"/>
  <c r="A371" i="9"/>
  <c r="H371" i="9" s="1"/>
  <c r="A326" i="9"/>
  <c r="H326" i="9" s="1"/>
  <c r="A157" i="9"/>
  <c r="H157" i="9" s="1"/>
  <c r="A98" i="9"/>
  <c r="H98" i="9" s="1"/>
  <c r="A271" i="9"/>
  <c r="H271" i="9" s="1"/>
  <c r="A388" i="9"/>
  <c r="H388" i="9" s="1"/>
  <c r="A177" i="9"/>
  <c r="H177" i="9" s="1"/>
  <c r="A482" i="9"/>
  <c r="H482" i="9" s="1"/>
  <c r="A350" i="9"/>
  <c r="H350" i="9" s="1"/>
  <c r="A146" i="9"/>
  <c r="H146" i="9" s="1"/>
  <c r="A30" i="9"/>
  <c r="H30" i="9" s="1"/>
  <c r="A228" i="9"/>
  <c r="H228" i="9" s="1"/>
  <c r="A9" i="9"/>
  <c r="A506" i="9"/>
  <c r="H506" i="9" s="1"/>
  <c r="A67" i="9"/>
  <c r="H67" i="9" s="1"/>
  <c r="A131" i="9"/>
  <c r="H131" i="9" s="1"/>
  <c r="A387" i="9"/>
  <c r="H387" i="9" s="1"/>
  <c r="A132" i="9"/>
  <c r="H132" i="9" s="1"/>
  <c r="A163" i="9"/>
  <c r="H163" i="9" s="1"/>
  <c r="A234" i="9"/>
  <c r="H234" i="9" s="1"/>
  <c r="A393" i="9"/>
  <c r="H393" i="9" s="1"/>
  <c r="A289" i="9"/>
  <c r="H289" i="9" s="1"/>
  <c r="A423" i="9"/>
  <c r="H423" i="9" s="1"/>
  <c r="A260" i="9"/>
  <c r="H260" i="9" s="1"/>
  <c r="A105" i="9"/>
  <c r="H105" i="9" s="1"/>
  <c r="A479" i="9"/>
  <c r="H479" i="9" s="1"/>
  <c r="A114" i="9"/>
  <c r="H114" i="9" s="1"/>
  <c r="A118" i="9"/>
  <c r="H118" i="9" s="1"/>
  <c r="A410" i="9"/>
  <c r="H410" i="9" s="1"/>
  <c r="A54" i="9"/>
  <c r="H54" i="9" s="1"/>
  <c r="A500" i="9"/>
  <c r="H500" i="9" s="1"/>
  <c r="A466" i="9"/>
  <c r="H466" i="9" s="1"/>
  <c r="A346" i="9"/>
  <c r="H346" i="9" s="1"/>
  <c r="A208" i="9"/>
  <c r="H208" i="9" s="1"/>
  <c r="A457" i="9"/>
  <c r="H457" i="9" s="1"/>
  <c r="A455" i="9"/>
  <c r="H455" i="9" s="1"/>
  <c r="A355" i="9"/>
  <c r="H355" i="9" s="1"/>
  <c r="A43" i="9"/>
  <c r="H43" i="9" s="1"/>
  <c r="A227" i="9"/>
  <c r="H227" i="9" s="1"/>
  <c r="A188" i="9"/>
  <c r="H188" i="9" s="1"/>
  <c r="A95" i="9"/>
  <c r="H95" i="9" s="1"/>
  <c r="A394" i="9"/>
  <c r="H394" i="9" s="1"/>
  <c r="A220" i="9"/>
  <c r="H220" i="9" s="1"/>
  <c r="A20" i="9"/>
  <c r="H20" i="9" s="1"/>
  <c r="A107" i="9"/>
  <c r="H107" i="9" s="1"/>
  <c r="A304" i="9"/>
  <c r="H304" i="9" s="1"/>
  <c r="A489" i="9"/>
  <c r="H489" i="9" s="1"/>
  <c r="A439" i="9"/>
  <c r="H439" i="9" s="1"/>
  <c r="A59" i="9"/>
  <c r="H59" i="9" s="1"/>
  <c r="A335" i="9"/>
  <c r="H335" i="9" s="1"/>
  <c r="A192" i="9"/>
  <c r="H192" i="9" s="1"/>
  <c r="A106" i="9"/>
  <c r="H106" i="9" s="1"/>
  <c r="A215" i="9"/>
  <c r="H215" i="9" s="1"/>
  <c r="A141" i="9"/>
  <c r="H141" i="9" s="1"/>
  <c r="A11" i="9"/>
  <c r="A309" i="9"/>
  <c r="H309" i="9" s="1"/>
  <c r="A366" i="9"/>
  <c r="H366" i="9" s="1"/>
  <c r="A225" i="9"/>
  <c r="H225" i="9" s="1"/>
  <c r="A383" i="9"/>
  <c r="H383" i="9" s="1"/>
  <c r="A196" i="9"/>
  <c r="H196" i="9" s="1"/>
  <c r="A129" i="9"/>
  <c r="H129" i="9" s="1"/>
  <c r="A463" i="9"/>
  <c r="H463" i="9" s="1"/>
  <c r="A121" i="9"/>
  <c r="H121" i="9" s="1"/>
  <c r="A70" i="9"/>
  <c r="H70" i="9" s="1"/>
  <c r="A232" i="9"/>
  <c r="H232" i="9" s="1"/>
  <c r="A243" i="9"/>
  <c r="H243" i="9" s="1"/>
  <c r="A174" i="9"/>
  <c r="H174" i="9" s="1"/>
  <c r="A493" i="9"/>
  <c r="H493" i="9" s="1"/>
  <c r="A452" i="9"/>
  <c r="H452" i="9" s="1"/>
  <c r="A490" i="9"/>
  <c r="H490" i="9" s="1"/>
  <c r="A351" i="9"/>
  <c r="H351" i="9" s="1"/>
  <c r="A71" i="9"/>
  <c r="H71" i="9" s="1"/>
  <c r="A285" i="9"/>
  <c r="H285" i="9" s="1"/>
  <c r="A201" i="9"/>
  <c r="H201" i="9" s="1"/>
  <c r="A159" i="9"/>
  <c r="H159" i="9" s="1"/>
  <c r="A450" i="9"/>
  <c r="H450" i="9" s="1"/>
  <c r="A419" i="9"/>
  <c r="H419" i="9" s="1"/>
  <c r="A104" i="9"/>
  <c r="H104" i="9" s="1"/>
  <c r="A63" i="9"/>
  <c r="H63" i="9" s="1"/>
  <c r="A277" i="9"/>
  <c r="H277" i="9" s="1"/>
  <c r="A349" i="9"/>
  <c r="H349" i="9" s="1"/>
  <c r="A257" i="9"/>
  <c r="H257" i="9" s="1"/>
  <c r="A46" i="9"/>
  <c r="H46" i="9" s="1"/>
  <c r="A485" i="9"/>
  <c r="H485" i="9" s="1"/>
  <c r="A360" i="9"/>
  <c r="H360" i="9" s="1"/>
  <c r="A68" i="9"/>
  <c r="H68" i="9" s="1"/>
  <c r="A370" i="9"/>
  <c r="H370" i="9" s="1"/>
  <c r="A214" i="9"/>
  <c r="H214" i="9" s="1"/>
  <c r="A266" i="9"/>
  <c r="H266" i="9" s="1"/>
  <c r="A364" i="9"/>
  <c r="H364" i="9" s="1"/>
  <c r="A116" i="9"/>
  <c r="H116" i="9" s="1"/>
  <c r="A471" i="9"/>
  <c r="H471" i="9" s="1"/>
  <c r="A218" i="9"/>
  <c r="H218" i="9" s="1"/>
  <c r="A148" i="9"/>
  <c r="H148" i="9" s="1"/>
  <c r="A138" i="9"/>
  <c r="H138" i="9" s="1"/>
  <c r="A14" i="9"/>
  <c r="H14" i="9" s="1"/>
  <c r="A10" i="9"/>
  <c r="G82" i="9"/>
  <c r="G38" i="9"/>
  <c r="G81" i="9"/>
  <c r="B245" i="9"/>
  <c r="F468" i="9"/>
  <c r="F65" i="9"/>
  <c r="G413" i="9"/>
  <c r="C313" i="9"/>
  <c r="G68" i="9"/>
  <c r="B312" i="9"/>
  <c r="G494" i="9"/>
  <c r="C485" i="9"/>
  <c r="G133" i="9"/>
  <c r="C200" i="9"/>
  <c r="C489" i="9"/>
  <c r="B250" i="9"/>
  <c r="C59" i="9"/>
  <c r="C57" i="9"/>
  <c r="C166" i="9"/>
  <c r="C156" i="9"/>
  <c r="G513" i="9"/>
  <c r="C291" i="9"/>
  <c r="C183" i="9"/>
  <c r="C118" i="9"/>
  <c r="F53" i="9"/>
  <c r="B366" i="9"/>
  <c r="B344" i="9"/>
  <c r="C117" i="9"/>
  <c r="F459" i="9"/>
  <c r="C404" i="9"/>
  <c r="G88" i="9"/>
  <c r="C246" i="9"/>
  <c r="B490" i="9"/>
  <c r="F461" i="9"/>
  <c r="B363" i="9"/>
  <c r="C491" i="9"/>
  <c r="C344" i="9"/>
  <c r="C348" i="9"/>
  <c r="G138" i="9"/>
  <c r="B406" i="9"/>
  <c r="F189" i="9"/>
  <c r="B460" i="9"/>
  <c r="C330" i="9"/>
  <c r="C426" i="9"/>
  <c r="B510" i="9"/>
  <c r="C465" i="9"/>
  <c r="C481" i="9"/>
  <c r="F294" i="9"/>
  <c r="G101" i="9"/>
  <c r="F437" i="9"/>
  <c r="F17" i="9"/>
  <c r="C63" i="9"/>
  <c r="G154" i="9"/>
  <c r="B470" i="9"/>
  <c r="G422" i="9"/>
  <c r="C35" i="9"/>
  <c r="G294" i="9"/>
  <c r="G97" i="9"/>
  <c r="G259" i="9"/>
  <c r="C264" i="9"/>
  <c r="C462" i="9"/>
  <c r="G308" i="9"/>
  <c r="B463" i="9"/>
  <c r="C198" i="9"/>
  <c r="C495" i="9"/>
  <c r="G363" i="9"/>
  <c r="C265" i="9"/>
  <c r="F348" i="9"/>
  <c r="G452" i="9"/>
  <c r="G418" i="9"/>
  <c r="F278" i="9"/>
  <c r="C88" i="9"/>
  <c r="B234" i="9"/>
  <c r="C282" i="9"/>
  <c r="F325" i="9"/>
  <c r="F18" i="9"/>
  <c r="C249" i="9"/>
  <c r="C384" i="9"/>
  <c r="B202" i="9"/>
  <c r="F140" i="9"/>
  <c r="B39" i="9"/>
  <c r="G207" i="9"/>
  <c r="G375" i="9"/>
  <c r="B459" i="9"/>
  <c r="B464" i="9"/>
  <c r="B267" i="9"/>
  <c r="C253" i="9"/>
  <c r="G242" i="9"/>
  <c r="F274" i="9"/>
  <c r="C388" i="9"/>
  <c r="C165" i="9"/>
  <c r="C434" i="9"/>
  <c r="F432" i="9"/>
  <c r="G261" i="9"/>
  <c r="F472" i="9"/>
  <c r="B121" i="9"/>
  <c r="F276" i="9"/>
  <c r="F162" i="9"/>
  <c r="C37" i="9"/>
  <c r="G125" i="9"/>
  <c r="C307" i="9"/>
  <c r="G198" i="9"/>
  <c r="F143" i="9"/>
  <c r="F110" i="9"/>
  <c r="C128" i="9"/>
  <c r="C382" i="9"/>
  <c r="G239" i="9"/>
  <c r="G57" i="9"/>
  <c r="G317" i="9"/>
  <c r="B378" i="9"/>
  <c r="C86" i="9"/>
  <c r="F405" i="9"/>
  <c r="B444" i="9"/>
  <c r="C257" i="9"/>
  <c r="F296" i="9"/>
  <c r="G421" i="9"/>
  <c r="F476" i="9"/>
  <c r="C296" i="9"/>
  <c r="F111" i="9"/>
  <c r="C135" i="9"/>
  <c r="F73" i="9"/>
  <c r="B435" i="9"/>
  <c r="B260" i="9"/>
  <c r="C484" i="9"/>
  <c r="B274" i="9"/>
  <c r="B172" i="9"/>
  <c r="F234" i="9"/>
  <c r="F396" i="9"/>
  <c r="B472" i="9"/>
  <c r="C145" i="9"/>
  <c r="F411" i="9"/>
  <c r="C365" i="9"/>
  <c r="G112" i="9"/>
  <c r="F326" i="9"/>
  <c r="G367" i="9"/>
  <c r="C190" i="9"/>
  <c r="C432" i="9"/>
  <c r="G488" i="9"/>
  <c r="F245" i="9"/>
  <c r="G330" i="9"/>
  <c r="B495" i="9"/>
  <c r="G406" i="9"/>
  <c r="C326" i="9"/>
  <c r="G222" i="9"/>
  <c r="F167" i="9"/>
  <c r="C211" i="9"/>
  <c r="G250" i="9"/>
  <c r="B116" i="9"/>
  <c r="F456" i="9"/>
  <c r="B75" i="9"/>
  <c r="C162" i="9"/>
  <c r="F54" i="9"/>
  <c r="B314" i="9"/>
  <c r="B316" i="9"/>
  <c r="C31" i="9"/>
  <c r="F349" i="9"/>
  <c r="B443" i="9"/>
  <c r="C93" i="9"/>
  <c r="C154" i="9"/>
  <c r="F494" i="9"/>
  <c r="C482" i="9"/>
  <c r="B306" i="9"/>
  <c r="B10" i="9"/>
  <c r="B90" i="9"/>
  <c r="C140" i="9"/>
  <c r="G450" i="9"/>
  <c r="C48" i="9"/>
  <c r="C366" i="9"/>
  <c r="F112" i="9"/>
  <c r="B399" i="9"/>
  <c r="B229" i="9"/>
  <c r="G70" i="9"/>
  <c r="C455" i="9"/>
  <c r="C241" i="9"/>
  <c r="G481" i="9"/>
  <c r="F97" i="9"/>
  <c r="C355" i="9"/>
  <c r="B25" i="9"/>
  <c r="B296" i="9"/>
  <c r="B59" i="9"/>
  <c r="C445" i="9"/>
  <c r="C433" i="9"/>
  <c r="C141" i="9"/>
  <c r="F302" i="9"/>
  <c r="F120" i="9"/>
  <c r="B287" i="9"/>
  <c r="F79" i="9"/>
  <c r="B181" i="9"/>
  <c r="G25" i="9"/>
  <c r="B311" i="9"/>
  <c r="F295" i="9"/>
  <c r="G224" i="9"/>
  <c r="F352" i="9"/>
  <c r="B350" i="9"/>
  <c r="B233" i="9"/>
  <c r="G83" i="9"/>
  <c r="B65" i="9"/>
  <c r="G309" i="9"/>
  <c r="F24" i="9"/>
  <c r="B434" i="9"/>
  <c r="F474" i="9"/>
  <c r="B161" i="9"/>
  <c r="C393" i="9"/>
  <c r="F212" i="9"/>
  <c r="F272" i="9"/>
  <c r="F407" i="9"/>
  <c r="C311" i="9"/>
  <c r="B148" i="9"/>
  <c r="F469" i="9"/>
  <c r="C121" i="9"/>
  <c r="F224" i="9"/>
  <c r="C429" i="9"/>
  <c r="B126" i="9"/>
  <c r="B195" i="9"/>
  <c r="C357" i="9"/>
  <c r="G221" i="9"/>
  <c r="F106" i="9"/>
  <c r="B43" i="9"/>
  <c r="B34" i="9"/>
  <c r="C506" i="9"/>
  <c r="F371" i="9"/>
  <c r="B49" i="9"/>
  <c r="G87" i="9"/>
  <c r="B506" i="9"/>
  <c r="C474" i="9"/>
  <c r="G96" i="9"/>
  <c r="F310" i="9"/>
  <c r="B500" i="9"/>
  <c r="B73" i="9"/>
  <c r="G463" i="9"/>
  <c r="C142" i="9"/>
  <c r="G298" i="9"/>
  <c r="G35" i="9"/>
  <c r="G172" i="9"/>
  <c r="C383" i="9"/>
  <c r="G359" i="9"/>
  <c r="C294" i="9"/>
  <c r="G131" i="9"/>
  <c r="B179" i="9"/>
  <c r="F426" i="9"/>
  <c r="F95" i="9"/>
  <c r="B508" i="9"/>
  <c r="C513" i="9"/>
  <c r="C350" i="9"/>
  <c r="G36" i="9"/>
  <c r="B355" i="9"/>
  <c r="G430" i="9"/>
  <c r="B327" i="9"/>
  <c r="F157" i="9"/>
  <c r="F353" i="9"/>
  <c r="B268" i="9"/>
  <c r="F185" i="9"/>
  <c r="B324" i="9"/>
  <c r="G334" i="9"/>
  <c r="G322" i="9"/>
  <c r="G509" i="9"/>
  <c r="F205" i="9"/>
  <c r="G199" i="9"/>
  <c r="F239" i="9"/>
  <c r="C329" i="9"/>
  <c r="G343" i="9"/>
  <c r="C309" i="9"/>
  <c r="G150" i="9"/>
  <c r="G66" i="9"/>
  <c r="G49" i="9"/>
  <c r="C352" i="9"/>
  <c r="B293" i="9"/>
  <c r="B282" i="9"/>
  <c r="B223" i="9"/>
  <c r="F351" i="9"/>
  <c r="C185" i="9"/>
  <c r="C385" i="9"/>
  <c r="G508" i="9"/>
  <c r="C441" i="9"/>
  <c r="C129" i="9"/>
  <c r="F260" i="9"/>
  <c r="G420" i="9"/>
  <c r="G402" i="9"/>
  <c r="F392" i="9"/>
  <c r="C486" i="9"/>
  <c r="B418" i="9"/>
  <c r="C219" i="9"/>
  <c r="B507" i="9"/>
  <c r="G377" i="9"/>
  <c r="F206" i="9"/>
  <c r="B323" i="9"/>
  <c r="C95" i="9"/>
  <c r="G324" i="9"/>
  <c r="G476" i="9"/>
  <c r="G241" i="9"/>
  <c r="G410" i="9"/>
  <c r="G445" i="9"/>
  <c r="F208" i="9"/>
  <c r="F279" i="9"/>
  <c r="G33" i="9"/>
  <c r="G45" i="9"/>
  <c r="F85" i="9"/>
  <c r="B71" i="9"/>
  <c r="B115" i="9"/>
  <c r="F107" i="9"/>
  <c r="B9" i="9"/>
  <c r="B81" i="9"/>
  <c r="C157" i="9"/>
  <c r="F436" i="9"/>
  <c r="F9" i="9"/>
  <c r="G506" i="9"/>
  <c r="B514" i="9"/>
  <c r="G348" i="9"/>
  <c r="G246" i="9"/>
  <c r="C203" i="9"/>
  <c r="G326" i="9"/>
  <c r="B415" i="9"/>
  <c r="C338" i="9"/>
  <c r="B145" i="9"/>
  <c r="B87" i="9"/>
  <c r="G74" i="9"/>
  <c r="G189" i="9"/>
  <c r="C396" i="9"/>
  <c r="G43" i="9"/>
  <c r="B125" i="9"/>
  <c r="F327" i="9"/>
  <c r="F124" i="9"/>
  <c r="F319" i="9"/>
  <c r="G193" i="9"/>
  <c r="B159" i="9"/>
  <c r="F369" i="9"/>
  <c r="C381" i="9"/>
  <c r="B384" i="9"/>
  <c r="B225" i="9"/>
  <c r="F113" i="9"/>
  <c r="C223" i="9"/>
  <c r="F102" i="9"/>
  <c r="F313" i="9"/>
  <c r="F98" i="9"/>
  <c r="G482" i="9"/>
  <c r="B63" i="9"/>
  <c r="F188" i="9"/>
  <c r="G197" i="9"/>
  <c r="F300" i="9"/>
  <c r="C368" i="9"/>
  <c r="C266" i="9"/>
  <c r="C167" i="9"/>
  <c r="F385" i="9"/>
  <c r="F128" i="9"/>
  <c r="B319" i="9"/>
  <c r="F71" i="9"/>
  <c r="B140" i="9"/>
  <c r="B82" i="9"/>
  <c r="C44" i="9"/>
  <c r="F228" i="9"/>
  <c r="G374" i="9"/>
  <c r="F265" i="9"/>
  <c r="B286" i="9"/>
  <c r="C400" i="9"/>
  <c r="C8" i="9"/>
  <c r="F393" i="9"/>
  <c r="B430" i="9"/>
  <c r="B167" i="9"/>
  <c r="C321" i="9"/>
  <c r="F315" i="9"/>
  <c r="C418" i="9"/>
  <c r="G24" i="9"/>
  <c r="C177" i="9"/>
  <c r="C108" i="9"/>
  <c r="F454" i="9"/>
  <c r="C218" i="9"/>
  <c r="F316" i="9"/>
  <c r="G394" i="9"/>
  <c r="F216" i="9"/>
  <c r="G286" i="9"/>
  <c r="B391" i="9"/>
  <c r="C36" i="9"/>
  <c r="C324" i="9"/>
  <c r="C498" i="9"/>
  <c r="C27" i="9"/>
  <c r="C292" i="9"/>
  <c r="C298" i="9"/>
  <c r="F512" i="9"/>
  <c r="C254" i="9"/>
  <c r="F409" i="9"/>
  <c r="F420" i="9"/>
  <c r="G416" i="9"/>
  <c r="G32" i="9"/>
  <c r="G249" i="9"/>
  <c r="B224" i="9"/>
  <c r="F241" i="9"/>
  <c r="B80" i="9"/>
  <c r="G76" i="9"/>
  <c r="C310" i="9"/>
  <c r="F338" i="9"/>
  <c r="B150" i="9"/>
  <c r="B165" i="9"/>
  <c r="C184" i="9"/>
  <c r="C82" i="9"/>
  <c r="G301" i="9"/>
  <c r="G170" i="9"/>
  <c r="B215" i="9"/>
  <c r="F78" i="9"/>
  <c r="B156" i="9"/>
  <c r="F263" i="9"/>
  <c r="C343" i="9"/>
  <c r="C477" i="9"/>
  <c r="F441" i="9"/>
  <c r="C428" i="9"/>
  <c r="G165" i="9"/>
  <c r="F33" i="9"/>
  <c r="G183" i="9"/>
  <c r="G486" i="9"/>
  <c r="G169" i="9"/>
  <c r="G157" i="9"/>
  <c r="C443" i="9"/>
  <c r="B502" i="9"/>
  <c r="G292" i="9"/>
  <c r="G61" i="9"/>
  <c r="C260" i="9"/>
  <c r="G458" i="9"/>
  <c r="F223" i="9"/>
  <c r="B231" i="9"/>
  <c r="C193" i="9"/>
  <c r="G391" i="9"/>
  <c r="F312" i="9"/>
  <c r="C315" i="9"/>
  <c r="G266" i="9"/>
  <c r="C412" i="9"/>
  <c r="C146" i="9"/>
  <c r="G180" i="9"/>
  <c r="C171" i="9"/>
  <c r="C106" i="9"/>
  <c r="G360" i="9"/>
  <c r="F148" i="9"/>
  <c r="G287" i="9"/>
  <c r="C210" i="9"/>
  <c r="G235" i="9"/>
  <c r="C85" i="9"/>
  <c r="F137" i="9"/>
  <c r="B97" i="9"/>
  <c r="C417" i="9"/>
  <c r="F165" i="9"/>
  <c r="B244" i="9"/>
  <c r="G163" i="9"/>
  <c r="C10" i="9"/>
  <c r="B476" i="9"/>
  <c r="C18" i="9"/>
  <c r="C24" i="9"/>
  <c r="F271" i="9"/>
  <c r="B50" i="9"/>
  <c r="F60" i="9"/>
  <c r="F35" i="9"/>
  <c r="C507" i="9"/>
  <c r="C28" i="9"/>
  <c r="B15" i="9"/>
  <c r="G267" i="9"/>
  <c r="G178" i="9"/>
  <c r="B426" i="9"/>
  <c r="C411" i="9"/>
  <c r="B448" i="9"/>
  <c r="B326" i="9"/>
  <c r="G284" i="9"/>
  <c r="F339" i="9"/>
  <c r="B194" i="9"/>
  <c r="C66" i="9"/>
  <c r="B288" i="9"/>
  <c r="F447" i="9"/>
  <c r="F298" i="9"/>
  <c r="F460" i="9"/>
  <c r="F184" i="9"/>
  <c r="B420" i="9"/>
  <c r="F462" i="9"/>
  <c r="B307" i="9"/>
  <c r="B467" i="9"/>
  <c r="B412" i="9"/>
  <c r="C150" i="9"/>
  <c r="F513" i="9"/>
  <c r="C336" i="9"/>
  <c r="C367" i="9"/>
  <c r="F77" i="9"/>
  <c r="B272" i="9"/>
  <c r="B265" i="9"/>
  <c r="C220" i="9"/>
  <c r="B107" i="9"/>
  <c r="C316" i="9"/>
  <c r="G258" i="9"/>
  <c r="F323" i="9"/>
  <c r="G236" i="9"/>
  <c r="C500" i="9"/>
  <c r="G158" i="9"/>
  <c r="C53" i="9"/>
  <c r="C137" i="9"/>
  <c r="F44" i="9"/>
  <c r="G339" i="9"/>
  <c r="G443" i="9"/>
  <c r="F311" i="9"/>
  <c r="G280" i="9"/>
  <c r="G240" i="9"/>
  <c r="F19" i="9"/>
  <c r="B346" i="9"/>
  <c r="C61" i="9"/>
  <c r="G384" i="9"/>
  <c r="G173" i="9"/>
  <c r="F28" i="9"/>
  <c r="F391" i="9"/>
  <c r="F213" i="9"/>
  <c r="G28" i="9"/>
  <c r="G381" i="9"/>
  <c r="F345" i="9"/>
  <c r="C416" i="9"/>
  <c r="C354" i="9"/>
  <c r="C255" i="9"/>
  <c r="F337" i="9"/>
  <c r="B275" i="9"/>
  <c r="F314" i="9"/>
  <c r="F342" i="9"/>
  <c r="B372" i="9"/>
  <c r="B496" i="9"/>
  <c r="G175" i="9"/>
  <c r="C163" i="9"/>
  <c r="G53" i="9"/>
  <c r="G451" i="9"/>
  <c r="B338" i="9"/>
  <c r="B298" i="9"/>
  <c r="F135" i="9"/>
  <c r="G71" i="9"/>
  <c r="G85" i="9"/>
  <c r="B333" i="9"/>
  <c r="B259" i="9"/>
  <c r="C407" i="9"/>
  <c r="C436" i="9"/>
  <c r="F336" i="9"/>
  <c r="F252" i="9"/>
  <c r="G498" i="9"/>
  <c r="C83" i="9"/>
  <c r="F145" i="9"/>
  <c r="F497" i="9"/>
  <c r="F197" i="9"/>
  <c r="C144" i="9"/>
  <c r="G80" i="9"/>
  <c r="F23" i="9"/>
  <c r="B285" i="9"/>
  <c r="G408" i="9"/>
  <c r="G30" i="9"/>
  <c r="C508" i="9"/>
  <c r="B411" i="9"/>
  <c r="G121" i="9"/>
  <c r="B169" i="9"/>
  <c r="F86" i="9"/>
  <c r="B188" i="9"/>
  <c r="F477" i="9"/>
  <c r="B152" i="9"/>
  <c r="B264" i="9"/>
  <c r="B141" i="9"/>
  <c r="G200" i="9"/>
  <c r="B364" i="9"/>
  <c r="C295" i="9"/>
  <c r="B353" i="9"/>
  <c r="C81" i="9"/>
  <c r="G166" i="9"/>
  <c r="B407" i="9"/>
  <c r="C14" i="9"/>
  <c r="F419" i="9"/>
  <c r="C323" i="9"/>
  <c r="F496" i="9"/>
  <c r="F373" i="9"/>
  <c r="C65" i="9"/>
  <c r="B383" i="9"/>
  <c r="C194" i="9"/>
  <c r="G244" i="9"/>
  <c r="C301" i="9"/>
  <c r="G265" i="9"/>
  <c r="C269" i="9"/>
  <c r="C79" i="9"/>
  <c r="F291" i="9"/>
  <c r="C325" i="9"/>
  <c r="F285" i="9"/>
  <c r="G223" i="9"/>
  <c r="G73" i="9"/>
  <c r="B13" i="9"/>
  <c r="G225" i="9"/>
  <c r="C38" i="9"/>
  <c r="F434" i="9"/>
  <c r="B203" i="9"/>
  <c r="B68" i="9"/>
  <c r="C317" i="9"/>
  <c r="C207" i="9"/>
  <c r="G312" i="9"/>
  <c r="G271" i="9"/>
  <c r="F11" i="9"/>
  <c r="G89" i="9"/>
  <c r="B27" i="9"/>
  <c r="G144" i="9"/>
  <c r="F509" i="9"/>
  <c r="F386" i="9"/>
  <c r="F414" i="9"/>
  <c r="G407" i="9"/>
  <c r="F430" i="9"/>
  <c r="B35" i="9"/>
  <c r="B217" i="9"/>
  <c r="G457" i="9"/>
  <c r="G382" i="9"/>
  <c r="F101" i="9"/>
  <c r="B308" i="9"/>
  <c r="G99" i="9"/>
  <c r="G139" i="9"/>
  <c r="B204" i="9"/>
  <c r="C438" i="9"/>
  <c r="F463" i="9"/>
  <c r="F207" i="9"/>
  <c r="B209" i="9"/>
  <c r="G327" i="9"/>
  <c r="G305" i="9"/>
  <c r="F233" i="9"/>
  <c r="C40" i="9"/>
  <c r="C204" i="9"/>
  <c r="C251" i="9"/>
  <c r="C100" i="9"/>
  <c r="F380" i="9"/>
  <c r="G500" i="9"/>
  <c r="G442" i="9"/>
  <c r="B374" i="9"/>
  <c r="G310" i="9"/>
  <c r="C376" i="9"/>
  <c r="G302" i="9"/>
  <c r="F251" i="9"/>
  <c r="G307" i="9"/>
  <c r="C328" i="9"/>
  <c r="G333" i="9"/>
  <c r="B489" i="9"/>
  <c r="B401" i="9"/>
  <c r="G72" i="9"/>
  <c r="B471" i="9"/>
  <c r="F442" i="9"/>
  <c r="B227" i="9"/>
  <c r="G405" i="9"/>
  <c r="C380" i="9"/>
  <c r="G507" i="9"/>
  <c r="G460" i="9"/>
  <c r="C273" i="9"/>
  <c r="G64" i="9"/>
  <c r="G461" i="9"/>
  <c r="G77" i="9"/>
  <c r="B318" i="9"/>
  <c r="G459" i="9"/>
  <c r="B370" i="9"/>
  <c r="C151" i="9"/>
  <c r="G456" i="9"/>
  <c r="F289" i="9"/>
  <c r="G342" i="9"/>
  <c r="G190" i="9"/>
  <c r="C231" i="9"/>
  <c r="B441" i="9"/>
  <c r="F72" i="9"/>
  <c r="G220" i="9"/>
  <c r="C374" i="9"/>
  <c r="F275" i="9"/>
  <c r="G438" i="9"/>
  <c r="G350" i="9"/>
  <c r="B254" i="9"/>
  <c r="C439" i="9"/>
  <c r="F63" i="9"/>
  <c r="G453" i="9"/>
  <c r="F235" i="9"/>
  <c r="B381" i="9"/>
  <c r="C75" i="9"/>
  <c r="C478" i="9"/>
  <c r="F12" i="9"/>
  <c r="C496" i="9"/>
  <c r="C464" i="9"/>
  <c r="G285" i="9"/>
  <c r="B76" i="9"/>
  <c r="F170" i="9"/>
  <c r="C351" i="9"/>
  <c r="F43" i="9"/>
  <c r="C420" i="9"/>
  <c r="F62" i="9"/>
  <c r="B354" i="9"/>
  <c r="C488" i="9"/>
  <c r="F90" i="9"/>
  <c r="F435" i="9"/>
  <c r="G177" i="9"/>
  <c r="B321" i="9"/>
  <c r="B278" i="9"/>
  <c r="B38" i="9"/>
  <c r="G268" i="9"/>
  <c r="F375" i="9"/>
  <c r="B356" i="9"/>
  <c r="F99" i="9"/>
  <c r="F507" i="9"/>
  <c r="B390" i="9"/>
  <c r="B66" i="9"/>
  <c r="B455" i="9"/>
  <c r="G153" i="9"/>
  <c r="F451" i="9"/>
  <c r="G431" i="9"/>
  <c r="C201" i="9"/>
  <c r="G340" i="9"/>
  <c r="B431" i="9"/>
  <c r="G425" i="9"/>
  <c r="B206" i="9"/>
  <c r="F264" i="9"/>
  <c r="G62" i="9"/>
  <c r="B409" i="9"/>
  <c r="F175" i="9"/>
  <c r="G113" i="9"/>
  <c r="F484" i="9"/>
  <c r="F340" i="9"/>
  <c r="G386" i="9"/>
  <c r="G345" i="9"/>
  <c r="B497" i="9"/>
  <c r="B432" i="9"/>
  <c r="F254" i="9"/>
  <c r="G54" i="9"/>
  <c r="C423" i="9"/>
  <c r="F153" i="9"/>
  <c r="F76" i="9"/>
  <c r="F51" i="9"/>
  <c r="C427" i="9"/>
  <c r="G365" i="9"/>
  <c r="F66" i="9"/>
  <c r="B425" i="9"/>
  <c r="F227" i="9"/>
  <c r="B246" i="9"/>
  <c r="C512" i="9"/>
  <c r="C375" i="9"/>
  <c r="F381" i="9"/>
  <c r="C110" i="9"/>
  <c r="B475" i="9"/>
  <c r="B263" i="9"/>
  <c r="B101" i="9"/>
  <c r="C475" i="9"/>
  <c r="B404" i="9"/>
  <c r="G69" i="9"/>
  <c r="F243" i="9"/>
  <c r="B166" i="9"/>
  <c r="G315" i="9"/>
  <c r="B373" i="9"/>
  <c r="F410" i="9"/>
  <c r="B219" i="9"/>
  <c r="G216" i="9"/>
  <c r="F475" i="9"/>
  <c r="B485" i="9"/>
  <c r="B91" i="9"/>
  <c r="F318" i="9"/>
  <c r="C339" i="9"/>
  <c r="G117" i="9"/>
  <c r="G401" i="9"/>
  <c r="B449" i="9"/>
  <c r="G229" i="9"/>
  <c r="G313" i="9"/>
  <c r="F379" i="9"/>
  <c r="B300" i="9"/>
  <c r="F266" i="9"/>
  <c r="B360" i="9"/>
  <c r="F29" i="9"/>
  <c r="F343" i="9"/>
  <c r="B77" i="9"/>
  <c r="F470" i="9"/>
  <c r="G232" i="9"/>
  <c r="B99" i="9"/>
  <c r="C32" i="9"/>
  <c r="F52" i="9"/>
  <c r="G108" i="9"/>
  <c r="F395" i="9"/>
  <c r="G446" i="9"/>
  <c r="C345" i="9"/>
  <c r="G501" i="9"/>
  <c r="F117" i="9"/>
  <c r="B238" i="9"/>
  <c r="G127" i="9"/>
  <c r="F131" i="9"/>
  <c r="B210" i="9"/>
  <c r="F210" i="9"/>
  <c r="B62" i="9"/>
  <c r="B386" i="9"/>
  <c r="C226" i="9"/>
  <c r="F403" i="9"/>
  <c r="G351" i="9"/>
  <c r="C55" i="9"/>
  <c r="G512" i="9"/>
  <c r="C182" i="9"/>
  <c r="G277" i="9"/>
  <c r="B60" i="9"/>
  <c r="B295" i="9"/>
  <c r="F398" i="9"/>
  <c r="F45" i="9"/>
  <c r="C469" i="9"/>
  <c r="C215" i="9"/>
  <c r="G388" i="9"/>
  <c r="B437" i="9"/>
  <c r="G103" i="9"/>
  <c r="G329" i="9"/>
  <c r="C510" i="9"/>
  <c r="A269" i="9"/>
  <c r="H269" i="9" s="1"/>
  <c r="F20" i="9"/>
  <c r="F155" i="9"/>
  <c r="F331" i="9"/>
  <c r="G31" i="9"/>
  <c r="B365" i="9"/>
  <c r="C47" i="9"/>
  <c r="G341" i="9"/>
  <c r="B345" i="9"/>
  <c r="F163" i="9"/>
  <c r="F363" i="9"/>
  <c r="G304" i="9"/>
  <c r="B83" i="9"/>
  <c r="C238" i="9"/>
  <c r="C212" i="9"/>
  <c r="C259" i="9"/>
  <c r="C161" i="9"/>
  <c r="F493" i="9"/>
  <c r="G320" i="9"/>
  <c r="F329" i="9"/>
  <c r="F100" i="9"/>
  <c r="B494" i="9"/>
  <c r="G50" i="9"/>
  <c r="B40" i="9"/>
  <c r="G17" i="9"/>
  <c r="B124" i="9"/>
  <c r="C347" i="9"/>
  <c r="B303" i="9"/>
  <c r="B136" i="9"/>
  <c r="B315" i="9"/>
  <c r="C160" i="9"/>
  <c r="F388" i="9"/>
  <c r="G16" i="9"/>
  <c r="F87" i="9"/>
  <c r="B18" i="9"/>
  <c r="F384" i="9"/>
  <c r="G414" i="9"/>
  <c r="C52" i="9"/>
  <c r="B216" i="9"/>
  <c r="B239" i="9"/>
  <c r="B339" i="9"/>
  <c r="G167" i="9"/>
  <c r="F502" i="9"/>
  <c r="F305" i="9"/>
  <c r="B16" i="9"/>
  <c r="G289" i="9"/>
  <c r="C11" i="9"/>
  <c r="F466" i="9"/>
  <c r="B139" i="9"/>
  <c r="F13" i="9"/>
  <c r="C139" i="9"/>
  <c r="C451" i="9"/>
  <c r="G344" i="9"/>
  <c r="G303" i="9"/>
  <c r="F75" i="9"/>
  <c r="F121" i="9"/>
  <c r="B56" i="9"/>
  <c r="G349" i="9"/>
  <c r="B457" i="9"/>
  <c r="C297" i="9"/>
  <c r="F505" i="9"/>
  <c r="C461" i="9"/>
  <c r="F397" i="9"/>
  <c r="F237" i="9"/>
  <c r="C362" i="9"/>
  <c r="B427" i="9"/>
  <c r="B212" i="9"/>
  <c r="C449" i="9"/>
  <c r="G423" i="9"/>
  <c r="C290" i="9"/>
  <c r="F440" i="9"/>
  <c r="C96" i="9"/>
  <c r="C13" i="9"/>
  <c r="G159" i="9"/>
  <c r="C46" i="9"/>
  <c r="F376" i="9"/>
  <c r="C444" i="9"/>
  <c r="G357" i="9"/>
  <c r="F91" i="9"/>
  <c r="G65" i="9"/>
  <c r="B359" i="9"/>
  <c r="F372" i="9"/>
  <c r="B190" i="9"/>
  <c r="G489" i="9"/>
  <c r="A223" i="9"/>
  <c r="H223" i="9" s="1"/>
  <c r="A382" i="9"/>
  <c r="H382" i="9" s="1"/>
  <c r="G217" i="9"/>
  <c r="B256" i="9"/>
  <c r="F209" i="9"/>
  <c r="B201" i="9"/>
  <c r="F37" i="9"/>
  <c r="C87" i="9"/>
  <c r="F246" i="9"/>
  <c r="B294" i="9"/>
  <c r="B207" i="9"/>
  <c r="C191" i="9"/>
  <c r="C494" i="9"/>
  <c r="G237" i="9"/>
  <c r="F154" i="9"/>
  <c r="B236" i="9"/>
  <c r="F14" i="9"/>
  <c r="B486" i="9"/>
  <c r="F199" i="9"/>
  <c r="F483" i="9"/>
  <c r="F443" i="9"/>
  <c r="C23" i="9"/>
  <c r="F457" i="9"/>
  <c r="G253" i="9"/>
  <c r="F138" i="9"/>
  <c r="B72" i="9"/>
  <c r="F30" i="9"/>
  <c r="C447" i="9"/>
  <c r="B351" i="9"/>
  <c r="G390" i="9"/>
  <c r="C322" i="9"/>
  <c r="G278" i="9"/>
  <c r="G276" i="9"/>
  <c r="G227" i="9"/>
  <c r="C159" i="9"/>
  <c r="B100" i="9"/>
  <c r="F194" i="9"/>
  <c r="F141" i="9"/>
  <c r="B154" i="9"/>
  <c r="F21" i="9"/>
  <c r="F179" i="9"/>
  <c r="B341" i="9"/>
  <c r="A427" i="9"/>
  <c r="H427" i="9" s="1"/>
  <c r="A343" i="9"/>
  <c r="H343" i="9" s="1"/>
  <c r="F500" i="9"/>
  <c r="G40" i="9"/>
  <c r="B240" i="9"/>
  <c r="B137" i="9"/>
  <c r="G257" i="9"/>
  <c r="C16" i="9"/>
  <c r="F322" i="9"/>
  <c r="B182" i="9"/>
  <c r="B143" i="9"/>
  <c r="F378" i="9"/>
  <c r="B283" i="9"/>
  <c r="C69" i="9"/>
  <c r="G12" i="9"/>
  <c r="G219" i="9"/>
  <c r="C179" i="9"/>
  <c r="C333" i="9"/>
  <c r="F304" i="9"/>
  <c r="G120" i="9"/>
  <c r="B214" i="9"/>
  <c r="G39" i="9"/>
  <c r="B504" i="9"/>
  <c r="G14" i="9"/>
  <c r="C132" i="9"/>
  <c r="C414" i="9"/>
  <c r="B44" i="9"/>
  <c r="F332" i="9"/>
  <c r="C377" i="9"/>
  <c r="B266" i="9"/>
  <c r="F487" i="9"/>
  <c r="B113" i="9"/>
  <c r="G140" i="9"/>
  <c r="C68" i="9"/>
  <c r="F361" i="9"/>
  <c r="C221" i="9"/>
  <c r="G135" i="9"/>
  <c r="B114" i="9"/>
  <c r="F247" i="9"/>
  <c r="A508" i="9"/>
  <c r="H508" i="9" s="1"/>
  <c r="A507" i="9"/>
  <c r="H507" i="9" s="1"/>
  <c r="A66" i="9"/>
  <c r="H66" i="9" s="1"/>
  <c r="A143" i="9"/>
  <c r="H143" i="9" s="1"/>
  <c r="A198" i="9"/>
  <c r="H198" i="9" s="1"/>
  <c r="A284" i="9"/>
  <c r="H284" i="9" s="1"/>
  <c r="C278" i="9"/>
  <c r="C327" i="9"/>
  <c r="C180" i="9"/>
  <c r="C213" i="9"/>
  <c r="G440" i="9"/>
  <c r="F181" i="9"/>
  <c r="G314" i="9"/>
  <c r="C42" i="9"/>
  <c r="G98" i="9"/>
  <c r="C232" i="9"/>
  <c r="G168" i="9"/>
  <c r="F127" i="9"/>
  <c r="G94" i="9"/>
  <c r="C287" i="9"/>
  <c r="G397" i="9"/>
  <c r="G13" i="9"/>
  <c r="B361" i="9"/>
  <c r="G331" i="9"/>
  <c r="B235" i="9"/>
  <c r="C26" i="9"/>
  <c r="C104" i="9"/>
  <c r="G328" i="9"/>
  <c r="G255" i="9"/>
  <c r="G162" i="9"/>
  <c r="F105" i="9"/>
  <c r="C361" i="9"/>
  <c r="C30" i="9"/>
  <c r="B14" i="9"/>
  <c r="F151" i="9"/>
  <c r="C125" i="9"/>
  <c r="G184" i="9"/>
  <c r="B258" i="9"/>
  <c r="A509" i="9"/>
  <c r="H509" i="9" s="1"/>
  <c r="A164" i="9"/>
  <c r="H164" i="9" s="1"/>
  <c r="A83" i="9"/>
  <c r="H83" i="9" s="1"/>
  <c r="A295" i="9"/>
  <c r="H295" i="9" s="1"/>
  <c r="A239" i="9"/>
  <c r="H239" i="9" s="1"/>
  <c r="A147" i="9"/>
  <c r="H147" i="9" s="1"/>
  <c r="A263" i="9"/>
  <c r="H263" i="9" s="1"/>
  <c r="A344" i="9"/>
  <c r="H344" i="9" s="1"/>
  <c r="A408" i="9"/>
  <c r="H408" i="9" s="1"/>
  <c r="A109" i="9"/>
  <c r="H109" i="9" s="1"/>
  <c r="C346" i="9"/>
  <c r="G134" i="9"/>
  <c r="B95" i="9"/>
  <c r="G42" i="9"/>
  <c r="F204" i="9"/>
  <c r="B348" i="9"/>
  <c r="F415" i="9"/>
  <c r="B21" i="9"/>
  <c r="G110" i="9"/>
  <c r="F471" i="9"/>
  <c r="B177" i="9"/>
  <c r="F306" i="9"/>
  <c r="G264" i="9"/>
  <c r="B205" i="9"/>
  <c r="F427" i="9"/>
  <c r="B122" i="9"/>
  <c r="B41" i="9"/>
  <c r="F346" i="9"/>
  <c r="B302" i="9"/>
  <c r="F56" i="9"/>
  <c r="F84" i="9"/>
  <c r="G335" i="9"/>
  <c r="A268" i="9"/>
  <c r="H268" i="9" s="1"/>
  <c r="A254" i="9"/>
  <c r="H254" i="9" s="1"/>
  <c r="A189" i="9"/>
  <c r="H189" i="9" s="1"/>
  <c r="A433" i="9"/>
  <c r="H433" i="9" s="1"/>
  <c r="A432" i="9"/>
  <c r="H432" i="9" s="1"/>
  <c r="A385" i="9"/>
  <c r="H385" i="9" s="1"/>
  <c r="A84" i="9"/>
  <c r="H84" i="9" s="1"/>
  <c r="A475" i="9"/>
  <c r="H475" i="9" s="1"/>
  <c r="A212" i="9"/>
  <c r="H212" i="9" s="1"/>
  <c r="A300" i="9"/>
  <c r="H300" i="9" s="1"/>
  <c r="A35" i="9"/>
  <c r="H35" i="9" s="1"/>
  <c r="A491" i="9"/>
  <c r="H491" i="9" s="1"/>
  <c r="A62" i="9"/>
  <c r="H62" i="9" s="1"/>
  <c r="A230" i="9"/>
  <c r="H230" i="9" s="1"/>
  <c r="A422" i="9"/>
  <c r="H422" i="9" s="1"/>
  <c r="A391" i="9"/>
  <c r="H391" i="9" s="1"/>
  <c r="A87" i="9"/>
  <c r="H87" i="9" s="1"/>
  <c r="A18" i="9"/>
  <c r="H18" i="9" s="1"/>
  <c r="A256" i="9"/>
  <c r="H256" i="9" s="1"/>
  <c r="A170" i="9"/>
  <c r="H170" i="9" s="1"/>
  <c r="A425" i="9"/>
  <c r="H425" i="9" s="1"/>
  <c r="A512" i="9"/>
  <c r="H512" i="9" s="1"/>
  <c r="A332" i="9"/>
  <c r="H332" i="9" s="1"/>
  <c r="A323" i="9"/>
  <c r="H323" i="9" s="1"/>
  <c r="A513" i="9"/>
  <c r="H513" i="9" s="1"/>
  <c r="A302" i="9"/>
  <c r="H302" i="9" s="1"/>
  <c r="A317" i="9"/>
  <c r="H317" i="9" s="1"/>
  <c r="A185" i="9"/>
  <c r="H185" i="9" s="1"/>
  <c r="A497" i="9"/>
  <c r="H497" i="9" s="1"/>
  <c r="A467" i="9"/>
  <c r="H467" i="9" s="1"/>
  <c r="A496" i="9"/>
  <c r="H496" i="9" s="1"/>
  <c r="A17" i="9"/>
  <c r="H17" i="9" s="1"/>
  <c r="A449" i="9"/>
  <c r="H449" i="9" s="1"/>
  <c r="A89" i="9"/>
  <c r="H89" i="9" s="1"/>
  <c r="A158" i="9"/>
  <c r="H158" i="9" s="1"/>
  <c r="A353" i="9"/>
  <c r="H353" i="9" s="1"/>
  <c r="A231" i="9"/>
  <c r="H231" i="9" s="1"/>
  <c r="A311" i="9"/>
  <c r="H311" i="9" s="1"/>
  <c r="A276" i="9"/>
  <c r="H276" i="9" s="1"/>
  <c r="A510" i="9"/>
  <c r="H510" i="9" s="1"/>
  <c r="A226" i="9"/>
  <c r="H226" i="9" s="1"/>
  <c r="A248" i="9"/>
  <c r="H248" i="9" s="1"/>
  <c r="A190" i="9"/>
  <c r="H190" i="9" s="1"/>
  <c r="A169" i="9"/>
  <c r="H169" i="9" s="1"/>
  <c r="A401" i="9"/>
  <c r="H401" i="9" s="1"/>
  <c r="A400" i="9"/>
  <c r="H400" i="9" s="1"/>
  <c r="A368" i="9"/>
  <c r="H368" i="9" s="1"/>
  <c r="A77" i="9"/>
  <c r="H77" i="9" s="1"/>
  <c r="A411" i="9"/>
  <c r="H411" i="9" s="1"/>
  <c r="A181" i="9"/>
  <c r="H181" i="9" s="1"/>
  <c r="A454" i="9"/>
  <c r="H454" i="9" s="1"/>
  <c r="A488" i="9"/>
  <c r="H488" i="9" s="1"/>
  <c r="A57" i="9"/>
  <c r="H57" i="9" s="1"/>
  <c r="A283" i="9"/>
  <c r="H283" i="9" s="1"/>
  <c r="A441" i="9"/>
  <c r="H441" i="9" s="1"/>
  <c r="A342" i="9"/>
  <c r="H342" i="9" s="1"/>
  <c r="A291" i="9"/>
  <c r="H291" i="9" s="1"/>
  <c r="A79" i="9"/>
  <c r="H79" i="9" s="1"/>
  <c r="A367" i="9"/>
  <c r="H367" i="9" s="1"/>
  <c r="A91" i="9"/>
  <c r="H91" i="9" s="1"/>
  <c r="A33" i="9"/>
  <c r="H33" i="9" s="1"/>
  <c r="A458" i="9"/>
  <c r="H458" i="9" s="1"/>
  <c r="A38" i="9"/>
  <c r="H38" i="9" s="1"/>
  <c r="A210" i="9"/>
  <c r="H210" i="9" s="1"/>
  <c r="A216" i="9"/>
  <c r="H216" i="9" s="1"/>
  <c r="A328" i="9"/>
  <c r="H328" i="9" s="1"/>
  <c r="A281" i="9"/>
  <c r="H281" i="9" s="1"/>
  <c r="A180" i="9"/>
  <c r="H180" i="9" s="1"/>
  <c r="A139" i="9"/>
  <c r="H139" i="9" s="1"/>
  <c r="A162" i="9"/>
  <c r="H162" i="9" s="1"/>
  <c r="A333" i="9"/>
  <c r="H333" i="9" s="1"/>
  <c r="A381" i="9"/>
  <c r="H381" i="9" s="1"/>
  <c r="A50" i="9"/>
  <c r="H50" i="9" s="1"/>
  <c r="A73" i="9"/>
  <c r="H73" i="9" s="1"/>
  <c r="A459" i="9"/>
  <c r="H459" i="9" s="1"/>
  <c r="A327" i="9"/>
  <c r="H327" i="9" s="1"/>
  <c r="A81" i="9"/>
  <c r="H81" i="9" s="1"/>
  <c r="A235" i="9"/>
  <c r="H235" i="9" s="1"/>
  <c r="A476" i="9"/>
  <c r="H476" i="9" s="1"/>
  <c r="A502" i="9"/>
  <c r="H502" i="9" s="1"/>
  <c r="A438" i="9"/>
  <c r="H438" i="9" s="1"/>
  <c r="A374" i="9"/>
  <c r="H374" i="9" s="1"/>
  <c r="A456" i="9"/>
  <c r="H456" i="9" s="1"/>
  <c r="A117" i="9"/>
  <c r="H117" i="9" s="1"/>
  <c r="A88" i="9"/>
  <c r="H88" i="9" s="1"/>
  <c r="A53" i="9"/>
  <c r="H53" i="9" s="1"/>
  <c r="A219" i="9"/>
  <c r="H219" i="9" s="1"/>
  <c r="A173" i="9"/>
  <c r="H173" i="9" s="1"/>
  <c r="A377" i="9"/>
  <c r="H377" i="9" s="1"/>
  <c r="A414" i="9"/>
  <c r="H414" i="9" s="1"/>
  <c r="A22" i="9"/>
  <c r="H22" i="9" s="1"/>
  <c r="A472" i="9"/>
  <c r="H472" i="9" s="1"/>
  <c r="A274" i="9"/>
  <c r="H274" i="9" s="1"/>
  <c r="A211" i="9"/>
  <c r="H211" i="9" s="1"/>
  <c r="A384" i="9"/>
  <c r="H384" i="9" s="1"/>
  <c r="A56" i="9"/>
  <c r="H56" i="9" s="1"/>
  <c r="A262" i="9"/>
  <c r="H262" i="9" s="1"/>
  <c r="A487" i="9"/>
  <c r="H487" i="9" s="1"/>
  <c r="A361" i="9"/>
  <c r="H361" i="9" s="1"/>
  <c r="A356" i="9"/>
  <c r="H356" i="9" s="1"/>
  <c r="A176" i="9"/>
  <c r="H176" i="9" s="1"/>
  <c r="A112" i="9"/>
  <c r="H112" i="9" s="1"/>
  <c r="A78" i="9"/>
  <c r="H78" i="9" s="1"/>
  <c r="A501" i="9"/>
  <c r="H501" i="9" s="1"/>
  <c r="A240" i="9"/>
  <c r="H240" i="9" s="1"/>
  <c r="A13" i="9"/>
  <c r="A55" i="9"/>
  <c r="H55" i="9" s="1"/>
  <c r="A47" i="9"/>
  <c r="H47" i="9" s="1"/>
  <c r="A288" i="9"/>
  <c r="H288" i="9" s="1"/>
  <c r="A251" i="9"/>
  <c r="H251" i="9" s="1"/>
  <c r="A293" i="9"/>
  <c r="H293" i="9" s="1"/>
  <c r="A24" i="9"/>
  <c r="H24" i="9" s="1"/>
  <c r="A348" i="9"/>
  <c r="H348" i="9" s="1"/>
  <c r="A409" i="9"/>
  <c r="H409" i="9" s="1"/>
  <c r="A494" i="9"/>
  <c r="H494" i="9" s="1"/>
  <c r="A430" i="9"/>
  <c r="H430" i="9" s="1"/>
  <c r="A359" i="9"/>
  <c r="H359" i="9" s="1"/>
  <c r="A31" i="9"/>
  <c r="H31" i="9" s="1"/>
  <c r="A241" i="9"/>
  <c r="H241" i="9" s="1"/>
  <c r="A504" i="9"/>
  <c r="H504" i="9" s="1"/>
  <c r="A376" i="9"/>
  <c r="H376" i="9" s="1"/>
  <c r="A206" i="9"/>
  <c r="H206" i="9" s="1"/>
  <c r="A207" i="9"/>
  <c r="H207" i="9" s="1"/>
  <c r="A275" i="9"/>
  <c r="H275" i="9" s="1"/>
  <c r="A306" i="9"/>
  <c r="H306" i="9" s="1"/>
  <c r="A448" i="9"/>
  <c r="H448" i="9" s="1"/>
  <c r="A397" i="9"/>
  <c r="H397" i="9" s="1"/>
  <c r="A442" i="9"/>
  <c r="H442" i="9" s="1"/>
  <c r="A172" i="9"/>
  <c r="H172" i="9" s="1"/>
  <c r="A379" i="9"/>
  <c r="H379" i="9" s="1"/>
  <c r="A245" i="9"/>
  <c r="H245" i="9" s="1"/>
  <c r="A32" i="9"/>
  <c r="H32" i="9" s="1"/>
  <c r="A99" i="9"/>
  <c r="H99" i="9" s="1"/>
  <c r="A447" i="9"/>
  <c r="H447" i="9" s="1"/>
  <c r="A37" i="9"/>
  <c r="H37" i="9" s="1"/>
  <c r="A297" i="9"/>
  <c r="H297" i="9" s="1"/>
  <c r="A402" i="9"/>
  <c r="H402" i="9" s="1"/>
  <c r="A16" i="9"/>
  <c r="H16" i="9" s="1"/>
  <c r="A279" i="9"/>
  <c r="H279" i="9" s="1"/>
  <c r="A86" i="9"/>
  <c r="H86" i="9" s="1"/>
  <c r="A145" i="9"/>
  <c r="H145" i="9" s="1"/>
  <c r="A160" i="9"/>
  <c r="H160" i="9" s="1"/>
  <c r="A404" i="9"/>
  <c r="H404" i="9" s="1"/>
  <c r="A320" i="9"/>
  <c r="H320" i="9" s="1"/>
  <c r="A34" i="9"/>
  <c r="H34" i="9" s="1"/>
  <c r="A113" i="9"/>
  <c r="H113" i="9" s="1"/>
  <c r="A321" i="9"/>
  <c r="H321" i="9" s="1"/>
  <c r="A345" i="9"/>
  <c r="H345" i="9" s="1"/>
  <c r="A339" i="9"/>
  <c r="H339" i="9" s="1"/>
  <c r="A378" i="9"/>
  <c r="H378" i="9" s="1"/>
  <c r="A221" i="9"/>
  <c r="H221" i="9" s="1"/>
  <c r="A436" i="9"/>
  <c r="H436" i="9" s="1"/>
  <c r="A434" i="9"/>
  <c r="H434" i="9" s="1"/>
  <c r="A120" i="9"/>
  <c r="H120" i="9" s="1"/>
  <c r="A362" i="9"/>
  <c r="H362" i="9" s="1"/>
  <c r="A469" i="9"/>
  <c r="H469" i="9" s="1"/>
  <c r="A41" i="9"/>
  <c r="H41" i="9" s="1"/>
  <c r="A29" i="9"/>
  <c r="H29" i="9" s="1"/>
  <c r="A314" i="9"/>
  <c r="H314" i="9" s="1"/>
  <c r="A389" i="9"/>
  <c r="H389" i="9" s="1"/>
  <c r="A167" i="9"/>
  <c r="H167" i="9" s="1"/>
  <c r="A415" i="9"/>
  <c r="H415" i="9" s="1"/>
  <c r="A39" i="9"/>
  <c r="H39" i="9" s="1"/>
  <c r="A161" i="9"/>
  <c r="H161" i="9" s="1"/>
  <c r="A64" i="9"/>
  <c r="H64" i="9" s="1"/>
  <c r="A182" i="9"/>
  <c r="H182" i="9" s="1"/>
  <c r="A451" i="9"/>
  <c r="H451" i="9" s="1"/>
  <c r="A354" i="9"/>
  <c r="H354" i="9" s="1"/>
  <c r="A246" i="9"/>
  <c r="H246" i="9" s="1"/>
  <c r="A298" i="9"/>
  <c r="H298" i="9" s="1"/>
  <c r="A60" i="9"/>
  <c r="H60" i="9" s="1"/>
  <c r="A324" i="9"/>
  <c r="H324" i="9" s="1"/>
  <c r="A495" i="9"/>
  <c r="H495" i="9" s="1"/>
  <c r="A150" i="9"/>
  <c r="H150" i="9" s="1"/>
  <c r="A307" i="9"/>
  <c r="H307" i="9" s="1"/>
  <c r="A416" i="9"/>
  <c r="H416" i="9" s="1"/>
  <c r="A135" i="9"/>
  <c r="H135" i="9" s="1"/>
  <c r="A142" i="9"/>
  <c r="H142" i="9" s="1"/>
  <c r="A265" i="9"/>
  <c r="H265" i="9" s="1"/>
  <c r="A103" i="9"/>
  <c r="H103" i="9" s="1"/>
  <c r="A338" i="9"/>
  <c r="H338" i="9" s="1"/>
  <c r="A202" i="9"/>
  <c r="H202" i="9" s="1"/>
  <c r="A136" i="9"/>
  <c r="H136" i="9" s="1"/>
  <c r="A292" i="9"/>
  <c r="H292" i="9" s="1"/>
  <c r="A52" i="9"/>
  <c r="H52" i="9" s="1"/>
  <c r="A48" i="9"/>
  <c r="H48" i="9" s="1"/>
  <c r="A437" i="9"/>
  <c r="H437" i="9" s="1"/>
  <c r="A93" i="9"/>
  <c r="H93" i="9" s="1"/>
  <c r="A460" i="9"/>
  <c r="H460" i="9" s="1"/>
  <c r="A8" i="9"/>
  <c r="A156" i="9"/>
  <c r="H156" i="9" s="1"/>
  <c r="A405" i="9"/>
  <c r="H405" i="9" s="1"/>
  <c r="A97" i="9"/>
  <c r="H97" i="9" s="1"/>
  <c r="A123" i="9"/>
  <c r="H123" i="9" s="1"/>
  <c r="A250" i="9"/>
  <c r="H250" i="9" s="1"/>
  <c r="A492" i="9"/>
  <c r="H492" i="9" s="1"/>
  <c r="A155" i="9"/>
  <c r="H155" i="9" s="1"/>
  <c r="A399" i="9"/>
  <c r="H399" i="9" s="1"/>
  <c r="A65" i="9"/>
  <c r="H65" i="9" s="1"/>
  <c r="A184" i="9"/>
  <c r="H184" i="9" s="1"/>
  <c r="A258" i="9"/>
  <c r="H258" i="9" s="1"/>
  <c r="A242" i="9"/>
  <c r="H242" i="9" s="1"/>
  <c r="A480" i="9"/>
  <c r="H480" i="9" s="1"/>
  <c r="A357" i="9"/>
  <c r="H357" i="9" s="1"/>
  <c r="A137" i="9"/>
  <c r="H137" i="9" s="1"/>
  <c r="A426" i="9"/>
  <c r="H426" i="9" s="1"/>
  <c r="A122" i="9"/>
  <c r="H122" i="9" s="1"/>
  <c r="A61" i="9"/>
  <c r="H61" i="9" s="1"/>
  <c r="A329" i="9"/>
  <c r="H329" i="9" s="1"/>
  <c r="A204" i="9"/>
  <c r="H204" i="9" s="1"/>
  <c r="A483" i="9"/>
  <c r="H483" i="9" s="1"/>
  <c r="A468" i="9"/>
  <c r="H468" i="9" s="1"/>
  <c r="A386" i="9"/>
  <c r="H386" i="9" s="1"/>
  <c r="A294" i="9"/>
  <c r="H294" i="9" s="1"/>
  <c r="A330" i="9"/>
  <c r="H330" i="9" s="1"/>
  <c r="A373" i="9"/>
  <c r="H373" i="9" s="1"/>
  <c r="A133" i="9"/>
  <c r="H133" i="9" s="1"/>
  <c r="A503" i="9"/>
  <c r="H503" i="9" s="1"/>
  <c r="A282" i="9"/>
  <c r="H282" i="9" s="1"/>
  <c r="A396" i="9"/>
  <c r="H396" i="9" s="1"/>
  <c r="A75" i="9"/>
  <c r="H75" i="9" s="1"/>
  <c r="A418" i="9"/>
  <c r="H418" i="9" s="1"/>
  <c r="A443" i="9"/>
  <c r="H443" i="9" s="1"/>
  <c r="A278" i="9"/>
  <c r="H278" i="9" s="1"/>
  <c r="A213" i="9"/>
  <c r="H213" i="9" s="1"/>
  <c r="A153" i="9"/>
  <c r="H153" i="9" s="1"/>
  <c r="A193" i="9"/>
  <c r="H193" i="9" s="1"/>
  <c r="A23" i="9"/>
  <c r="H23" i="9" s="1"/>
  <c r="A421" i="9"/>
  <c r="H421" i="9" s="1"/>
  <c r="A375" i="9"/>
  <c r="H375" i="9" s="1"/>
  <c r="A108" i="9"/>
  <c r="H108" i="9" s="1"/>
  <c r="A12" i="9"/>
  <c r="A69" i="9"/>
  <c r="H69" i="9" s="1"/>
  <c r="Q263" i="2"/>
  <c r="Q265" i="2" s="1"/>
  <c r="Q267" i="2" s="1"/>
  <c r="Q156" i="2"/>
  <c r="F156" i="2" s="1"/>
  <c r="K141" i="2"/>
  <c r="I4" i="2"/>
  <c r="J1" i="2"/>
  <c r="D1" i="13" s="1"/>
  <c r="I6" i="2"/>
  <c r="D91" i="2"/>
  <c r="D45" i="2"/>
  <c r="H168" i="2"/>
  <c r="H174" i="2"/>
  <c r="H166" i="2"/>
  <c r="R175" i="2"/>
  <c r="I3" i="9" l="1"/>
  <c r="H8" i="9"/>
  <c r="H9" i="9" s="1"/>
  <c r="H10" i="9" s="1"/>
  <c r="H11" i="9" s="1"/>
  <c r="H12" i="9" s="1"/>
  <c r="H13" i="9" s="1"/>
  <c r="D42" i="13"/>
  <c r="D50" i="13"/>
  <c r="D167" i="13"/>
  <c r="D85" i="13"/>
  <c r="D147" i="13"/>
  <c r="D194" i="13"/>
  <c r="D175" i="13"/>
  <c r="D128" i="13"/>
  <c r="D157" i="13"/>
  <c r="D51" i="13"/>
  <c r="D79" i="13"/>
  <c r="D158" i="13"/>
  <c r="D101" i="13"/>
  <c r="D55" i="13"/>
  <c r="D62" i="13"/>
  <c r="D70" i="13"/>
  <c r="D30" i="13"/>
  <c r="D38" i="13"/>
  <c r="D58" i="13"/>
  <c r="D139" i="13"/>
  <c r="D182" i="13"/>
  <c r="D195" i="13"/>
  <c r="D145" i="13"/>
  <c r="D32" i="13"/>
  <c r="D20" i="13"/>
  <c r="D91" i="13"/>
  <c r="D179" i="13"/>
  <c r="D121" i="13"/>
  <c r="D120" i="13"/>
  <c r="D107" i="13"/>
  <c r="D133" i="13"/>
  <c r="D66" i="13"/>
  <c r="D150" i="13"/>
  <c r="D127" i="13"/>
  <c r="D31" i="13"/>
  <c r="D24" i="13"/>
  <c r="D82" i="13"/>
  <c r="D68" i="13"/>
  <c r="D83" i="13"/>
  <c r="D84" i="13"/>
  <c r="D108" i="13"/>
  <c r="D188" i="13"/>
  <c r="D125" i="13"/>
  <c r="D137" i="13"/>
  <c r="C179" i="13"/>
  <c r="B8" i="13"/>
  <c r="C169" i="13"/>
  <c r="C73" i="13"/>
  <c r="B159" i="13"/>
  <c r="C22" i="13"/>
  <c r="B69" i="13"/>
  <c r="B78" i="13"/>
  <c r="B95" i="13"/>
  <c r="B187" i="13"/>
  <c r="B32" i="13"/>
  <c r="B161" i="13"/>
  <c r="C142" i="13"/>
  <c r="C44" i="13"/>
  <c r="C136" i="13"/>
  <c r="C137" i="13"/>
  <c r="B195" i="13"/>
  <c r="B142" i="13"/>
  <c r="B103" i="13"/>
  <c r="C59" i="13"/>
  <c r="C77" i="13"/>
  <c r="C61" i="13"/>
  <c r="B171" i="13"/>
  <c r="B182" i="13"/>
  <c r="B130" i="13"/>
  <c r="C85" i="13"/>
  <c r="C83" i="13"/>
  <c r="C80" i="13"/>
  <c r="B86" i="13"/>
  <c r="B200" i="13"/>
  <c r="B154" i="13"/>
  <c r="C162" i="13"/>
  <c r="C98" i="13"/>
  <c r="C141" i="13"/>
  <c r="C35" i="13"/>
  <c r="B118" i="13"/>
  <c r="C50" i="13"/>
  <c r="B20" i="13"/>
  <c r="B22" i="13"/>
  <c r="B94" i="13"/>
  <c r="B196" i="13"/>
  <c r="B28" i="13"/>
  <c r="B146" i="13"/>
  <c r="C163" i="13"/>
  <c r="B126" i="13"/>
  <c r="C143" i="13"/>
  <c r="C27" i="13"/>
  <c r="B148" i="13"/>
  <c r="B101" i="13"/>
  <c r="C121" i="13"/>
  <c r="B85" i="13"/>
  <c r="C127" i="13"/>
  <c r="C154" i="13"/>
  <c r="B188" i="13"/>
  <c r="D7" i="13"/>
  <c r="D8" i="13" s="1"/>
  <c r="D76" i="13"/>
  <c r="D80" i="13"/>
  <c r="D109" i="13"/>
  <c r="D159" i="13"/>
  <c r="D48" i="13"/>
  <c r="D112" i="13"/>
  <c r="D190" i="13"/>
  <c r="D141" i="13"/>
  <c r="D151" i="13"/>
  <c r="D142" i="13"/>
  <c r="D174" i="13"/>
  <c r="D47" i="13"/>
  <c r="D77" i="13"/>
  <c r="D63" i="13"/>
  <c r="D93" i="13"/>
  <c r="D27" i="13"/>
  <c r="D53" i="13"/>
  <c r="D41" i="13"/>
  <c r="D116" i="13"/>
  <c r="D192" i="13"/>
  <c r="D161" i="13"/>
  <c r="D129" i="13"/>
  <c r="D100" i="13"/>
  <c r="D102" i="13"/>
  <c r="D49" i="13"/>
  <c r="D143" i="13"/>
  <c r="D105" i="13"/>
  <c r="D104" i="13"/>
  <c r="D186" i="13"/>
  <c r="D149" i="13"/>
  <c r="D135" i="13"/>
  <c r="D134" i="13"/>
  <c r="D166" i="13"/>
  <c r="D36" i="13"/>
  <c r="D86" i="13"/>
  <c r="D29" i="13"/>
  <c r="D81" i="13"/>
  <c r="D56" i="13"/>
  <c r="D40" i="13"/>
  <c r="D197" i="13"/>
  <c r="D124" i="13"/>
  <c r="D200" i="13"/>
  <c r="D153" i="13"/>
  <c r="C151" i="13"/>
  <c r="C125" i="13"/>
  <c r="B51" i="13"/>
  <c r="C146" i="13"/>
  <c r="C7" i="13"/>
  <c r="C11" i="13"/>
  <c r="C23" i="13"/>
  <c r="B144" i="13"/>
  <c r="B172" i="13"/>
  <c r="B21" i="13"/>
  <c r="B125" i="13"/>
  <c r="B47" i="13"/>
  <c r="C160" i="13"/>
  <c r="C112" i="13"/>
  <c r="C155" i="13"/>
  <c r="C70" i="13"/>
  <c r="B176" i="13"/>
  <c r="B98" i="13"/>
  <c r="B60" i="13"/>
  <c r="C113" i="13"/>
  <c r="C195" i="13"/>
  <c r="C75" i="13"/>
  <c r="B96" i="13"/>
  <c r="B68" i="13"/>
  <c r="B12" i="13"/>
  <c r="C131" i="13"/>
  <c r="C134" i="13"/>
  <c r="B136" i="13"/>
  <c r="B88" i="13"/>
  <c r="B71" i="13"/>
  <c r="C153" i="13"/>
  <c r="B152" i="13"/>
  <c r="C199" i="13"/>
  <c r="C81" i="13"/>
  <c r="B156" i="13"/>
  <c r="B109" i="13"/>
  <c r="C183" i="13"/>
  <c r="C132" i="13"/>
  <c r="B107" i="13"/>
  <c r="B167" i="13"/>
  <c r="C139" i="13"/>
  <c r="B157" i="13"/>
  <c r="B134" i="13"/>
  <c r="C122" i="13"/>
  <c r="C64" i="13"/>
  <c r="C161" i="13"/>
  <c r="C57" i="13"/>
  <c r="B143" i="13"/>
  <c r="B158" i="13"/>
  <c r="B111" i="13"/>
  <c r="C105" i="13"/>
  <c r="C109" i="13"/>
  <c r="C67" i="13"/>
  <c r="C89" i="13"/>
  <c r="C15" i="13"/>
  <c r="B131" i="13"/>
  <c r="B185" i="13"/>
  <c r="B19" i="13"/>
  <c r="B153" i="13"/>
  <c r="B57" i="13"/>
  <c r="B119" i="13"/>
  <c r="C147" i="13"/>
  <c r="C12" i="13"/>
  <c r="C13" i="13"/>
  <c r="C52" i="13"/>
  <c r="B141" i="13"/>
  <c r="C91" i="13"/>
  <c r="B87" i="13"/>
  <c r="B81" i="13"/>
  <c r="B34" i="13"/>
  <c r="B151" i="13"/>
  <c r="B10" i="13"/>
  <c r="B162" i="13"/>
  <c r="C190" i="13"/>
  <c r="C184" i="13"/>
  <c r="C192" i="13"/>
  <c r="C84" i="13"/>
  <c r="B163" i="13"/>
  <c r="C24" i="13"/>
  <c r="C82" i="13"/>
  <c r="B63" i="13"/>
  <c r="B36" i="13"/>
  <c r="B62" i="13"/>
  <c r="B64" i="13"/>
  <c r="B170" i="13"/>
  <c r="D106" i="13"/>
  <c r="D187" i="13"/>
  <c r="D92" i="13"/>
  <c r="D184" i="13"/>
  <c r="D176" i="13"/>
  <c r="D168" i="13"/>
  <c r="D155" i="13"/>
  <c r="D95" i="13"/>
  <c r="D46" i="13"/>
  <c r="D165" i="13"/>
  <c r="D181" i="13"/>
  <c r="D123" i="13"/>
  <c r="D111" i="13"/>
  <c r="D170" i="13"/>
  <c r="D154" i="13"/>
  <c r="D138" i="13"/>
  <c r="D118" i="13"/>
  <c r="D33" i="13"/>
  <c r="D88" i="13"/>
  <c r="D52" i="13"/>
  <c r="D37" i="13"/>
  <c r="D43" i="13"/>
  <c r="D126" i="13"/>
  <c r="D78" i="13"/>
  <c r="C101" i="13"/>
  <c r="C53" i="13"/>
  <c r="C114" i="13"/>
  <c r="C124" i="13"/>
  <c r="C8" i="13"/>
  <c r="C72" i="13"/>
  <c r="C39" i="13"/>
  <c r="B42" i="13"/>
  <c r="B128" i="13"/>
  <c r="B59" i="13"/>
  <c r="B73" i="13"/>
  <c r="B181" i="13"/>
  <c r="C185" i="13"/>
  <c r="C191" i="13"/>
  <c r="C175" i="13"/>
  <c r="C197" i="13"/>
  <c r="B56" i="13"/>
  <c r="B175" i="13"/>
  <c r="B186" i="13"/>
  <c r="C79" i="13"/>
  <c r="C123" i="13"/>
  <c r="C165" i="13"/>
  <c r="C86" i="13"/>
  <c r="B26" i="13"/>
  <c r="B139" i="13"/>
  <c r="C63" i="13"/>
  <c r="C164" i="13"/>
  <c r="C96" i="13"/>
  <c r="B114" i="13"/>
  <c r="B72" i="13"/>
  <c r="B13" i="13"/>
  <c r="C145" i="13"/>
  <c r="C43" i="13"/>
  <c r="C138" i="13"/>
  <c r="C152" i="13"/>
  <c r="B50" i="13"/>
  <c r="C126" i="13"/>
  <c r="C40" i="13"/>
  <c r="B18" i="13"/>
  <c r="B112" i="13"/>
  <c r="B193" i="13"/>
  <c r="B99" i="13"/>
  <c r="B194" i="13"/>
  <c r="C166" i="13"/>
  <c r="C14" i="13"/>
  <c r="C33" i="13"/>
  <c r="C56" i="13"/>
  <c r="B189" i="13"/>
  <c r="B190" i="13"/>
  <c r="B138" i="13"/>
  <c r="C117" i="13"/>
  <c r="C177" i="13"/>
  <c r="B7" i="13"/>
  <c r="B100" i="13"/>
  <c r="B155" i="13"/>
  <c r="B178" i="13"/>
  <c r="C88" i="13"/>
  <c r="C9" i="13"/>
  <c r="C168" i="13"/>
  <c r="B23" i="13"/>
  <c r="B38" i="13"/>
  <c r="B198" i="13"/>
  <c r="C49" i="13"/>
  <c r="C193" i="13"/>
  <c r="C90" i="13"/>
  <c r="B184" i="13"/>
  <c r="C42" i="13"/>
  <c r="B75" i="13"/>
  <c r="B79" i="13"/>
  <c r="B53" i="13"/>
  <c r="B173" i="13"/>
  <c r="B11" i="13"/>
  <c r="B145" i="13"/>
  <c r="C157" i="13"/>
  <c r="C38" i="13"/>
  <c r="C144" i="13"/>
  <c r="C108" i="13"/>
  <c r="C37" i="13"/>
  <c r="C188" i="13"/>
  <c r="C10" i="13"/>
  <c r="B83" i="13"/>
  <c r="B120" i="13"/>
  <c r="B74" i="13"/>
  <c r="B76" i="13"/>
  <c r="B135" i="13"/>
  <c r="C17" i="13"/>
  <c r="C54" i="13"/>
  <c r="B9" i="13"/>
  <c r="C107" i="13"/>
  <c r="C48" i="13"/>
  <c r="C182" i="13"/>
  <c r="C111" i="13"/>
  <c r="B44" i="13"/>
  <c r="B132" i="13"/>
  <c r="B41" i="13"/>
  <c r="B77" i="13"/>
  <c r="B30" i="13"/>
  <c r="D90" i="13"/>
  <c r="D98" i="13"/>
  <c r="D25" i="13"/>
  <c r="D177" i="13"/>
  <c r="D34" i="13"/>
  <c r="D196" i="13"/>
  <c r="D103" i="13"/>
  <c r="D156" i="13"/>
  <c r="D148" i="13"/>
  <c r="D140" i="13"/>
  <c r="D132" i="13"/>
  <c r="D35" i="13"/>
  <c r="D171" i="13"/>
  <c r="D39" i="13"/>
  <c r="D71" i="13"/>
  <c r="D114" i="13"/>
  <c r="D54" i="13"/>
  <c r="D87" i="13"/>
  <c r="D61" i="13"/>
  <c r="D22" i="13"/>
  <c r="D45" i="13"/>
  <c r="D60" i="13"/>
  <c r="D183" i="13"/>
  <c r="B93" i="13"/>
  <c r="C31" i="13"/>
  <c r="C148" i="13"/>
  <c r="C45" i="13"/>
  <c r="B106" i="13"/>
  <c r="B14" i="13"/>
  <c r="B183" i="13"/>
  <c r="C60" i="13"/>
  <c r="C28" i="13"/>
  <c r="B61" i="13"/>
  <c r="C104" i="13"/>
  <c r="C18" i="13"/>
  <c r="B25" i="13"/>
  <c r="B84" i="13"/>
  <c r="C128" i="13"/>
  <c r="C186" i="13"/>
  <c r="C32" i="13"/>
  <c r="C196" i="13"/>
  <c r="B82" i="13"/>
  <c r="B40" i="13"/>
  <c r="C36" i="13"/>
  <c r="C103" i="13"/>
  <c r="C116" i="13"/>
  <c r="C51" i="13"/>
  <c r="C189" i="13"/>
  <c r="C41" i="13"/>
  <c r="B45" i="13"/>
  <c r="B124" i="13"/>
  <c r="B43" i="13"/>
  <c r="B52" i="13"/>
  <c r="B165" i="13"/>
  <c r="C200" i="13"/>
  <c r="C181" i="13"/>
  <c r="B197" i="13"/>
  <c r="C180" i="13"/>
  <c r="C76" i="13"/>
  <c r="C65" i="13"/>
  <c r="C16" i="13"/>
  <c r="B122" i="13"/>
  <c r="B149" i="13"/>
  <c r="B35" i="13"/>
  <c r="B117" i="13"/>
  <c r="B70" i="13"/>
  <c r="C170" i="13"/>
  <c r="C118" i="13"/>
  <c r="B24" i="13"/>
  <c r="C178" i="13"/>
  <c r="C110" i="13"/>
  <c r="C19" i="13"/>
  <c r="C95" i="13"/>
  <c r="B160" i="13"/>
  <c r="B180" i="13"/>
  <c r="B92" i="13"/>
  <c r="B129" i="13"/>
  <c r="B89" i="13"/>
  <c r="D122" i="13"/>
  <c r="D199" i="13"/>
  <c r="D117" i="13"/>
  <c r="D180" i="13"/>
  <c r="D172" i="13"/>
  <c r="D164" i="13"/>
  <c r="D193" i="13"/>
  <c r="D44" i="13"/>
  <c r="D67" i="13"/>
  <c r="D173" i="13"/>
  <c r="D191" i="13"/>
  <c r="D198" i="13"/>
  <c r="D178" i="13"/>
  <c r="D162" i="13"/>
  <c r="D146" i="13"/>
  <c r="D130" i="13"/>
  <c r="D28" i="13"/>
  <c r="D64" i="13"/>
  <c r="D73" i="13"/>
  <c r="D74" i="13"/>
  <c r="D97" i="13"/>
  <c r="D163" i="13"/>
  <c r="D72" i="13"/>
  <c r="D89" i="13"/>
  <c r="C156" i="13"/>
  <c r="C66" i="13"/>
  <c r="C174" i="13"/>
  <c r="C26" i="13"/>
  <c r="C29" i="13"/>
  <c r="C93" i="13"/>
  <c r="B179" i="13"/>
  <c r="B46" i="13"/>
  <c r="B48" i="13"/>
  <c r="B166" i="13"/>
  <c r="B66" i="13"/>
  <c r="B123" i="13"/>
  <c r="C130" i="13"/>
  <c r="C135" i="13"/>
  <c r="B37" i="13"/>
  <c r="C46" i="13"/>
  <c r="B108" i="13"/>
  <c r="B27" i="13"/>
  <c r="C92" i="13"/>
  <c r="B110" i="13"/>
  <c r="C149" i="13"/>
  <c r="C34" i="13"/>
  <c r="B140" i="13"/>
  <c r="B15" i="13"/>
  <c r="C158" i="13"/>
  <c r="B168" i="13"/>
  <c r="C55" i="13"/>
  <c r="C100" i="13"/>
  <c r="B133" i="13"/>
  <c r="B113" i="13"/>
  <c r="C119" i="13"/>
  <c r="C120" i="13"/>
  <c r="C68" i="13"/>
  <c r="C171" i="13"/>
  <c r="C159" i="13"/>
  <c r="C94" i="13"/>
  <c r="C150" i="13"/>
  <c r="B192" i="13"/>
  <c r="B199" i="13"/>
  <c r="B29" i="13"/>
  <c r="B150" i="13"/>
  <c r="B17" i="13"/>
  <c r="B105" i="13"/>
  <c r="C140" i="13"/>
  <c r="C173" i="13"/>
  <c r="B102" i="13"/>
  <c r="B49" i="13"/>
  <c r="B65" i="13"/>
  <c r="B31" i="13"/>
  <c r="C198" i="13"/>
  <c r="C167" i="13"/>
  <c r="B91" i="13"/>
  <c r="C78" i="13"/>
  <c r="B104" i="13"/>
  <c r="B58" i="13"/>
  <c r="C187" i="13"/>
  <c r="C176" i="13"/>
  <c r="B97" i="13"/>
  <c r="C25" i="13"/>
  <c r="B116" i="13"/>
  <c r="B39" i="13"/>
  <c r="C69" i="13"/>
  <c r="B191" i="13"/>
  <c r="C129" i="13"/>
  <c r="C20" i="13"/>
  <c r="C97" i="13"/>
  <c r="C71" i="13"/>
  <c r="C102" i="13"/>
  <c r="B164" i="13"/>
  <c r="B55" i="13"/>
  <c r="B121" i="13"/>
  <c r="B33" i="13"/>
  <c r="C106" i="13"/>
  <c r="C115" i="13"/>
  <c r="C74" i="13"/>
  <c r="C194" i="13"/>
  <c r="C133" i="13"/>
  <c r="C21" i="13"/>
  <c r="C87" i="13"/>
  <c r="B177" i="13"/>
  <c r="B169" i="13"/>
  <c r="B16" i="13"/>
  <c r="B137" i="13"/>
  <c r="B90" i="13"/>
  <c r="B115" i="13"/>
  <c r="C172" i="13"/>
  <c r="C30" i="13"/>
  <c r="C99" i="13"/>
  <c r="C62" i="13"/>
  <c r="C47" i="13"/>
  <c r="C58" i="13"/>
  <c r="B54" i="13"/>
  <c r="B147" i="13"/>
  <c r="B80" i="13"/>
  <c r="B174" i="13"/>
  <c r="B67" i="13"/>
  <c r="B127" i="13"/>
  <c r="D94" i="13"/>
  <c r="D75" i="13"/>
  <c r="D169" i="13"/>
  <c r="D185" i="13"/>
  <c r="D65" i="13"/>
  <c r="D119" i="13"/>
  <c r="D160" i="13"/>
  <c r="D152" i="13"/>
  <c r="D144" i="13"/>
  <c r="D136" i="13"/>
  <c r="D99" i="13"/>
  <c r="D189" i="13"/>
  <c r="D110" i="13"/>
  <c r="D59" i="13"/>
  <c r="D21" i="13"/>
  <c r="D23" i="13"/>
  <c r="D113" i="13"/>
  <c r="D26" i="13"/>
  <c r="D96" i="13"/>
  <c r="D69" i="13"/>
  <c r="D115" i="13"/>
  <c r="D57" i="13"/>
  <c r="D131" i="13"/>
  <c r="D44" i="2"/>
  <c r="D3" i="2"/>
  <c r="F138" i="2"/>
  <c r="Q158" i="2"/>
  <c r="F158" i="2" s="1"/>
  <c r="H175" i="2"/>
  <c r="R233" i="2"/>
  <c r="H167" i="2"/>
  <c r="H159" i="2"/>
  <c r="F157" i="2"/>
  <c r="F140" i="2"/>
  <c r="H131" i="13"/>
  <c r="G11" i="13"/>
  <c r="H26" i="13"/>
  <c r="H150" i="13"/>
  <c r="H186" i="13"/>
  <c r="F124" i="13"/>
  <c r="F77" i="13"/>
  <c r="G55" i="13"/>
  <c r="H188" i="13"/>
  <c r="H36" i="13"/>
  <c r="H54" i="13"/>
  <c r="G47" i="13"/>
  <c r="H117" i="13"/>
  <c r="F150" i="13"/>
  <c r="H133" i="13"/>
  <c r="G134" i="13"/>
  <c r="H153" i="13"/>
  <c r="G105" i="13"/>
  <c r="H183" i="13"/>
  <c r="F177" i="13"/>
  <c r="H55" i="13"/>
  <c r="H167" i="13"/>
  <c r="H97" i="13"/>
  <c r="G9" i="13"/>
  <c r="G121" i="13"/>
  <c r="H142" i="13"/>
  <c r="H138" i="13"/>
  <c r="G49" i="13"/>
  <c r="F163" i="13"/>
  <c r="G41" i="13"/>
  <c r="H29" i="13"/>
  <c r="G131" i="13"/>
  <c r="G103" i="13"/>
  <c r="H33" i="13"/>
  <c r="G182" i="13"/>
  <c r="F88" i="13"/>
  <c r="G116" i="13"/>
  <c r="F7" i="13"/>
  <c r="F145" i="13"/>
  <c r="F122" i="13"/>
  <c r="G76" i="13"/>
  <c r="G111" i="13"/>
  <c r="F155" i="13"/>
  <c r="F18" i="13"/>
  <c r="G62" i="13"/>
  <c r="H87" i="13"/>
  <c r="H59" i="13"/>
  <c r="H79" i="13"/>
  <c r="F133" i="13"/>
  <c r="H70" i="13"/>
  <c r="G180" i="13"/>
  <c r="G23" i="13"/>
  <c r="H179" i="13"/>
  <c r="F128" i="13"/>
  <c r="F96" i="13"/>
  <c r="H101" i="13"/>
  <c r="H144" i="13"/>
  <c r="F182" i="13"/>
  <c r="H41" i="13"/>
  <c r="H160" i="13"/>
  <c r="H74" i="13"/>
  <c r="H134" i="13"/>
  <c r="F197" i="13"/>
  <c r="F35" i="13"/>
  <c r="G63" i="13"/>
  <c r="G86" i="13"/>
  <c r="F181" i="13"/>
  <c r="G22" i="13"/>
  <c r="H200" i="13"/>
  <c r="G163" i="13"/>
  <c r="H197" i="13"/>
  <c r="F55" i="13"/>
  <c r="G106" i="13"/>
  <c r="F131" i="13"/>
  <c r="F196" i="13"/>
  <c r="G52" i="13"/>
  <c r="G133" i="13"/>
  <c r="F47" i="13"/>
  <c r="F184" i="13"/>
  <c r="H99" i="13"/>
  <c r="G93" i="13"/>
  <c r="F187" i="13"/>
  <c r="G179" i="13"/>
  <c r="H193" i="13"/>
  <c r="F39" i="13"/>
  <c r="F141" i="13"/>
  <c r="F100" i="13"/>
  <c r="H106" i="13"/>
  <c r="G82" i="13"/>
  <c r="F153" i="13"/>
  <c r="G147" i="13"/>
  <c r="G34" i="13"/>
  <c r="H199" i="13"/>
  <c r="F119" i="13"/>
  <c r="G25" i="13"/>
  <c r="H60" i="13"/>
  <c r="F38" i="13"/>
  <c r="G199" i="13"/>
  <c r="G57" i="13"/>
  <c r="F67" i="13"/>
  <c r="H25" i="13"/>
  <c r="G92" i="13"/>
  <c r="F68" i="13"/>
  <c r="H81" i="13"/>
  <c r="H115" i="13"/>
  <c r="F162" i="13"/>
  <c r="G193" i="13"/>
  <c r="F164" i="13"/>
  <c r="F121" i="13"/>
  <c r="G35" i="13"/>
  <c r="G196" i="13"/>
  <c r="G146" i="13"/>
  <c r="G113" i="13"/>
  <c r="H178" i="13"/>
  <c r="G13" i="13"/>
  <c r="H173" i="13"/>
  <c r="F102" i="13"/>
  <c r="G32" i="13"/>
  <c r="G183" i="13"/>
  <c r="H20" i="13"/>
  <c r="F93" i="13"/>
  <c r="F74" i="13"/>
  <c r="G129" i="13"/>
  <c r="F21" i="13"/>
  <c r="F189" i="13"/>
  <c r="H127" i="13"/>
  <c r="G194" i="13"/>
  <c r="H161" i="13"/>
  <c r="H46" i="13"/>
  <c r="H104" i="13"/>
  <c r="F127" i="13"/>
  <c r="F17" i="13"/>
  <c r="F20" i="13"/>
  <c r="F183" i="13"/>
  <c r="F26" i="13"/>
  <c r="F61" i="13"/>
  <c r="G79" i="13"/>
  <c r="F41" i="13"/>
  <c r="F53" i="13"/>
  <c r="F43" i="13"/>
  <c r="F195" i="13"/>
  <c r="F152" i="13"/>
  <c r="G46" i="13"/>
  <c r="G95" i="13"/>
  <c r="F60" i="13"/>
  <c r="H63" i="13"/>
  <c r="H113" i="13"/>
  <c r="F158" i="13"/>
  <c r="G197" i="13"/>
  <c r="F199" i="13"/>
  <c r="F51" i="13"/>
  <c r="H57" i="13"/>
  <c r="G48" i="13"/>
  <c r="G112" i="13"/>
  <c r="F107" i="13"/>
  <c r="G162" i="13"/>
  <c r="G53" i="13"/>
  <c r="G140" i="13"/>
  <c r="F113" i="13"/>
  <c r="H148" i="13"/>
  <c r="H170" i="13"/>
  <c r="G83" i="13"/>
  <c r="G117" i="13"/>
  <c r="F32" i="13"/>
  <c r="F59" i="13"/>
  <c r="H7" i="13"/>
  <c r="F156" i="13"/>
  <c r="H169" i="13"/>
  <c r="F173" i="13"/>
  <c r="G191" i="13"/>
  <c r="F169" i="13"/>
  <c r="F66" i="13"/>
  <c r="H135" i="13"/>
  <c r="G132" i="13"/>
  <c r="H43" i="13"/>
  <c r="F46" i="13"/>
  <c r="H103" i="13"/>
  <c r="F170" i="13"/>
  <c r="H184" i="13"/>
  <c r="H56" i="13"/>
  <c r="H128" i="13"/>
  <c r="G195" i="13"/>
  <c r="F91" i="13"/>
  <c r="H53" i="13"/>
  <c r="F135" i="13"/>
  <c r="G78" i="13"/>
  <c r="G42" i="13"/>
  <c r="G77" i="13"/>
  <c r="G73" i="13"/>
  <c r="H196" i="13"/>
  <c r="H107" i="13"/>
  <c r="F178" i="13"/>
  <c r="H168" i="13"/>
  <c r="F110" i="13"/>
  <c r="G145" i="13"/>
  <c r="F76" i="13"/>
  <c r="H182" i="13"/>
  <c r="G138" i="13"/>
  <c r="F101" i="13"/>
  <c r="G190" i="13"/>
  <c r="G70" i="13"/>
  <c r="H165" i="13"/>
  <c r="G167" i="13"/>
  <c r="G50" i="13"/>
  <c r="H158" i="13"/>
  <c r="F11" i="13"/>
  <c r="F37" i="13"/>
  <c r="G30" i="13"/>
  <c r="F34" i="13"/>
  <c r="G128" i="13"/>
  <c r="H32" i="13"/>
  <c r="G109" i="13"/>
  <c r="F168" i="13"/>
  <c r="G172" i="13"/>
  <c r="F62" i="13"/>
  <c r="F71" i="13"/>
  <c r="H121" i="13"/>
  <c r="F125" i="13"/>
  <c r="F142" i="13"/>
  <c r="G97" i="13"/>
  <c r="H141" i="13"/>
  <c r="G115" i="13"/>
  <c r="F31" i="13"/>
  <c r="F139" i="13"/>
  <c r="H69" i="13"/>
  <c r="F72" i="13"/>
  <c r="G96" i="13"/>
  <c r="F147" i="13"/>
  <c r="G10" i="13"/>
  <c r="F54" i="13"/>
  <c r="G118" i="13"/>
  <c r="F186" i="13"/>
  <c r="H152" i="13"/>
  <c r="F191" i="13"/>
  <c r="G144" i="13"/>
  <c r="H139" i="13"/>
  <c r="F79" i="13"/>
  <c r="G31" i="13"/>
  <c r="G176" i="13"/>
  <c r="F14" i="13"/>
  <c r="F97" i="13"/>
  <c r="H80" i="13"/>
  <c r="G27" i="13"/>
  <c r="H76" i="13"/>
  <c r="H67" i="13"/>
  <c r="G90" i="13"/>
  <c r="H37" i="13"/>
  <c r="G164" i="13"/>
  <c r="H88" i="13"/>
  <c r="H190" i="13"/>
  <c r="F120" i="13"/>
  <c r="H49" i="13"/>
  <c r="G150" i="13"/>
  <c r="H44" i="13"/>
  <c r="G168" i="13"/>
  <c r="F129" i="13"/>
  <c r="G107" i="13"/>
  <c r="G74" i="13"/>
  <c r="G8" i="13"/>
  <c r="H75" i="13"/>
  <c r="F84" i="13"/>
  <c r="G84" i="13"/>
  <c r="F25" i="13"/>
  <c r="H84" i="13"/>
  <c r="G169" i="13"/>
  <c r="F78" i="13"/>
  <c r="F180" i="13"/>
  <c r="G24" i="13"/>
  <c r="H45" i="13"/>
  <c r="H35" i="13"/>
  <c r="G65" i="13"/>
  <c r="H108" i="13"/>
  <c r="F175" i="13"/>
  <c r="G170" i="13"/>
  <c r="F63" i="13"/>
  <c r="H118" i="13"/>
  <c r="H93" i="13"/>
  <c r="G33" i="13"/>
  <c r="H116" i="13"/>
  <c r="F159" i="13"/>
  <c r="F179" i="13"/>
  <c r="G19" i="13"/>
  <c r="G137" i="13"/>
  <c r="G39" i="13"/>
  <c r="F160" i="13"/>
  <c r="F130" i="13"/>
  <c r="G99" i="13"/>
  <c r="F10" i="13"/>
  <c r="F65" i="13"/>
  <c r="H146" i="13"/>
  <c r="H187" i="13"/>
  <c r="F52" i="13"/>
  <c r="F13" i="13"/>
  <c r="H94" i="13"/>
  <c r="H83" i="13"/>
  <c r="H189" i="13"/>
  <c r="G104" i="13"/>
  <c r="F200" i="13"/>
  <c r="F115" i="13"/>
  <c r="F149" i="13"/>
  <c r="H71" i="13"/>
  <c r="G173" i="13"/>
  <c r="G28" i="13"/>
  <c r="H198" i="13"/>
  <c r="F112" i="13"/>
  <c r="G122" i="13"/>
  <c r="H114" i="13"/>
  <c r="F188" i="13"/>
  <c r="H61" i="13"/>
  <c r="H140" i="13"/>
  <c r="H48" i="13"/>
  <c r="H175" i="13"/>
  <c r="G59" i="13"/>
  <c r="G18" i="13"/>
  <c r="H21" i="13"/>
  <c r="F103" i="13"/>
  <c r="G123" i="13"/>
  <c r="F104" i="13"/>
  <c r="F86" i="13"/>
  <c r="G166" i="13"/>
  <c r="H22" i="13"/>
  <c r="H126" i="13"/>
  <c r="H52" i="13"/>
  <c r="F137" i="13"/>
  <c r="F106" i="13"/>
  <c r="H38" i="13"/>
  <c r="G127" i="13"/>
  <c r="G148" i="13"/>
  <c r="H95" i="13"/>
  <c r="F9" i="13"/>
  <c r="F83" i="13"/>
  <c r="G98" i="13"/>
  <c r="F126" i="13"/>
  <c r="H86" i="13"/>
  <c r="H154" i="13"/>
  <c r="H185" i="13"/>
  <c r="G54" i="13"/>
  <c r="F157" i="13"/>
  <c r="G40" i="13"/>
  <c r="G101" i="13"/>
  <c r="F23" i="13"/>
  <c r="F161" i="13"/>
  <c r="G171" i="13"/>
  <c r="F49" i="13"/>
  <c r="H195" i="13"/>
  <c r="H164" i="13"/>
  <c r="H47" i="13"/>
  <c r="H50" i="13"/>
  <c r="F98" i="13"/>
  <c r="H58" i="13"/>
  <c r="G37" i="13"/>
  <c r="F165" i="13"/>
  <c r="G21" i="13"/>
  <c r="H151" i="13"/>
  <c r="H24" i="13"/>
  <c r="F114" i="13"/>
  <c r="G119" i="13"/>
  <c r="G114" i="13"/>
  <c r="G156" i="13"/>
  <c r="F192" i="13"/>
  <c r="F80" i="13"/>
  <c r="G165" i="13"/>
  <c r="F33" i="13"/>
  <c r="F171" i="13"/>
  <c r="G91" i="13"/>
  <c r="F136" i="13"/>
  <c r="F95" i="13"/>
  <c r="H8" i="13"/>
  <c r="F30" i="13"/>
  <c r="F172" i="13"/>
  <c r="G88" i="13"/>
  <c r="G60" i="13"/>
  <c r="G161" i="13"/>
  <c r="G56" i="13"/>
  <c r="G68" i="13"/>
  <c r="H119" i="13"/>
  <c r="F138" i="13"/>
  <c r="H145" i="13"/>
  <c r="H98" i="13"/>
  <c r="H112" i="13"/>
  <c r="H132" i="13"/>
  <c r="G12" i="13"/>
  <c r="F29" i="13"/>
  <c r="F167" i="13"/>
  <c r="G100" i="13"/>
  <c r="G64" i="13"/>
  <c r="H78" i="13"/>
  <c r="H40" i="13"/>
  <c r="H166" i="13"/>
  <c r="H123" i="13"/>
  <c r="F146" i="13"/>
  <c r="H137" i="13"/>
  <c r="H72" i="13"/>
  <c r="F105" i="13"/>
  <c r="H23" i="13"/>
  <c r="F118" i="13"/>
  <c r="F44" i="13"/>
  <c r="F185" i="13"/>
  <c r="H162" i="13"/>
  <c r="G15" i="13"/>
  <c r="H181" i="13"/>
  <c r="H192" i="13"/>
  <c r="H100" i="13"/>
  <c r="G139" i="13"/>
  <c r="F19" i="13"/>
  <c r="H85" i="13"/>
  <c r="G80" i="13"/>
  <c r="F58" i="13"/>
  <c r="H39" i="13"/>
  <c r="G7" i="13"/>
  <c r="G136" i="13"/>
  <c r="G184" i="13"/>
  <c r="G157" i="13"/>
  <c r="G81" i="13"/>
  <c r="G153" i="13"/>
  <c r="F85" i="13"/>
  <c r="F42" i="13"/>
  <c r="G175" i="13"/>
  <c r="G17" i="13"/>
  <c r="H156" i="13"/>
  <c r="H27" i="13"/>
  <c r="F50" i="13"/>
  <c r="H180" i="13"/>
  <c r="H171" i="13"/>
  <c r="G135" i="13"/>
  <c r="H77" i="13"/>
  <c r="G142" i="13"/>
  <c r="H177" i="13"/>
  <c r="G120" i="13"/>
  <c r="F12" i="13"/>
  <c r="G125" i="13"/>
  <c r="G200" i="13"/>
  <c r="H51" i="13"/>
  <c r="G186" i="13"/>
  <c r="G67" i="13"/>
  <c r="F48" i="13"/>
  <c r="G69" i="13"/>
  <c r="H130" i="13"/>
  <c r="H191" i="13"/>
  <c r="G126" i="13"/>
  <c r="F190" i="13"/>
  <c r="G181" i="13"/>
  <c r="G108" i="13"/>
  <c r="G177" i="13"/>
  <c r="H90" i="13"/>
  <c r="F28" i="13"/>
  <c r="G130" i="13"/>
  <c r="F109" i="13"/>
  <c r="G198" i="13"/>
  <c r="F90" i="13"/>
  <c r="H157" i="13"/>
  <c r="H174" i="13"/>
  <c r="G44" i="13"/>
  <c r="G188" i="13"/>
  <c r="F75" i="13"/>
  <c r="G75" i="13"/>
  <c r="G43" i="13"/>
  <c r="H136" i="13"/>
  <c r="G85" i="13"/>
  <c r="H65" i="13"/>
  <c r="H111" i="13"/>
  <c r="F154" i="13"/>
  <c r="H129" i="13"/>
  <c r="H73" i="13"/>
  <c r="H120" i="13"/>
  <c r="H172" i="13"/>
  <c r="F8" i="13"/>
  <c r="F69" i="13"/>
  <c r="F151" i="13"/>
  <c r="H82" i="13"/>
  <c r="H42" i="13"/>
  <c r="F27" i="13"/>
  <c r="G89" i="13"/>
  <c r="G155" i="13"/>
  <c r="F40" i="13"/>
  <c r="H122" i="13"/>
  <c r="F111" i="13"/>
  <c r="G51" i="13"/>
  <c r="H66" i="13"/>
  <c r="G102" i="13"/>
  <c r="F194" i="13"/>
  <c r="G149" i="13"/>
  <c r="G192" i="13"/>
  <c r="G154" i="13"/>
  <c r="H155" i="13"/>
  <c r="G72" i="13"/>
  <c r="G151" i="13"/>
  <c r="G160" i="13"/>
  <c r="F73" i="13"/>
  <c r="F193" i="13"/>
  <c r="F57" i="13"/>
  <c r="F15" i="13"/>
  <c r="G141" i="13"/>
  <c r="G110" i="13"/>
  <c r="F198" i="13"/>
  <c r="F123" i="13"/>
  <c r="H30" i="13"/>
  <c r="G124" i="13"/>
  <c r="F64" i="13"/>
  <c r="F24" i="13"/>
  <c r="H125" i="13"/>
  <c r="F117" i="13"/>
  <c r="F134" i="13"/>
  <c r="H68" i="13"/>
  <c r="H149" i="13"/>
  <c r="F140" i="13"/>
  <c r="G61" i="13"/>
  <c r="F132" i="13"/>
  <c r="G38" i="13"/>
  <c r="F70" i="13"/>
  <c r="F36" i="13"/>
  <c r="H159" i="13"/>
  <c r="G87" i="13"/>
  <c r="F16" i="13"/>
  <c r="F45" i="13"/>
  <c r="H89" i="13"/>
  <c r="G174" i="13"/>
  <c r="F87" i="13"/>
  <c r="H110" i="13"/>
  <c r="G14" i="13"/>
  <c r="H147" i="13"/>
  <c r="G159" i="13"/>
  <c r="F92" i="13"/>
  <c r="H105" i="13"/>
  <c r="G185" i="13"/>
  <c r="F174" i="13"/>
  <c r="H28" i="13"/>
  <c r="H176" i="13"/>
  <c r="G66" i="13"/>
  <c r="F148" i="13"/>
  <c r="F176" i="13"/>
  <c r="F94" i="13"/>
  <c r="H64" i="13"/>
  <c r="F56" i="13"/>
  <c r="H163" i="13"/>
  <c r="G143" i="13"/>
  <c r="H91" i="13"/>
  <c r="H124" i="13"/>
  <c r="G16" i="13"/>
  <c r="F143" i="13"/>
  <c r="G45" i="13"/>
  <c r="G178" i="13"/>
  <c r="H194" i="13"/>
  <c r="F99" i="13"/>
  <c r="F116" i="13"/>
  <c r="H102" i="13"/>
  <c r="G36" i="13"/>
  <c r="H31" i="13"/>
  <c r="G20" i="13"/>
  <c r="G94" i="13"/>
  <c r="G26" i="13"/>
  <c r="H34" i="13"/>
  <c r="H143" i="13"/>
  <c r="G71" i="13"/>
  <c r="H62" i="13"/>
  <c r="F108" i="13"/>
  <c r="H92" i="13"/>
  <c r="G58" i="13"/>
  <c r="F89" i="13"/>
  <c r="G158" i="13"/>
  <c r="G152" i="13"/>
  <c r="G187" i="13"/>
  <c r="G29" i="13"/>
  <c r="H109" i="13"/>
  <c r="F166" i="13"/>
  <c r="G189" i="13"/>
  <c r="H96" i="13"/>
  <c r="F144" i="13"/>
  <c r="F82" i="13"/>
  <c r="F81" i="13"/>
  <c r="F22" i="13"/>
  <c r="D92" i="2"/>
  <c r="F93" i="2"/>
  <c r="F120" i="2"/>
  <c r="E119" i="2"/>
  <c r="Q1" i="2" l="1"/>
  <c r="E105" i="2"/>
  <c r="E117" i="2"/>
  <c r="C69" i="2"/>
  <c r="E115" i="2"/>
  <c r="E116" i="2"/>
  <c r="G163" i="2"/>
  <c r="C91" i="2"/>
  <c r="C86" i="2"/>
  <c r="C90" i="2"/>
  <c r="C45" i="2"/>
  <c r="D9" i="13"/>
  <c r="C22" i="2"/>
  <c r="C4" i="2"/>
  <c r="G174" i="2"/>
  <c r="G166" i="2"/>
  <c r="G160" i="2"/>
  <c r="G169" i="2"/>
  <c r="G173" i="2"/>
  <c r="G168" i="2"/>
  <c r="E104" i="2"/>
  <c r="E108" i="2"/>
  <c r="G167" i="2"/>
  <c r="E120" i="2"/>
  <c r="C25" i="2"/>
  <c r="C36" i="2"/>
  <c r="F1" i="1"/>
  <c r="H9" i="13"/>
  <c r="E131" i="13"/>
  <c r="G159" i="2"/>
  <c r="H176" i="2"/>
  <c r="G231" i="2" s="1"/>
  <c r="G175" i="2"/>
  <c r="E138" i="2"/>
  <c r="F139" i="2"/>
  <c r="E156" i="2" s="1"/>
  <c r="C44" i="2"/>
  <c r="E57" i="13"/>
  <c r="E69" i="13"/>
  <c r="E26" i="13"/>
  <c r="E23" i="13"/>
  <c r="E59" i="13"/>
  <c r="E189" i="13"/>
  <c r="E136" i="13"/>
  <c r="E152" i="13"/>
  <c r="E119" i="13"/>
  <c r="E185" i="13"/>
  <c r="E75" i="13"/>
  <c r="E72" i="13"/>
  <c r="E97" i="13"/>
  <c r="E73" i="13"/>
  <c r="E28" i="13"/>
  <c r="E146" i="13"/>
  <c r="E178" i="13"/>
  <c r="E191" i="13"/>
  <c r="E67" i="13"/>
  <c r="E193" i="13"/>
  <c r="E172" i="13"/>
  <c r="E117" i="13"/>
  <c r="E122" i="13"/>
  <c r="E60" i="13"/>
  <c r="E22" i="13"/>
  <c r="E87" i="13"/>
  <c r="E114" i="13"/>
  <c r="E39" i="13"/>
  <c r="E35" i="13"/>
  <c r="E140" i="13"/>
  <c r="E156" i="13"/>
  <c r="E196" i="13"/>
  <c r="E177" i="13"/>
  <c r="E98" i="13"/>
  <c r="E126" i="13"/>
  <c r="E37" i="13"/>
  <c r="E88" i="13"/>
  <c r="E118" i="13"/>
  <c r="E154" i="13"/>
  <c r="E111" i="13"/>
  <c r="E181" i="13"/>
  <c r="E46" i="13"/>
  <c r="E155" i="13"/>
  <c r="E176" i="13"/>
  <c r="E92" i="13"/>
  <c r="E106" i="13"/>
  <c r="E200" i="13"/>
  <c r="E197" i="13"/>
  <c r="E56" i="13"/>
  <c r="E29" i="13"/>
  <c r="E36" i="13"/>
  <c r="E134" i="13"/>
  <c r="E149" i="13"/>
  <c r="E104" i="13"/>
  <c r="E143" i="13"/>
  <c r="E102" i="13"/>
  <c r="E129" i="13"/>
  <c r="E192" i="13"/>
  <c r="E41" i="13"/>
  <c r="E27" i="13"/>
  <c r="E63" i="13"/>
  <c r="E47" i="13"/>
  <c r="E142" i="13"/>
  <c r="E141" i="13"/>
  <c r="E112" i="13"/>
  <c r="E159" i="13"/>
  <c r="E80" i="13"/>
  <c r="E7" i="13"/>
  <c r="E137" i="13"/>
  <c r="E188" i="13"/>
  <c r="E84" i="13"/>
  <c r="E68" i="13"/>
  <c r="E24" i="13"/>
  <c r="E127" i="13"/>
  <c r="E66" i="13"/>
  <c r="E107" i="13"/>
  <c r="E121" i="13"/>
  <c r="E91" i="13"/>
  <c r="E32" i="13"/>
  <c r="E145" i="13"/>
  <c r="E182" i="13"/>
  <c r="E58" i="13"/>
  <c r="E30" i="13"/>
  <c r="E62" i="13"/>
  <c r="E101" i="13"/>
  <c r="E79" i="13"/>
  <c r="E157" i="13"/>
  <c r="E175" i="13"/>
  <c r="E147" i="13"/>
  <c r="E167" i="13"/>
  <c r="E42" i="13"/>
  <c r="E93" i="2"/>
  <c r="H233" i="2"/>
  <c r="R263" i="2"/>
  <c r="C43" i="2"/>
  <c r="C3" i="2"/>
  <c r="D1" i="2"/>
  <c r="C6" i="2"/>
  <c r="E115" i="13"/>
  <c r="E96" i="13"/>
  <c r="E113" i="13"/>
  <c r="E21" i="13"/>
  <c r="E110" i="13"/>
  <c r="E99" i="13"/>
  <c r="E144" i="13"/>
  <c r="E160" i="13"/>
  <c r="E65" i="13"/>
  <c r="E169" i="13"/>
  <c r="E94" i="13"/>
  <c r="E89" i="13"/>
  <c r="E163" i="13"/>
  <c r="E74" i="13"/>
  <c r="E64" i="13"/>
  <c r="E130" i="13"/>
  <c r="E162" i="13"/>
  <c r="E198" i="13"/>
  <c r="E173" i="13"/>
  <c r="E44" i="13"/>
  <c r="E164" i="13"/>
  <c r="E180" i="13"/>
  <c r="E199" i="13"/>
  <c r="E183" i="13"/>
  <c r="E45" i="13"/>
  <c r="E61" i="13"/>
  <c r="E54" i="13"/>
  <c r="E71" i="13"/>
  <c r="E171" i="13"/>
  <c r="E132" i="13"/>
  <c r="E148" i="13"/>
  <c r="E103" i="13"/>
  <c r="E34" i="13"/>
  <c r="E25" i="13"/>
  <c r="E90" i="13"/>
  <c r="E78" i="13"/>
  <c r="E43" i="13"/>
  <c r="E52" i="13"/>
  <c r="E33" i="13"/>
  <c r="E138" i="13"/>
  <c r="E170" i="13"/>
  <c r="E123" i="13"/>
  <c r="E165" i="13"/>
  <c r="E95" i="13"/>
  <c r="E168" i="13"/>
  <c r="E184" i="13"/>
  <c r="E187" i="13"/>
  <c r="E153" i="13"/>
  <c r="E124" i="13"/>
  <c r="E40" i="13"/>
  <c r="E81" i="13"/>
  <c r="E86" i="13"/>
  <c r="E166" i="13"/>
  <c r="E135" i="13"/>
  <c r="E186" i="13"/>
  <c r="E105" i="13"/>
  <c r="E49" i="13"/>
  <c r="E100" i="13"/>
  <c r="E161" i="13"/>
  <c r="E116" i="13"/>
  <c r="E53" i="13"/>
  <c r="E93" i="13"/>
  <c r="E77" i="13"/>
  <c r="E174" i="13"/>
  <c r="E151" i="13"/>
  <c r="E190" i="13"/>
  <c r="E48" i="13"/>
  <c r="E109" i="13"/>
  <c r="E76" i="13"/>
  <c r="E125" i="13"/>
  <c r="E108" i="13"/>
  <c r="E83" i="13"/>
  <c r="E82" i="13"/>
  <c r="E31" i="13"/>
  <c r="E150" i="13"/>
  <c r="E133" i="13"/>
  <c r="E120" i="13"/>
  <c r="E179" i="13"/>
  <c r="E20" i="13"/>
  <c r="E8" i="13"/>
  <c r="E195" i="13"/>
  <c r="E139" i="13"/>
  <c r="E38" i="13"/>
  <c r="E70" i="13"/>
  <c r="E55" i="13"/>
  <c r="E158" i="13"/>
  <c r="E51" i="13"/>
  <c r="E128" i="13"/>
  <c r="E194" i="13"/>
  <c r="E85" i="13"/>
  <c r="E50" i="13"/>
  <c r="G181" i="2" l="1"/>
  <c r="A1" i="6"/>
  <c r="A1" i="14"/>
  <c r="G187" i="2"/>
  <c r="G195" i="2"/>
  <c r="G178" i="2"/>
  <c r="D10" i="13"/>
  <c r="E10" i="13" s="1"/>
  <c r="G207" i="2"/>
  <c r="G179" i="2"/>
  <c r="E9" i="13"/>
  <c r="H10" i="13"/>
  <c r="H11" i="13" s="1"/>
  <c r="H12" i="13" s="1"/>
  <c r="E148" i="2"/>
  <c r="F1" i="2"/>
  <c r="I1" i="4" s="1"/>
  <c r="E157" i="2"/>
  <c r="A1" i="7"/>
  <c r="A1" i="4"/>
  <c r="A1" i="9"/>
  <c r="M1" i="2"/>
  <c r="A1" i="13"/>
  <c r="B1" i="8"/>
  <c r="R265" i="2"/>
  <c r="R267" i="2" s="1"/>
  <c r="H263" i="2"/>
  <c r="D1" i="4"/>
  <c r="G233" i="2"/>
  <c r="H234" i="2"/>
  <c r="G234" i="2" s="1"/>
  <c r="G176" i="2"/>
  <c r="G177" i="2"/>
  <c r="G232" i="2"/>
  <c r="G200" i="2"/>
  <c r="E141" i="2"/>
  <c r="E139" i="2"/>
  <c r="E140" i="2"/>
  <c r="C92" i="2" l="1"/>
  <c r="C124" i="4" s="1"/>
  <c r="D11" i="13"/>
  <c r="E11" i="13" s="1"/>
  <c r="D199" i="4"/>
  <c r="C130" i="4"/>
  <c r="D53" i="4"/>
  <c r="B77" i="4"/>
  <c r="D179" i="4"/>
  <c r="B66" i="4"/>
  <c r="D198" i="4"/>
  <c r="D152" i="4"/>
  <c r="B124" i="4"/>
  <c r="B64" i="4"/>
  <c r="B193" i="4"/>
  <c r="B78" i="4"/>
  <c r="B135" i="4"/>
  <c r="D154" i="4"/>
  <c r="D35" i="4"/>
  <c r="B177" i="4"/>
  <c r="B42" i="4"/>
  <c r="D52" i="4"/>
  <c r="B165" i="4"/>
  <c r="B144" i="4"/>
  <c r="D90" i="4"/>
  <c r="B110" i="4"/>
  <c r="D12" i="13"/>
  <c r="B46" i="4"/>
  <c r="D118" i="4"/>
  <c r="C168" i="4"/>
  <c r="C129" i="4"/>
  <c r="C22" i="4"/>
  <c r="B103" i="4"/>
  <c r="B172" i="4"/>
  <c r="C156" i="4"/>
  <c r="D31" i="4"/>
  <c r="D112" i="4"/>
  <c r="D98" i="4"/>
  <c r="B88" i="4"/>
  <c r="B94" i="4"/>
  <c r="H13" i="13"/>
  <c r="H14" i="13" s="1"/>
  <c r="H15" i="13" s="1"/>
  <c r="H16" i="13" s="1"/>
  <c r="D13" i="13"/>
  <c r="E13" i="13" s="1"/>
  <c r="B82" i="4"/>
  <c r="B40" i="4"/>
  <c r="C34" i="4"/>
  <c r="D18" i="4"/>
  <c r="C142" i="4"/>
  <c r="D197" i="4"/>
  <c r="D12" i="4"/>
  <c r="C151" i="4"/>
  <c r="B166" i="4"/>
  <c r="B13" i="4"/>
  <c r="B113" i="4"/>
  <c r="B112" i="4"/>
  <c r="C152" i="4"/>
  <c r="B107" i="4"/>
  <c r="B143" i="4"/>
  <c r="D65" i="4"/>
  <c r="C165" i="4"/>
  <c r="B45" i="4"/>
  <c r="C35" i="4"/>
  <c r="C177" i="4"/>
  <c r="B105" i="4"/>
  <c r="B167" i="4"/>
  <c r="C107" i="4"/>
  <c r="B132" i="4"/>
  <c r="C82" i="4"/>
  <c r="E158" i="2"/>
  <c r="H117" i="4" s="1"/>
  <c r="G263" i="2"/>
  <c r="H264" i="2"/>
  <c r="H265" i="2"/>
  <c r="B30" i="4" l="1"/>
  <c r="D86" i="4"/>
  <c r="D84" i="4"/>
  <c r="C93" i="4"/>
  <c r="C26" i="4"/>
  <c r="B83" i="4"/>
  <c r="D49" i="4"/>
  <c r="D100" i="4"/>
  <c r="B115" i="4"/>
  <c r="B160" i="4"/>
  <c r="D29" i="4"/>
  <c r="C194" i="4"/>
  <c r="C111" i="4"/>
  <c r="D149" i="4"/>
  <c r="D146" i="4"/>
  <c r="D79" i="4"/>
  <c r="B49" i="4"/>
  <c r="C199" i="4"/>
  <c r="B151" i="4"/>
  <c r="D172" i="4"/>
  <c r="D38" i="4"/>
  <c r="C88" i="4"/>
  <c r="B118" i="4"/>
  <c r="C12" i="4"/>
  <c r="D45" i="4"/>
  <c r="B41" i="4"/>
  <c r="D119" i="4"/>
  <c r="D124" i="4"/>
  <c r="D184" i="4"/>
  <c r="B171" i="4"/>
  <c r="C180" i="4"/>
  <c r="D187" i="4"/>
  <c r="B127" i="4"/>
  <c r="C16" i="4"/>
  <c r="D94" i="4"/>
  <c r="C14" i="4"/>
  <c r="B170" i="4"/>
  <c r="C13" i="4"/>
  <c r="B163" i="4"/>
  <c r="D36" i="4"/>
  <c r="D138" i="4"/>
  <c r="C87" i="4"/>
  <c r="C71" i="4"/>
  <c r="B158" i="4"/>
  <c r="D16" i="4"/>
  <c r="B181" i="4"/>
  <c r="C140" i="4"/>
  <c r="D104" i="4"/>
  <c r="D77" i="4"/>
  <c r="B186" i="4"/>
  <c r="B129" i="4"/>
  <c r="D105" i="4"/>
  <c r="C116" i="4"/>
  <c r="B195" i="4"/>
  <c r="B91" i="4"/>
  <c r="C181" i="4"/>
  <c r="C38" i="4"/>
  <c r="C20" i="4"/>
  <c r="C137" i="4"/>
  <c r="C65" i="4"/>
  <c r="C134" i="4"/>
  <c r="D153" i="4"/>
  <c r="C57" i="4"/>
  <c r="D160" i="4"/>
  <c r="D123" i="4"/>
  <c r="C157" i="4"/>
  <c r="C74" i="4"/>
  <c r="D24" i="4"/>
  <c r="B104" i="4"/>
  <c r="D95" i="4"/>
  <c r="D132" i="4"/>
  <c r="B137" i="4"/>
  <c r="C189" i="4"/>
  <c r="B190" i="4"/>
  <c r="C46" i="4"/>
  <c r="C52" i="4"/>
  <c r="B101" i="4"/>
  <c r="D85" i="4"/>
  <c r="B102" i="4"/>
  <c r="B24" i="4"/>
  <c r="B67" i="4"/>
  <c r="C164" i="4"/>
  <c r="D163" i="4"/>
  <c r="C139" i="4"/>
  <c r="D141" i="4"/>
  <c r="C78" i="4"/>
  <c r="D121" i="4"/>
  <c r="C62" i="4"/>
  <c r="C67" i="4"/>
  <c r="D108" i="4"/>
  <c r="D50" i="4"/>
  <c r="B65" i="4"/>
  <c r="D176" i="4"/>
  <c r="C101" i="4"/>
  <c r="D177" i="4"/>
  <c r="C198" i="4"/>
  <c r="D182" i="4"/>
  <c r="C90" i="4"/>
  <c r="D195" i="4"/>
  <c r="C141" i="4"/>
  <c r="B71" i="4"/>
  <c r="C197" i="4"/>
  <c r="D83" i="4"/>
  <c r="B20" i="4"/>
  <c r="C143" i="4"/>
  <c r="B27" i="4"/>
  <c r="D113" i="4"/>
  <c r="C160" i="4"/>
  <c r="B18" i="4"/>
  <c r="C18" i="4"/>
  <c r="D158" i="4"/>
  <c r="C119" i="4"/>
  <c r="D135" i="4"/>
  <c r="B121" i="4"/>
  <c r="C144" i="4"/>
  <c r="B200" i="4"/>
  <c r="D140" i="4"/>
  <c r="D196" i="4"/>
  <c r="B34" i="4"/>
  <c r="C148" i="4"/>
  <c r="C89" i="4"/>
  <c r="D58" i="4"/>
  <c r="C61" i="4"/>
  <c r="C31" i="4"/>
  <c r="C191" i="4"/>
  <c r="B75" i="4"/>
  <c r="C128" i="4"/>
  <c r="D143" i="4"/>
  <c r="C173" i="4"/>
  <c r="B100" i="4"/>
  <c r="D19" i="4"/>
  <c r="D131" i="4"/>
  <c r="B150" i="4"/>
  <c r="D106" i="4"/>
  <c r="B194" i="4"/>
  <c r="D173" i="4"/>
  <c r="C196" i="4"/>
  <c r="B108" i="4"/>
  <c r="B125" i="4"/>
  <c r="B21" i="4"/>
  <c r="B162" i="4"/>
  <c r="B126" i="4"/>
  <c r="B111" i="4"/>
  <c r="D30" i="4"/>
  <c r="D180" i="4"/>
  <c r="C42" i="4"/>
  <c r="D55" i="4"/>
  <c r="C39" i="4"/>
  <c r="D144" i="4"/>
  <c r="D68" i="4"/>
  <c r="C37" i="4"/>
  <c r="D42" i="4"/>
  <c r="B51" i="4"/>
  <c r="C54" i="4"/>
  <c r="B140" i="4"/>
  <c r="C109" i="4"/>
  <c r="B134" i="4"/>
  <c r="B76" i="4"/>
  <c r="B133" i="4"/>
  <c r="D191" i="4"/>
  <c r="D33" i="4"/>
  <c r="D56" i="4"/>
  <c r="C98" i="4"/>
  <c r="B189" i="4"/>
  <c r="D142" i="4"/>
  <c r="C56" i="4"/>
  <c r="B92" i="4"/>
  <c r="D60" i="4"/>
  <c r="B184" i="4"/>
  <c r="C41" i="4"/>
  <c r="C94" i="4"/>
  <c r="D126" i="4"/>
  <c r="C86" i="4"/>
  <c r="B35" i="4"/>
  <c r="C147" i="4"/>
  <c r="B157" i="4"/>
  <c r="C40" i="4"/>
  <c r="B183" i="4"/>
  <c r="D188" i="4"/>
  <c r="C85" i="4"/>
  <c r="B57" i="4"/>
  <c r="B176" i="4"/>
  <c r="C174" i="4"/>
  <c r="C179" i="4"/>
  <c r="D62" i="4"/>
  <c r="D159" i="4"/>
  <c r="D129" i="4"/>
  <c r="C70" i="4"/>
  <c r="D165" i="4"/>
  <c r="C145" i="4"/>
  <c r="B26" i="4"/>
  <c r="B148" i="4"/>
  <c r="B123" i="4"/>
  <c r="B36" i="4"/>
  <c r="C138" i="4"/>
  <c r="B72" i="4"/>
  <c r="D72" i="4"/>
  <c r="D111" i="4"/>
  <c r="D107" i="4"/>
  <c r="D174" i="4"/>
  <c r="C153" i="4"/>
  <c r="C66" i="4"/>
  <c r="D61" i="4"/>
  <c r="D23" i="4"/>
  <c r="B159" i="4"/>
  <c r="B128" i="4"/>
  <c r="C32" i="4"/>
  <c r="D189" i="4"/>
  <c r="D96" i="4"/>
  <c r="D194" i="4"/>
  <c r="C108" i="4"/>
  <c r="D151" i="4"/>
  <c r="D183" i="4"/>
  <c r="C155" i="4"/>
  <c r="B117" i="4"/>
  <c r="C29" i="4"/>
  <c r="C172" i="4"/>
  <c r="C136" i="4"/>
  <c r="D43" i="4"/>
  <c r="D70" i="4"/>
  <c r="C79" i="4"/>
  <c r="C114" i="4"/>
  <c r="C17" i="4"/>
  <c r="B95" i="4"/>
  <c r="C81" i="4"/>
  <c r="C23" i="4"/>
  <c r="D87" i="4"/>
  <c r="C43" i="4"/>
  <c r="D92" i="4"/>
  <c r="D93" i="4"/>
  <c r="C105" i="4"/>
  <c r="B145" i="4"/>
  <c r="C25" i="4"/>
  <c r="C176" i="4"/>
  <c r="C36" i="4"/>
  <c r="D57" i="4"/>
  <c r="C76" i="4"/>
  <c r="B47" i="4"/>
  <c r="B38" i="4"/>
  <c r="B48" i="4"/>
  <c r="B154" i="4"/>
  <c r="C171" i="4"/>
  <c r="C121" i="4"/>
  <c r="D192" i="4"/>
  <c r="C162" i="4"/>
  <c r="B182" i="4"/>
  <c r="D193" i="4"/>
  <c r="D145" i="4"/>
  <c r="B139" i="4"/>
  <c r="D130" i="4"/>
  <c r="B169" i="4"/>
  <c r="C122" i="4"/>
  <c r="D80" i="4"/>
  <c r="D150" i="4"/>
  <c r="D34" i="4"/>
  <c r="B53" i="4"/>
  <c r="B99" i="4"/>
  <c r="B198" i="4"/>
  <c r="B31" i="4"/>
  <c r="B23" i="4"/>
  <c r="C126" i="4"/>
  <c r="B54" i="4"/>
  <c r="C187" i="4"/>
  <c r="B114" i="4"/>
  <c r="D54" i="4"/>
  <c r="D156" i="4"/>
  <c r="D82" i="4"/>
  <c r="B116" i="4"/>
  <c r="D20" i="4"/>
  <c r="C73" i="4"/>
  <c r="C19" i="4"/>
  <c r="C175" i="4"/>
  <c r="C123" i="4"/>
  <c r="B96" i="4"/>
  <c r="B168" i="4"/>
  <c r="C63" i="4"/>
  <c r="B173" i="4"/>
  <c r="B174" i="4"/>
  <c r="D200" i="4"/>
  <c r="C190" i="4"/>
  <c r="B58" i="4"/>
  <c r="B90" i="4"/>
  <c r="B86" i="4"/>
  <c r="D67" i="4"/>
  <c r="C102" i="4"/>
  <c r="C48" i="4"/>
  <c r="D110" i="4"/>
  <c r="B149" i="4"/>
  <c r="C99" i="4"/>
  <c r="C127" i="4"/>
  <c r="C69" i="4"/>
  <c r="B89" i="4"/>
  <c r="D101" i="4"/>
  <c r="B52" i="4"/>
  <c r="C178" i="4"/>
  <c r="B60" i="4"/>
  <c r="C183" i="4"/>
  <c r="C170" i="4"/>
  <c r="D88" i="4"/>
  <c r="D78" i="4"/>
  <c r="D116" i="4"/>
  <c r="D37" i="4"/>
  <c r="B63" i="4"/>
  <c r="B62" i="4"/>
  <c r="B131" i="4"/>
  <c r="D76" i="4"/>
  <c r="D169" i="4"/>
  <c r="C95" i="4"/>
  <c r="B179" i="4"/>
  <c r="B68" i="4"/>
  <c r="B16" i="4"/>
  <c r="D181" i="4"/>
  <c r="D89" i="4"/>
  <c r="C83" i="4"/>
  <c r="D127" i="4"/>
  <c r="C51" i="4"/>
  <c r="D134" i="4"/>
  <c r="D133" i="4"/>
  <c r="C80" i="4"/>
  <c r="B73" i="4"/>
  <c r="B70" i="4"/>
  <c r="B84" i="4"/>
  <c r="D117" i="4"/>
  <c r="D66" i="4"/>
  <c r="D71" i="4"/>
  <c r="B136" i="4"/>
  <c r="D46" i="4"/>
  <c r="D26" i="4"/>
  <c r="B22" i="4"/>
  <c r="C55" i="4"/>
  <c r="C97" i="4"/>
  <c r="C44" i="4"/>
  <c r="C149" i="4"/>
  <c r="B153" i="4"/>
  <c r="B197" i="4"/>
  <c r="C184" i="4"/>
  <c r="B93" i="4"/>
  <c r="C68" i="4"/>
  <c r="D27" i="4"/>
  <c r="B33" i="4"/>
  <c r="C58" i="4"/>
  <c r="D41" i="4"/>
  <c r="C49" i="4"/>
  <c r="D64" i="4"/>
  <c r="C96" i="4"/>
  <c r="C110" i="4"/>
  <c r="C146" i="4"/>
  <c r="B69" i="4"/>
  <c r="B17" i="4"/>
  <c r="B44" i="4"/>
  <c r="C28" i="4"/>
  <c r="D22" i="4"/>
  <c r="C50" i="4"/>
  <c r="B87" i="4"/>
  <c r="C154" i="4"/>
  <c r="D39" i="4"/>
  <c r="C84" i="4"/>
  <c r="B109" i="4"/>
  <c r="B25" i="4"/>
  <c r="B32" i="4"/>
  <c r="B120" i="4"/>
  <c r="C77" i="4"/>
  <c r="B74" i="4"/>
  <c r="D186" i="4"/>
  <c r="D97" i="4"/>
  <c r="D81" i="4"/>
  <c r="B180" i="4"/>
  <c r="D168" i="4"/>
  <c r="D161" i="4"/>
  <c r="D102" i="4"/>
  <c r="B147" i="4"/>
  <c r="C33" i="4"/>
  <c r="D166" i="4"/>
  <c r="D48" i="4"/>
  <c r="D167" i="4"/>
  <c r="D17" i="4"/>
  <c r="B196" i="4"/>
  <c r="C158" i="4"/>
  <c r="D157" i="4"/>
  <c r="C53" i="4"/>
  <c r="D51" i="4"/>
  <c r="C106" i="4"/>
  <c r="B161" i="4"/>
  <c r="C24" i="4"/>
  <c r="C166" i="4"/>
  <c r="C72" i="4"/>
  <c r="D114" i="4"/>
  <c r="C132" i="4"/>
  <c r="C150" i="4"/>
  <c r="D73" i="4"/>
  <c r="C117" i="4"/>
  <c r="B156" i="4"/>
  <c r="C104" i="4"/>
  <c r="D170" i="4"/>
  <c r="B142" i="4"/>
  <c r="B141" i="4"/>
  <c r="B188" i="4"/>
  <c r="D115" i="4"/>
  <c r="C193" i="4"/>
  <c r="B187" i="4"/>
  <c r="C133" i="4"/>
  <c r="D59" i="4"/>
  <c r="B39" i="4"/>
  <c r="D171" i="4"/>
  <c r="B80" i="4"/>
  <c r="B19" i="4"/>
  <c r="D75" i="4"/>
  <c r="B37" i="4"/>
  <c r="C182" i="4"/>
  <c r="D175" i="4"/>
  <c r="D47" i="4"/>
  <c r="C103" i="4"/>
  <c r="C131" i="4"/>
  <c r="D190" i="4"/>
  <c r="C64" i="4"/>
  <c r="C45" i="4"/>
  <c r="D136" i="4"/>
  <c r="D125" i="4"/>
  <c r="D109" i="4"/>
  <c r="C125" i="4"/>
  <c r="C185" i="4"/>
  <c r="B146" i="4"/>
  <c r="B191" i="4"/>
  <c r="D63" i="4"/>
  <c r="B43" i="4"/>
  <c r="C27" i="4"/>
  <c r="B61" i="4"/>
  <c r="C47" i="4"/>
  <c r="D103" i="4"/>
  <c r="C100" i="4"/>
  <c r="C75" i="4"/>
  <c r="B185" i="4"/>
  <c r="B155" i="4"/>
  <c r="C188" i="4"/>
  <c r="C167" i="4"/>
  <c r="D128" i="4"/>
  <c r="C159" i="4"/>
  <c r="D74" i="4"/>
  <c r="D21" i="4"/>
  <c r="B122" i="4"/>
  <c r="D164" i="4"/>
  <c r="D99" i="4"/>
  <c r="D147" i="4"/>
  <c r="D25" i="4"/>
  <c r="C192" i="4"/>
  <c r="B119" i="4"/>
  <c r="D40" i="4"/>
  <c r="C120" i="4"/>
  <c r="C200" i="4"/>
  <c r="D185" i="4"/>
  <c r="C113" i="4"/>
  <c r="D139" i="4"/>
  <c r="D137" i="4"/>
  <c r="B79" i="4"/>
  <c r="C92" i="4"/>
  <c r="D44" i="4"/>
  <c r="C112" i="4"/>
  <c r="C163" i="4"/>
  <c r="C135" i="4"/>
  <c r="B56" i="4"/>
  <c r="B175" i="4"/>
  <c r="B98" i="4"/>
  <c r="B138" i="4"/>
  <c r="C186" i="4"/>
  <c r="C60" i="4"/>
  <c r="B97" i="4"/>
  <c r="C59" i="4"/>
  <c r="B199" i="4"/>
  <c r="C169" i="4"/>
  <c r="D178" i="4"/>
  <c r="C30" i="4"/>
  <c r="D155" i="4"/>
  <c r="B7" i="4"/>
  <c r="C9" i="4"/>
  <c r="B12" i="4"/>
  <c r="B50" i="4"/>
  <c r="D15" i="4"/>
  <c r="C15" i="4"/>
  <c r="B106" i="4"/>
  <c r="B8" i="4"/>
  <c r="B28" i="4"/>
  <c r="D122" i="4"/>
  <c r="D69" i="4"/>
  <c r="B192" i="4"/>
  <c r="B29" i="4"/>
  <c r="C91" i="4"/>
  <c r="C7" i="4"/>
  <c r="D91" i="4"/>
  <c r="C161" i="4"/>
  <c r="D120" i="4"/>
  <c r="B55" i="4"/>
  <c r="D7" i="4"/>
  <c r="B14" i="4"/>
  <c r="B85" i="4"/>
  <c r="B152" i="4"/>
  <c r="D148" i="4"/>
  <c r="C195" i="4"/>
  <c r="D28" i="4"/>
  <c r="D11" i="4"/>
  <c r="D13" i="4"/>
  <c r="D6" i="4"/>
  <c r="D9" i="4"/>
  <c r="C10" i="4"/>
  <c r="B11" i="4"/>
  <c r="D10" i="4"/>
  <c r="C8" i="4"/>
  <c r="B6" i="4"/>
  <c r="B10" i="4"/>
  <c r="B59" i="4"/>
  <c r="B15" i="4"/>
  <c r="B164" i="4"/>
  <c r="C11" i="4"/>
  <c r="C21" i="4"/>
  <c r="C118" i="4"/>
  <c r="B9" i="4"/>
  <c r="C6" i="4"/>
  <c r="D162" i="4"/>
  <c r="B178" i="4"/>
  <c r="B130" i="4"/>
  <c r="D8" i="4"/>
  <c r="D14" i="4"/>
  <c r="B81" i="4"/>
  <c r="C115" i="4"/>
  <c r="D32" i="4"/>
  <c r="H17" i="13"/>
  <c r="H18" i="13" s="1"/>
  <c r="H19" i="13" s="1"/>
  <c r="E12" i="13"/>
  <c r="D14" i="13"/>
  <c r="E14" i="13" s="1"/>
  <c r="H86" i="4"/>
  <c r="I7" i="4"/>
  <c r="I8" i="4"/>
  <c r="H8" i="4"/>
  <c r="G7" i="4"/>
  <c r="G8" i="4"/>
  <c r="G12" i="4"/>
  <c r="G16" i="4"/>
  <c r="I46" i="4"/>
  <c r="I117" i="4"/>
  <c r="G159" i="4"/>
  <c r="G155" i="4"/>
  <c r="H150" i="4"/>
  <c r="H16" i="4"/>
  <c r="G186" i="4"/>
  <c r="I14" i="4"/>
  <c r="H159" i="4"/>
  <c r="G168" i="4"/>
  <c r="G126" i="4"/>
  <c r="H176" i="4"/>
  <c r="H105" i="4"/>
  <c r="I41" i="4"/>
  <c r="G122" i="4"/>
  <c r="G26" i="4"/>
  <c r="I192" i="4"/>
  <c r="I185" i="4"/>
  <c r="G41" i="4"/>
  <c r="I193" i="4"/>
  <c r="H107" i="4"/>
  <c r="G76" i="4"/>
  <c r="H108" i="4"/>
  <c r="G129" i="4"/>
  <c r="H69" i="4"/>
  <c r="I143" i="4"/>
  <c r="H148" i="4"/>
  <c r="G66" i="4"/>
  <c r="I106" i="4"/>
  <c r="H24" i="4"/>
  <c r="H95" i="4"/>
  <c r="H73" i="4"/>
  <c r="H151" i="4"/>
  <c r="H94" i="4"/>
  <c r="G118" i="4"/>
  <c r="I129" i="4"/>
  <c r="G65" i="4"/>
  <c r="G158" i="4"/>
  <c r="H40" i="4"/>
  <c r="I43" i="4"/>
  <c r="I184" i="4"/>
  <c r="G120" i="4"/>
  <c r="G27" i="4"/>
  <c r="H174" i="4"/>
  <c r="I81" i="4"/>
  <c r="I63" i="4"/>
  <c r="I145" i="4"/>
  <c r="H20" i="4"/>
  <c r="I174" i="4"/>
  <c r="G22" i="4"/>
  <c r="H123" i="4"/>
  <c r="H59" i="4"/>
  <c r="I176" i="4"/>
  <c r="I69" i="4"/>
  <c r="H47" i="4"/>
  <c r="H7" i="4"/>
  <c r="H10" i="4"/>
  <c r="H112" i="4"/>
  <c r="H195" i="4"/>
  <c r="H18" i="4"/>
  <c r="G6" i="4"/>
  <c r="I17" i="4"/>
  <c r="H110" i="4"/>
  <c r="H26" i="4"/>
  <c r="H6" i="4"/>
  <c r="H165" i="4"/>
  <c r="I136" i="4"/>
  <c r="I71" i="4"/>
  <c r="I80" i="4"/>
  <c r="G25" i="4"/>
  <c r="G53" i="4"/>
  <c r="I173" i="4"/>
  <c r="I68" i="4"/>
  <c r="G10" i="4"/>
  <c r="G106" i="4"/>
  <c r="I181" i="4"/>
  <c r="H101" i="4"/>
  <c r="H191" i="4"/>
  <c r="G58" i="4"/>
  <c r="H9" i="4"/>
  <c r="H14" i="4"/>
  <c r="G59" i="4"/>
  <c r="I9" i="4"/>
  <c r="I6" i="4"/>
  <c r="I10" i="4"/>
  <c r="G90" i="4"/>
  <c r="G9" i="4"/>
  <c r="I199" i="4"/>
  <c r="H89" i="4"/>
  <c r="G152" i="4"/>
  <c r="H180" i="4"/>
  <c r="H58" i="4"/>
  <c r="H141" i="4"/>
  <c r="I25" i="4"/>
  <c r="I97" i="4"/>
  <c r="I115" i="4"/>
  <c r="H140" i="4"/>
  <c r="G139" i="4"/>
  <c r="H147" i="4"/>
  <c r="H44" i="4"/>
  <c r="H168" i="4"/>
  <c r="H67" i="4"/>
  <c r="H76" i="4"/>
  <c r="G195" i="4"/>
  <c r="H99" i="4"/>
  <c r="G84" i="4"/>
  <c r="H166" i="4"/>
  <c r="G34" i="4"/>
  <c r="H184" i="4"/>
  <c r="I77" i="4"/>
  <c r="G20" i="4"/>
  <c r="I186" i="4"/>
  <c r="H22" i="4"/>
  <c r="G157" i="4"/>
  <c r="I31" i="4"/>
  <c r="H19" i="4"/>
  <c r="I169" i="4"/>
  <c r="I194" i="4"/>
  <c r="H131" i="4"/>
  <c r="I170" i="4"/>
  <c r="H125" i="4"/>
  <c r="H154" i="4"/>
  <c r="G18" i="4"/>
  <c r="I92" i="4"/>
  <c r="G117" i="4"/>
  <c r="I148" i="4"/>
  <c r="G40" i="4"/>
  <c r="I65" i="4"/>
  <c r="I154" i="4"/>
  <c r="I108" i="4"/>
  <c r="H87" i="4"/>
  <c r="G64" i="4"/>
  <c r="G96" i="4"/>
  <c r="G75" i="4"/>
  <c r="I72" i="4"/>
  <c r="G87" i="4"/>
  <c r="I33" i="4"/>
  <c r="G180" i="4"/>
  <c r="G109" i="4"/>
  <c r="G119" i="4"/>
  <c r="I113" i="4"/>
  <c r="H34" i="4"/>
  <c r="G145" i="4"/>
  <c r="G135" i="4"/>
  <c r="H31" i="4"/>
  <c r="I74" i="4"/>
  <c r="H115" i="4"/>
  <c r="G74" i="4"/>
  <c r="I66" i="4"/>
  <c r="H181" i="4"/>
  <c r="H29" i="4"/>
  <c r="G91" i="4"/>
  <c r="H96" i="4"/>
  <c r="G105" i="4"/>
  <c r="I124" i="4"/>
  <c r="G191" i="4"/>
  <c r="H62" i="4"/>
  <c r="G142" i="4"/>
  <c r="H100" i="4"/>
  <c r="G161" i="4"/>
  <c r="I82" i="4"/>
  <c r="H64" i="4"/>
  <c r="I135" i="4"/>
  <c r="G52" i="4"/>
  <c r="I123" i="4"/>
  <c r="G196" i="4"/>
  <c r="G46" i="4"/>
  <c r="H53" i="4"/>
  <c r="I89" i="4"/>
  <c r="I47" i="4"/>
  <c r="G140" i="4"/>
  <c r="I61" i="4"/>
  <c r="H134" i="4"/>
  <c r="I168" i="4"/>
  <c r="G33" i="4"/>
  <c r="I37" i="4"/>
  <c r="I95" i="4"/>
  <c r="G60" i="4"/>
  <c r="H91" i="4"/>
  <c r="H104" i="4"/>
  <c r="G133" i="4"/>
  <c r="H192" i="4"/>
  <c r="H114" i="4"/>
  <c r="H170" i="4"/>
  <c r="H177" i="4"/>
  <c r="G112" i="4"/>
  <c r="H103" i="4"/>
  <c r="G150" i="4"/>
  <c r="G32" i="4"/>
  <c r="H161" i="4"/>
  <c r="G184" i="4"/>
  <c r="G14" i="4"/>
  <c r="I171" i="4"/>
  <c r="I142" i="4"/>
  <c r="G98" i="4"/>
  <c r="H81" i="4"/>
  <c r="I64" i="4"/>
  <c r="G24" i="4"/>
  <c r="I19" i="4"/>
  <c r="H21" i="4"/>
  <c r="G77" i="4"/>
  <c r="H92" i="4"/>
  <c r="I160" i="4"/>
  <c r="H46" i="4"/>
  <c r="H52" i="4"/>
  <c r="I56" i="4"/>
  <c r="G192" i="4"/>
  <c r="G45" i="4"/>
  <c r="I116" i="4"/>
  <c r="G179" i="4"/>
  <c r="H49" i="4"/>
  <c r="G156" i="4"/>
  <c r="I152" i="4"/>
  <c r="G93" i="4"/>
  <c r="G114" i="4"/>
  <c r="H93" i="4"/>
  <c r="H128" i="4"/>
  <c r="G92" i="4"/>
  <c r="I118" i="4"/>
  <c r="I182" i="4"/>
  <c r="G47" i="4"/>
  <c r="G153" i="4"/>
  <c r="H45" i="4"/>
  <c r="H199" i="4"/>
  <c r="I73" i="4"/>
  <c r="I131" i="4"/>
  <c r="H63" i="4"/>
  <c r="H43" i="4"/>
  <c r="H173" i="4"/>
  <c r="H200" i="4"/>
  <c r="G193" i="4"/>
  <c r="H78" i="4"/>
  <c r="I104" i="4"/>
  <c r="G138" i="4"/>
  <c r="I11" i="4"/>
  <c r="G121" i="4"/>
  <c r="H41" i="4"/>
  <c r="I125" i="4"/>
  <c r="H163" i="4"/>
  <c r="I134" i="4"/>
  <c r="H57" i="4"/>
  <c r="G147" i="4"/>
  <c r="G173" i="4"/>
  <c r="G13" i="4"/>
  <c r="G31" i="4"/>
  <c r="H172" i="4"/>
  <c r="G162" i="4"/>
  <c r="G111" i="4"/>
  <c r="I60" i="4"/>
  <c r="G73" i="4"/>
  <c r="I150" i="4"/>
  <c r="H178" i="4"/>
  <c r="I24" i="4"/>
  <c r="I128" i="4"/>
  <c r="H169" i="4"/>
  <c r="I26" i="4"/>
  <c r="G188" i="4"/>
  <c r="I45" i="4"/>
  <c r="H138" i="4"/>
  <c r="G72" i="4"/>
  <c r="H37" i="4"/>
  <c r="G100" i="4"/>
  <c r="I91" i="4"/>
  <c r="H82" i="4"/>
  <c r="H171" i="4"/>
  <c r="I149" i="4"/>
  <c r="I183" i="4"/>
  <c r="H119" i="4"/>
  <c r="G136" i="4"/>
  <c r="H35" i="4"/>
  <c r="G11" i="4"/>
  <c r="H83" i="4"/>
  <c r="I121" i="4"/>
  <c r="G125" i="4"/>
  <c r="H121" i="4"/>
  <c r="I59" i="4"/>
  <c r="H118" i="4"/>
  <c r="I12" i="4"/>
  <c r="I122" i="4"/>
  <c r="I23" i="4"/>
  <c r="H72" i="4"/>
  <c r="G127" i="4"/>
  <c r="G163" i="4"/>
  <c r="I187" i="4"/>
  <c r="G48" i="4"/>
  <c r="I85" i="4"/>
  <c r="G167" i="4"/>
  <c r="G176" i="4"/>
  <c r="I114" i="4"/>
  <c r="G71" i="4"/>
  <c r="H98" i="4"/>
  <c r="I127" i="4"/>
  <c r="H42" i="4"/>
  <c r="H48" i="4"/>
  <c r="I164" i="4"/>
  <c r="H30" i="4"/>
  <c r="H79" i="4"/>
  <c r="I195" i="4"/>
  <c r="G103" i="4"/>
  <c r="G89" i="4"/>
  <c r="G113" i="4"/>
  <c r="I180" i="4"/>
  <c r="G62" i="4"/>
  <c r="G148" i="4"/>
  <c r="I157" i="4"/>
  <c r="H132" i="4"/>
  <c r="I20" i="4"/>
  <c r="I126" i="4"/>
  <c r="I191" i="4"/>
  <c r="I133" i="4"/>
  <c r="I153" i="4"/>
  <c r="G50" i="4"/>
  <c r="I137" i="4"/>
  <c r="I78" i="4"/>
  <c r="G131" i="4"/>
  <c r="I32" i="4"/>
  <c r="G21" i="4"/>
  <c r="G194" i="4"/>
  <c r="H68" i="4"/>
  <c r="I189" i="4"/>
  <c r="G70" i="4"/>
  <c r="I162" i="4"/>
  <c r="G154" i="4"/>
  <c r="G143" i="4"/>
  <c r="G199" i="4"/>
  <c r="I44" i="4"/>
  <c r="G171" i="4"/>
  <c r="G86" i="4"/>
  <c r="G200" i="4"/>
  <c r="I105" i="4"/>
  <c r="H71" i="4"/>
  <c r="I67" i="4"/>
  <c r="H187" i="4"/>
  <c r="H136" i="4"/>
  <c r="G54" i="4"/>
  <c r="H102" i="4"/>
  <c r="I109" i="4"/>
  <c r="G99" i="4"/>
  <c r="G79" i="4"/>
  <c r="I159" i="4"/>
  <c r="G49" i="4"/>
  <c r="H126" i="4"/>
  <c r="H120" i="4"/>
  <c r="H167" i="4"/>
  <c r="I88" i="4"/>
  <c r="G38" i="4"/>
  <c r="I28" i="4"/>
  <c r="H179" i="4"/>
  <c r="H182" i="4"/>
  <c r="G146" i="4"/>
  <c r="I50" i="4"/>
  <c r="G23" i="4"/>
  <c r="I52" i="4"/>
  <c r="I101" i="4"/>
  <c r="I144" i="4"/>
  <c r="I200" i="4"/>
  <c r="H157" i="4"/>
  <c r="H124" i="4"/>
  <c r="I140" i="4"/>
  <c r="G101" i="4"/>
  <c r="H158" i="4"/>
  <c r="H198" i="4"/>
  <c r="I36" i="4"/>
  <c r="G107" i="4"/>
  <c r="H149" i="4"/>
  <c r="H77" i="4"/>
  <c r="G104" i="4"/>
  <c r="G149" i="4"/>
  <c r="G160" i="4"/>
  <c r="H185" i="4"/>
  <c r="I155" i="4"/>
  <c r="G69" i="4"/>
  <c r="G55" i="4"/>
  <c r="H74" i="4"/>
  <c r="I87" i="4"/>
  <c r="I166" i="4"/>
  <c r="G78" i="4"/>
  <c r="I55" i="4"/>
  <c r="H197" i="4"/>
  <c r="I79" i="4"/>
  <c r="H139" i="4"/>
  <c r="G80" i="4"/>
  <c r="I58" i="4"/>
  <c r="G164" i="4"/>
  <c r="G182" i="4"/>
  <c r="I156" i="4"/>
  <c r="H162" i="4"/>
  <c r="H143" i="4"/>
  <c r="G57" i="4"/>
  <c r="I198" i="4"/>
  <c r="H129" i="4"/>
  <c r="I141" i="4"/>
  <c r="I90" i="4"/>
  <c r="I175" i="4"/>
  <c r="H188" i="4"/>
  <c r="H193" i="4"/>
  <c r="H36" i="4"/>
  <c r="H84" i="4"/>
  <c r="H17" i="4"/>
  <c r="I139" i="4"/>
  <c r="I34" i="4"/>
  <c r="G39" i="4"/>
  <c r="G178" i="4"/>
  <c r="I158" i="4"/>
  <c r="I111" i="4"/>
  <c r="I40" i="4"/>
  <c r="H160" i="4"/>
  <c r="G134" i="4"/>
  <c r="H65" i="4"/>
  <c r="G17" i="4"/>
  <c r="H61" i="4"/>
  <c r="I167" i="4"/>
  <c r="G116" i="4"/>
  <c r="H97" i="4"/>
  <c r="I179" i="4"/>
  <c r="H145" i="4"/>
  <c r="I147" i="4"/>
  <c r="G165" i="4"/>
  <c r="G108" i="4"/>
  <c r="I38" i="4"/>
  <c r="I165" i="4"/>
  <c r="H27" i="4"/>
  <c r="I178" i="4"/>
  <c r="H130" i="4"/>
  <c r="I196" i="4"/>
  <c r="G44" i="4"/>
  <c r="H60" i="4"/>
  <c r="H122" i="4"/>
  <c r="I112" i="4"/>
  <c r="I102" i="4"/>
  <c r="H25" i="4"/>
  <c r="I54" i="4"/>
  <c r="I98" i="4"/>
  <c r="G197" i="4"/>
  <c r="I103" i="4"/>
  <c r="H111" i="4"/>
  <c r="H80" i="4"/>
  <c r="H55" i="4"/>
  <c r="H50" i="4"/>
  <c r="I120" i="4"/>
  <c r="G42" i="4"/>
  <c r="G88" i="4"/>
  <c r="H54" i="4"/>
  <c r="H11" i="4"/>
  <c r="H135" i="4"/>
  <c r="H186" i="4"/>
  <c r="G51" i="4"/>
  <c r="G36" i="4"/>
  <c r="G189" i="4"/>
  <c r="I15" i="4"/>
  <c r="G102" i="4"/>
  <c r="H90" i="4"/>
  <c r="G169" i="4"/>
  <c r="H66" i="4"/>
  <c r="G187" i="4"/>
  <c r="I76" i="4"/>
  <c r="G170" i="4"/>
  <c r="G124" i="4"/>
  <c r="I53" i="4"/>
  <c r="I99" i="4"/>
  <c r="G29" i="4"/>
  <c r="H156" i="4"/>
  <c r="I107" i="4"/>
  <c r="G67" i="4"/>
  <c r="G43" i="4"/>
  <c r="H113" i="4"/>
  <c r="I51" i="4"/>
  <c r="I96" i="4"/>
  <c r="I151" i="4"/>
  <c r="H39" i="4"/>
  <c r="I30" i="4"/>
  <c r="I119" i="4"/>
  <c r="G198" i="4"/>
  <c r="I57" i="4"/>
  <c r="H15" i="4"/>
  <c r="I86" i="4"/>
  <c r="G177" i="4"/>
  <c r="G115" i="4"/>
  <c r="H33" i="4"/>
  <c r="G183" i="4"/>
  <c r="H127" i="4"/>
  <c r="G185" i="4"/>
  <c r="H56" i="4"/>
  <c r="G175" i="4"/>
  <c r="I29" i="4"/>
  <c r="H146" i="4"/>
  <c r="I83" i="4"/>
  <c r="I48" i="4"/>
  <c r="I22" i="4"/>
  <c r="G137" i="4"/>
  <c r="I146" i="4"/>
  <c r="H164" i="4"/>
  <c r="I94" i="4"/>
  <c r="G144" i="4"/>
  <c r="I172" i="4"/>
  <c r="H51" i="4"/>
  <c r="G190" i="4"/>
  <c r="G63" i="4"/>
  <c r="H88" i="4"/>
  <c r="I163" i="4"/>
  <c r="H137" i="4"/>
  <c r="I190" i="4"/>
  <c r="I18" i="4"/>
  <c r="G151" i="4"/>
  <c r="I132" i="4"/>
  <c r="H175" i="4"/>
  <c r="H23" i="4"/>
  <c r="G35" i="4"/>
  <c r="I93" i="4"/>
  <c r="G166" i="4"/>
  <c r="I35" i="4"/>
  <c r="I177" i="4"/>
  <c r="H12" i="4"/>
  <c r="H70" i="4"/>
  <c r="G97" i="4"/>
  <c r="G85" i="4"/>
  <c r="G37" i="4"/>
  <c r="G128" i="4"/>
  <c r="G123" i="4"/>
  <c r="G15" i="4"/>
  <c r="I110" i="4"/>
  <c r="G28" i="4"/>
  <c r="G30" i="4"/>
  <c r="H142" i="4"/>
  <c r="I13" i="4"/>
  <c r="H189" i="4"/>
  <c r="H109" i="4"/>
  <c r="I39" i="4"/>
  <c r="G94" i="4"/>
  <c r="H13" i="4"/>
  <c r="I138" i="4"/>
  <c r="G68" i="4"/>
  <c r="G132" i="4"/>
  <c r="H28" i="4"/>
  <c r="H85" i="4"/>
  <c r="H196" i="4"/>
  <c r="H38" i="4"/>
  <c r="H116" i="4"/>
  <c r="H133" i="4"/>
  <c r="H75" i="4"/>
  <c r="I197" i="4"/>
  <c r="I27" i="4"/>
  <c r="I70" i="4"/>
  <c r="I16" i="4"/>
  <c r="G19" i="4"/>
  <c r="I21" i="4"/>
  <c r="G141" i="4"/>
  <c r="G83" i="4"/>
  <c r="I75" i="4"/>
  <c r="G61" i="4"/>
  <c r="H194" i="4"/>
  <c r="G56" i="4"/>
  <c r="G95" i="4"/>
  <c r="I62" i="4"/>
  <c r="G82" i="4"/>
  <c r="H155" i="4"/>
  <c r="I188" i="4"/>
  <c r="H144" i="4"/>
  <c r="G81" i="4"/>
  <c r="G130" i="4"/>
  <c r="H183" i="4"/>
  <c r="G174" i="4"/>
  <c r="H32" i="4"/>
  <c r="H153" i="4"/>
  <c r="H106" i="4"/>
  <c r="I130" i="4"/>
  <c r="G172" i="4"/>
  <c r="G110" i="4"/>
  <c r="I84" i="4"/>
  <c r="H190" i="4"/>
  <c r="I100" i="4"/>
  <c r="I161" i="4"/>
  <c r="I42" i="4"/>
  <c r="H152" i="4"/>
  <c r="G181" i="4"/>
  <c r="I49" i="4"/>
  <c r="G265" i="2"/>
  <c r="G264" i="2"/>
  <c r="H1" i="2"/>
  <c r="D15" i="13" l="1"/>
  <c r="E44" i="8"/>
  <c r="F44" i="8" s="1"/>
  <c r="B12" i="8"/>
  <c r="C12" i="8"/>
  <c r="C10" i="8"/>
  <c r="C7" i="8"/>
  <c r="B7" i="8"/>
  <c r="E10" i="8"/>
  <c r="F10" i="8" s="1"/>
  <c r="B6" i="8"/>
  <c r="B9" i="8"/>
  <c r="E7" i="8"/>
  <c r="F7" i="8" s="1"/>
  <c r="B8" i="8"/>
  <c r="E8" i="8"/>
  <c r="F8" i="8" s="1"/>
  <c r="E12" i="8"/>
  <c r="F12" i="8" s="1"/>
  <c r="C6" i="8"/>
  <c r="C11" i="8"/>
  <c r="C8" i="8"/>
  <c r="E6" i="8"/>
  <c r="F6" i="8" s="1" a="1"/>
  <c r="F6" i="8" s="1"/>
  <c r="B11" i="8"/>
  <c r="C9" i="8"/>
  <c r="E9" i="8"/>
  <c r="F9" i="8" s="1"/>
  <c r="B10" i="8"/>
  <c r="E11" i="8"/>
  <c r="F11" i="8" s="1"/>
  <c r="B19" i="8"/>
  <c r="B17" i="8"/>
  <c r="B15" i="8"/>
  <c r="E98" i="8"/>
  <c r="F98" i="8" s="1"/>
  <c r="C101" i="8"/>
  <c r="E104" i="8"/>
  <c r="F104" i="8" s="1"/>
  <c r="E129" i="8"/>
  <c r="F129" i="8" s="1"/>
  <c r="E90" i="8"/>
  <c r="F90" i="8" s="1"/>
  <c r="E109" i="8"/>
  <c r="F109" i="8" s="1"/>
  <c r="B101" i="8"/>
  <c r="E148" i="8"/>
  <c r="F148" i="8" s="1"/>
  <c r="E31" i="8"/>
  <c r="F31" i="8" s="1"/>
  <c r="B90" i="8"/>
  <c r="C66" i="8"/>
  <c r="C61" i="8"/>
  <c r="C121" i="8"/>
  <c r="B52" i="8"/>
  <c r="B44" i="8"/>
  <c r="B66" i="8"/>
  <c r="B56" i="8"/>
  <c r="C36" i="8"/>
  <c r="E83" i="8"/>
  <c r="F83" i="8" s="1"/>
  <c r="C85" i="8"/>
  <c r="C28" i="8"/>
  <c r="B35" i="8"/>
  <c r="B97" i="8"/>
  <c r="B171" i="8"/>
  <c r="C117" i="8"/>
  <c r="C55" i="8"/>
  <c r="E110" i="8"/>
  <c r="F110" i="8" s="1"/>
  <c r="B173" i="8"/>
  <c r="C155" i="8"/>
  <c r="E193" i="8"/>
  <c r="F193" i="8" s="1"/>
  <c r="C49" i="8"/>
  <c r="C43" i="8"/>
  <c r="C54" i="8"/>
  <c r="E141" i="8"/>
  <c r="F141" i="8" s="1"/>
  <c r="B14" i="8"/>
  <c r="B86" i="8"/>
  <c r="C53" i="8"/>
  <c r="B69" i="8"/>
  <c r="E131" i="8"/>
  <c r="F131" i="8" s="1"/>
  <c r="E163" i="8"/>
  <c r="F163" i="8" s="1"/>
  <c r="B145" i="8"/>
  <c r="E27" i="8"/>
  <c r="F27" i="8" s="1"/>
  <c r="E18" i="8"/>
  <c r="F18" i="8" s="1"/>
  <c r="B189" i="8"/>
  <c r="E69" i="8"/>
  <c r="F69" i="8" s="1"/>
  <c r="C68" i="8"/>
  <c r="E101" i="8"/>
  <c r="F101" i="8" s="1"/>
  <c r="E188" i="8"/>
  <c r="F188" i="8" s="1"/>
  <c r="B25" i="8"/>
  <c r="B85" i="8"/>
  <c r="B95" i="8"/>
  <c r="B47" i="8"/>
  <c r="B74" i="8"/>
  <c r="C37" i="8"/>
  <c r="B50" i="8"/>
  <c r="B80" i="8"/>
  <c r="B199" i="8"/>
  <c r="E138" i="8"/>
  <c r="F138" i="8" s="1"/>
  <c r="E127" i="8"/>
  <c r="F127" i="8" s="1"/>
  <c r="C150" i="8"/>
  <c r="B158" i="8"/>
  <c r="B53" i="8"/>
  <c r="B115" i="8"/>
  <c r="B45" i="8"/>
  <c r="C96" i="8"/>
  <c r="B75" i="8"/>
  <c r="C114" i="8"/>
  <c r="E26" i="8"/>
  <c r="F26" i="8" s="1"/>
  <c r="E181" i="8"/>
  <c r="F181" i="8" s="1"/>
  <c r="C110" i="8"/>
  <c r="E154" i="8"/>
  <c r="F154" i="8" s="1"/>
  <c r="E130" i="8"/>
  <c r="F130" i="8" s="1"/>
  <c r="B26" i="8"/>
  <c r="E23" i="8"/>
  <c r="F23" i="8" s="1"/>
  <c r="C77" i="8"/>
  <c r="C143" i="8"/>
  <c r="E65" i="8"/>
  <c r="F65" i="8" s="1"/>
  <c r="C115" i="8"/>
  <c r="C113" i="8"/>
  <c r="C18" i="8"/>
  <c r="E24" i="8"/>
  <c r="F24" i="8" s="1"/>
  <c r="E39" i="8"/>
  <c r="F39" i="8" s="1"/>
  <c r="E57" i="8"/>
  <c r="F57" i="8" s="1"/>
  <c r="B59" i="8"/>
  <c r="B77" i="8"/>
  <c r="E128" i="8"/>
  <c r="F128" i="8" s="1"/>
  <c r="C165" i="8"/>
  <c r="B181" i="8"/>
  <c r="B120" i="8"/>
  <c r="B119" i="8"/>
  <c r="E170" i="8"/>
  <c r="F170" i="8" s="1"/>
  <c r="B88" i="8"/>
  <c r="B58" i="8"/>
  <c r="C196" i="8"/>
  <c r="C183" i="8"/>
  <c r="E169" i="8"/>
  <c r="F169" i="8" s="1"/>
  <c r="E162" i="8"/>
  <c r="F162" i="8" s="1"/>
  <c r="B107" i="8"/>
  <c r="E48" i="8"/>
  <c r="F48" i="8" s="1"/>
  <c r="B128" i="8"/>
  <c r="C148" i="8"/>
  <c r="B70" i="8"/>
  <c r="E81" i="8"/>
  <c r="F81" i="8" s="1"/>
  <c r="E64" i="8"/>
  <c r="F64" i="8" s="1"/>
  <c r="C92" i="8"/>
  <c r="E58" i="8"/>
  <c r="F58" i="8" s="1"/>
  <c r="C71" i="8"/>
  <c r="B151" i="8"/>
  <c r="E55" i="8"/>
  <c r="F55" i="8" s="1"/>
  <c r="C149" i="8"/>
  <c r="B133" i="8"/>
  <c r="B141" i="8"/>
  <c r="E200" i="8"/>
  <c r="F200" i="8" s="1"/>
  <c r="C67" i="8"/>
  <c r="B24" i="8"/>
  <c r="B106" i="8"/>
  <c r="C21" i="8"/>
  <c r="B138" i="8"/>
  <c r="C164" i="8"/>
  <c r="B172" i="8"/>
  <c r="E82" i="8"/>
  <c r="F82" i="8" s="1"/>
  <c r="C80" i="8"/>
  <c r="B36" i="8"/>
  <c r="C91" i="8"/>
  <c r="C169" i="8"/>
  <c r="B49" i="8"/>
  <c r="E93" i="8"/>
  <c r="F93" i="8" s="1"/>
  <c r="B64" i="8"/>
  <c r="B111" i="8"/>
  <c r="E79" i="8"/>
  <c r="F79" i="8" s="1"/>
  <c r="E174" i="8"/>
  <c r="F174" i="8" s="1"/>
  <c r="B73" i="8"/>
  <c r="C112" i="8"/>
  <c r="C131" i="8"/>
  <c r="E172" i="8"/>
  <c r="F172" i="8" s="1"/>
  <c r="B179" i="8"/>
  <c r="E38" i="8"/>
  <c r="F38" i="8" s="1"/>
  <c r="E61" i="8"/>
  <c r="F61" i="8" s="1"/>
  <c r="B183" i="8"/>
  <c r="R1" i="2"/>
  <c r="E45" i="8"/>
  <c r="F45" i="8" s="1"/>
  <c r="C16" i="8"/>
  <c r="E118" i="8"/>
  <c r="F118" i="8" s="1"/>
  <c r="C170" i="8"/>
  <c r="E72" i="8"/>
  <c r="F72" i="8" s="1"/>
  <c r="E50" i="8"/>
  <c r="F50" i="8" s="1"/>
  <c r="B29" i="8"/>
  <c r="E196" i="8"/>
  <c r="F196" i="8" s="1"/>
  <c r="E99" i="8"/>
  <c r="F99" i="8" s="1"/>
  <c r="C166" i="8"/>
  <c r="C136" i="8"/>
  <c r="E17" i="8"/>
  <c r="F17" i="8" s="1"/>
  <c r="B112" i="8"/>
  <c r="E191" i="8"/>
  <c r="F191" i="8" s="1"/>
  <c r="E21" i="8"/>
  <c r="F21" i="8" s="1"/>
  <c r="E51" i="8"/>
  <c r="F51" i="8" s="1"/>
  <c r="B198" i="8"/>
  <c r="C32" i="8"/>
  <c r="B39" i="8"/>
  <c r="C70" i="8"/>
  <c r="C95" i="8"/>
  <c r="E136" i="8"/>
  <c r="F136" i="8" s="1"/>
  <c r="B186" i="8"/>
  <c r="E124" i="8"/>
  <c r="F124" i="8" s="1"/>
  <c r="E85" i="8"/>
  <c r="F85" i="8" s="1"/>
  <c r="B76" i="8"/>
  <c r="B197" i="8"/>
  <c r="C24" i="8"/>
  <c r="C126" i="8"/>
  <c r="C190" i="8"/>
  <c r="E59" i="8"/>
  <c r="F59" i="8" s="1"/>
  <c r="B30" i="8"/>
  <c r="E52" i="8"/>
  <c r="F52" i="8" s="1"/>
  <c r="E67" i="8"/>
  <c r="F67" i="8" s="1"/>
  <c r="B153" i="8"/>
  <c r="B87" i="8"/>
  <c r="C187" i="8"/>
  <c r="C86" i="8"/>
  <c r="B102" i="8"/>
  <c r="B163" i="8"/>
  <c r="B147" i="8"/>
  <c r="E30" i="8"/>
  <c r="F30" i="8" s="1"/>
  <c r="C27" i="8"/>
  <c r="E189" i="8"/>
  <c r="F189" i="8" s="1"/>
  <c r="B142" i="8"/>
  <c r="C167" i="8"/>
  <c r="B174" i="8"/>
  <c r="E157" i="8"/>
  <c r="F157" i="8" s="1"/>
  <c r="B46" i="8"/>
  <c r="C34" i="8"/>
  <c r="B21" i="8"/>
  <c r="E140" i="8"/>
  <c r="F140" i="8" s="1"/>
  <c r="B123" i="8"/>
  <c r="E186" i="8"/>
  <c r="F186" i="8" s="1"/>
  <c r="B162" i="8"/>
  <c r="C30" i="8"/>
  <c r="E28" i="8"/>
  <c r="F28" i="8" s="1"/>
  <c r="E153" i="8"/>
  <c r="F153" i="8" s="1"/>
  <c r="E198" i="8"/>
  <c r="F198" i="8" s="1"/>
  <c r="E74" i="8"/>
  <c r="F74" i="8" s="1"/>
  <c r="B33" i="8"/>
  <c r="B167" i="8"/>
  <c r="C197" i="8"/>
  <c r="E54" i="8"/>
  <c r="F54" i="8" s="1"/>
  <c r="B31" i="8"/>
  <c r="C122" i="8"/>
  <c r="E94" i="8"/>
  <c r="F94" i="8" s="1"/>
  <c r="B118" i="8"/>
  <c r="E46" i="8"/>
  <c r="F46" i="8" s="1"/>
  <c r="C103" i="8"/>
  <c r="B131" i="8"/>
  <c r="E125" i="8"/>
  <c r="F125" i="8" s="1"/>
  <c r="B57" i="8"/>
  <c r="B67" i="8"/>
  <c r="C145" i="8"/>
  <c r="B27" i="8"/>
  <c r="B164" i="8"/>
  <c r="C22" i="8"/>
  <c r="B159" i="8"/>
  <c r="E86" i="8"/>
  <c r="F86" i="8" s="1"/>
  <c r="E97" i="8"/>
  <c r="F97" i="8" s="1"/>
  <c r="B195" i="8"/>
  <c r="B144" i="8"/>
  <c r="E102" i="8"/>
  <c r="F102" i="8" s="1"/>
  <c r="B193" i="8"/>
  <c r="C158" i="8"/>
  <c r="C199" i="8"/>
  <c r="C14" i="8"/>
  <c r="B78" i="8"/>
  <c r="C65" i="8"/>
  <c r="C90" i="8"/>
  <c r="E33" i="8"/>
  <c r="F33" i="8" s="1"/>
  <c r="C182" i="8"/>
  <c r="E173" i="8"/>
  <c r="F173" i="8" s="1"/>
  <c r="B116" i="8"/>
  <c r="C129" i="8"/>
  <c r="B188" i="8"/>
  <c r="B127" i="8"/>
  <c r="B180" i="8"/>
  <c r="B22" i="8"/>
  <c r="E139" i="8"/>
  <c r="F139" i="8" s="1"/>
  <c r="C163" i="8"/>
  <c r="E92" i="8"/>
  <c r="F92" i="8" s="1"/>
  <c r="E49" i="8"/>
  <c r="F49" i="8" s="1"/>
  <c r="C94" i="8"/>
  <c r="B146" i="8"/>
  <c r="E192" i="8"/>
  <c r="F192" i="8" s="1"/>
  <c r="B89" i="8"/>
  <c r="E165" i="8"/>
  <c r="F165" i="8" s="1"/>
  <c r="C50" i="8"/>
  <c r="E171" i="8"/>
  <c r="F171" i="8" s="1"/>
  <c r="B196" i="8"/>
  <c r="B184" i="8"/>
  <c r="C57" i="8"/>
  <c r="B61" i="8"/>
  <c r="C141" i="8"/>
  <c r="B169" i="8"/>
  <c r="C78" i="8"/>
  <c r="E161" i="8"/>
  <c r="F161" i="8" s="1"/>
  <c r="E142" i="8"/>
  <c r="F142" i="8" s="1"/>
  <c r="B41" i="8"/>
  <c r="E22" i="8"/>
  <c r="F22" i="8" s="1"/>
  <c r="C179" i="8"/>
  <c r="C147" i="8"/>
  <c r="E60" i="8"/>
  <c r="F60" i="8" s="1"/>
  <c r="B135" i="8"/>
  <c r="C118" i="8"/>
  <c r="B13" i="8"/>
  <c r="B130" i="8"/>
  <c r="E47" i="8"/>
  <c r="F47" i="8" s="1"/>
  <c r="E149" i="8"/>
  <c r="F149" i="8" s="1"/>
  <c r="C128" i="8"/>
  <c r="E143" i="8"/>
  <c r="F143" i="8" s="1"/>
  <c r="B104" i="8"/>
  <c r="C200" i="8"/>
  <c r="C98" i="8"/>
  <c r="E53" i="8"/>
  <c r="F53" i="8" s="1"/>
  <c r="E175" i="8"/>
  <c r="F175" i="8" s="1"/>
  <c r="E43" i="8"/>
  <c r="F43" i="8" s="1"/>
  <c r="C102" i="8"/>
  <c r="C146" i="8"/>
  <c r="C160" i="8"/>
  <c r="C20" i="8"/>
  <c r="B60" i="8"/>
  <c r="B40" i="8"/>
  <c r="E126" i="8"/>
  <c r="F126" i="8" s="1"/>
  <c r="E41" i="8"/>
  <c r="F41" i="8" s="1"/>
  <c r="C168" i="8"/>
  <c r="E144" i="8"/>
  <c r="F144" i="8" s="1"/>
  <c r="E106" i="8"/>
  <c r="F106" i="8" s="1"/>
  <c r="C35" i="8"/>
  <c r="C99" i="8"/>
  <c r="C38" i="8"/>
  <c r="B51" i="8"/>
  <c r="B187" i="8"/>
  <c r="E190" i="8"/>
  <c r="F190" i="8" s="1"/>
  <c r="B43" i="8"/>
  <c r="E113" i="8"/>
  <c r="F113" i="8" s="1"/>
  <c r="C124" i="8"/>
  <c r="B126" i="8"/>
  <c r="C33" i="8"/>
  <c r="B32" i="8"/>
  <c r="B23" i="8"/>
  <c r="C127" i="8"/>
  <c r="B156" i="8"/>
  <c r="C125" i="8"/>
  <c r="C191" i="8"/>
  <c r="B63" i="8"/>
  <c r="E62" i="8"/>
  <c r="F62" i="8" s="1"/>
  <c r="C73" i="8"/>
  <c r="B65" i="8"/>
  <c r="E176" i="8"/>
  <c r="F176" i="8" s="1"/>
  <c r="C152" i="8"/>
  <c r="B129" i="8"/>
  <c r="B160" i="8"/>
  <c r="C89" i="8"/>
  <c r="B84" i="8"/>
  <c r="C105" i="8"/>
  <c r="B114" i="8"/>
  <c r="C119" i="8"/>
  <c r="E78" i="8"/>
  <c r="F78" i="8" s="1"/>
  <c r="E68" i="8"/>
  <c r="F68" i="8" s="1"/>
  <c r="B82" i="8"/>
  <c r="C62" i="8"/>
  <c r="B177" i="8"/>
  <c r="E42" i="8"/>
  <c r="F42" i="8" s="1"/>
  <c r="E182" i="8"/>
  <c r="F182" i="8" s="1"/>
  <c r="E71" i="8"/>
  <c r="F71" i="8" s="1"/>
  <c r="C81" i="8"/>
  <c r="C188" i="8"/>
  <c r="B98" i="8"/>
  <c r="B109" i="8"/>
  <c r="E87" i="8"/>
  <c r="F87" i="8" s="1"/>
  <c r="E160" i="8"/>
  <c r="F160" i="8" s="1"/>
  <c r="C111" i="8"/>
  <c r="C144" i="8"/>
  <c r="B92" i="8"/>
  <c r="B194" i="8"/>
  <c r="C104" i="8"/>
  <c r="E32" i="8"/>
  <c r="F32" i="8" s="1"/>
  <c r="B68" i="8"/>
  <c r="C60" i="8"/>
  <c r="B148" i="8"/>
  <c r="B16" i="8"/>
  <c r="C184" i="8"/>
  <c r="C178" i="8"/>
  <c r="C153" i="8"/>
  <c r="E137" i="8"/>
  <c r="F137" i="8" s="1"/>
  <c r="C173" i="8"/>
  <c r="C161" i="8"/>
  <c r="E40" i="8"/>
  <c r="F40" i="8" s="1"/>
  <c r="C82" i="8"/>
  <c r="B79" i="8"/>
  <c r="E197" i="8"/>
  <c r="F197" i="8" s="1"/>
  <c r="C107" i="8"/>
  <c r="B190" i="8"/>
  <c r="E112" i="8"/>
  <c r="F112" i="8" s="1"/>
  <c r="E132" i="8"/>
  <c r="F132" i="8" s="1"/>
  <c r="E167" i="8"/>
  <c r="F167" i="8" s="1"/>
  <c r="B37" i="8"/>
  <c r="B94" i="8"/>
  <c r="B34" i="8"/>
  <c r="C69" i="8"/>
  <c r="C177" i="8"/>
  <c r="B185" i="8"/>
  <c r="C109" i="8"/>
  <c r="E35" i="8"/>
  <c r="F35" i="8" s="1"/>
  <c r="B28" i="8"/>
  <c r="B83" i="8"/>
  <c r="C193" i="8"/>
  <c r="E185" i="8"/>
  <c r="F185" i="8" s="1"/>
  <c r="C56" i="8"/>
  <c r="C154" i="8"/>
  <c r="C108" i="8"/>
  <c r="C15" i="8"/>
  <c r="C157" i="8"/>
  <c r="C29" i="8"/>
  <c r="B139" i="8"/>
  <c r="E195" i="8"/>
  <c r="F195" i="8" s="1"/>
  <c r="C31" i="8"/>
  <c r="C87" i="8"/>
  <c r="E152" i="8"/>
  <c r="F152" i="8" s="1"/>
  <c r="E14" i="8"/>
  <c r="F14" i="8" s="1"/>
  <c r="B166" i="8"/>
  <c r="E122" i="8"/>
  <c r="F122" i="8" s="1"/>
  <c r="C19" i="8"/>
  <c r="C181" i="8"/>
  <c r="B108" i="8"/>
  <c r="E168" i="8"/>
  <c r="F168" i="8" s="1"/>
  <c r="E133" i="8"/>
  <c r="F133" i="8" s="1"/>
  <c r="E20" i="8"/>
  <c r="F20" i="8" s="1"/>
  <c r="E96" i="8"/>
  <c r="F96" i="8" s="1"/>
  <c r="B99" i="8"/>
  <c r="B182" i="8"/>
  <c r="B170" i="8"/>
  <c r="B157" i="8"/>
  <c r="B18" i="8"/>
  <c r="C52" i="8"/>
  <c r="E34" i="8"/>
  <c r="F34" i="8" s="1"/>
  <c r="E15" i="8"/>
  <c r="F15" i="8" s="1"/>
  <c r="C97" i="8"/>
  <c r="B113" i="8"/>
  <c r="B161" i="8"/>
  <c r="C180" i="8"/>
  <c r="E183" i="8"/>
  <c r="F183" i="8" s="1"/>
  <c r="E145" i="8"/>
  <c r="F145" i="8" s="1"/>
  <c r="C74" i="8"/>
  <c r="C48" i="8"/>
  <c r="E36" i="8"/>
  <c r="F36" i="8" s="1"/>
  <c r="B38" i="8"/>
  <c r="B149" i="8"/>
  <c r="B93" i="8"/>
  <c r="E159" i="8"/>
  <c r="F159" i="8" s="1"/>
  <c r="C26" i="8"/>
  <c r="B20" i="8"/>
  <c r="C132" i="8"/>
  <c r="C116" i="8"/>
  <c r="C79" i="8"/>
  <c r="B136" i="8"/>
  <c r="E116" i="8"/>
  <c r="F116" i="8" s="1"/>
  <c r="E120" i="8"/>
  <c r="F120" i="8" s="1"/>
  <c r="B117" i="8"/>
  <c r="E166" i="8"/>
  <c r="F166" i="8" s="1"/>
  <c r="C198" i="8"/>
  <c r="B100" i="8"/>
  <c r="E156" i="8"/>
  <c r="F156" i="8" s="1"/>
  <c r="E16" i="8"/>
  <c r="F16" i="8" s="1"/>
  <c r="C39" i="8"/>
  <c r="C84" i="8"/>
  <c r="B55" i="8"/>
  <c r="E178" i="8"/>
  <c r="F178" i="8" s="1"/>
  <c r="E150" i="8"/>
  <c r="F150" i="8" s="1"/>
  <c r="C106" i="8"/>
  <c r="E73" i="8"/>
  <c r="F73" i="8" s="1"/>
  <c r="C162" i="8"/>
  <c r="E95" i="8"/>
  <c r="F95" i="8" s="1"/>
  <c r="E89" i="8"/>
  <c r="F89" i="8" s="1"/>
  <c r="C134" i="8"/>
  <c r="C192" i="8"/>
  <c r="B155" i="8"/>
  <c r="E105" i="8"/>
  <c r="F105" i="8" s="1"/>
  <c r="B132" i="8"/>
  <c r="E103" i="8"/>
  <c r="F103" i="8" s="1"/>
  <c r="B140" i="8"/>
  <c r="E100" i="8"/>
  <c r="F100" i="8" s="1"/>
  <c r="B200" i="8"/>
  <c r="B54" i="8"/>
  <c r="C156" i="8"/>
  <c r="E114" i="8"/>
  <c r="F114" i="8" s="1"/>
  <c r="C76" i="8"/>
  <c r="C59" i="8"/>
  <c r="C23" i="8"/>
  <c r="B81" i="8"/>
  <c r="E158" i="8"/>
  <c r="F158" i="8" s="1"/>
  <c r="C189" i="8"/>
  <c r="C133" i="8"/>
  <c r="E135" i="8"/>
  <c r="F135" i="8" s="1"/>
  <c r="C45" i="8"/>
  <c r="B48" i="8"/>
  <c r="B91" i="8"/>
  <c r="C17" i="8"/>
  <c r="E123" i="8"/>
  <c r="F123" i="8" s="1"/>
  <c r="B175" i="8"/>
  <c r="E164" i="8"/>
  <c r="F164" i="8" s="1"/>
  <c r="C64" i="8"/>
  <c r="E108" i="8"/>
  <c r="F108" i="8" s="1"/>
  <c r="C93" i="8"/>
  <c r="C41" i="8"/>
  <c r="C175" i="8"/>
  <c r="C140" i="8"/>
  <c r="C176" i="8"/>
  <c r="B103" i="8"/>
  <c r="B168" i="8"/>
  <c r="B154" i="8"/>
  <c r="B176" i="8"/>
  <c r="B72" i="8"/>
  <c r="C47" i="8"/>
  <c r="C100" i="8"/>
  <c r="E151" i="8"/>
  <c r="F151" i="8" s="1"/>
  <c r="B105" i="8"/>
  <c r="C142" i="8"/>
  <c r="B192" i="8"/>
  <c r="C195" i="8"/>
  <c r="E111" i="8"/>
  <c r="F111" i="8" s="1"/>
  <c r="E107" i="8"/>
  <c r="F107" i="8" s="1"/>
  <c r="C25" i="8"/>
  <c r="C58" i="8"/>
  <c r="C159" i="8"/>
  <c r="C135" i="8"/>
  <c r="B42" i="8"/>
  <c r="C13" i="8"/>
  <c r="C137" i="8"/>
  <c r="B96" i="8"/>
  <c r="E187" i="8"/>
  <c r="F187" i="8" s="1"/>
  <c r="E66" i="8"/>
  <c r="F66" i="8" s="1"/>
  <c r="C88" i="8"/>
  <c r="E199" i="8"/>
  <c r="F199" i="8" s="1"/>
  <c r="E184" i="8"/>
  <c r="F184" i="8" s="1"/>
  <c r="E25" i="8"/>
  <c r="F25" i="8" s="1"/>
  <c r="C51" i="8"/>
  <c r="E117" i="8"/>
  <c r="F117" i="8" s="1"/>
  <c r="C123" i="8"/>
  <c r="B143" i="8"/>
  <c r="C120" i="8"/>
  <c r="B150" i="8"/>
  <c r="E88" i="8"/>
  <c r="F88" i="8" s="1"/>
  <c r="C46" i="8"/>
  <c r="E147" i="8"/>
  <c r="F147" i="8" s="1"/>
  <c r="C171" i="8"/>
  <c r="C130" i="8"/>
  <c r="B165" i="8"/>
  <c r="E75" i="8"/>
  <c r="F75" i="8" s="1"/>
  <c r="C63" i="8"/>
  <c r="C185" i="8"/>
  <c r="B191" i="8"/>
  <c r="E29" i="8"/>
  <c r="F29" i="8" s="1"/>
  <c r="E63" i="8"/>
  <c r="F63" i="8" s="1"/>
  <c r="B178" i="8"/>
  <c r="E56" i="8"/>
  <c r="F56" i="8" s="1"/>
  <c r="E13" i="8"/>
  <c r="F13" i="8" s="1"/>
  <c r="C44" i="8"/>
  <c r="C40" i="8"/>
  <c r="E180" i="8"/>
  <c r="F180" i="8" s="1"/>
  <c r="E70" i="8"/>
  <c r="F70" i="8" s="1"/>
  <c r="C139" i="8"/>
  <c r="C138" i="8"/>
  <c r="B110" i="8"/>
  <c r="E179" i="8"/>
  <c r="F179" i="8" s="1"/>
  <c r="B121" i="8"/>
  <c r="E177" i="8"/>
  <c r="F177" i="8" s="1"/>
  <c r="E84" i="8"/>
  <c r="F84" i="8" s="1"/>
  <c r="E91" i="8"/>
  <c r="F91" i="8" s="1"/>
  <c r="E119" i="8"/>
  <c r="F119" i="8" s="1"/>
  <c r="C72" i="8"/>
  <c r="C186" i="8"/>
  <c r="E76" i="8"/>
  <c r="F76" i="8" s="1"/>
  <c r="E80" i="8"/>
  <c r="F80" i="8" s="1"/>
  <c r="E37" i="8"/>
  <c r="F37" i="8" s="1"/>
  <c r="B71" i="8"/>
  <c r="E194" i="8"/>
  <c r="F194" i="8" s="1"/>
  <c r="B125" i="8"/>
  <c r="E19" i="8"/>
  <c r="F19" i="8" s="1"/>
  <c r="C174" i="8"/>
  <c r="B62" i="8"/>
  <c r="B124" i="8"/>
  <c r="C172" i="8"/>
  <c r="E155" i="8"/>
  <c r="F155" i="8" s="1"/>
  <c r="B122" i="8"/>
  <c r="C42" i="8"/>
  <c r="E121" i="8"/>
  <c r="F121" i="8" s="1"/>
  <c r="C75" i="8"/>
  <c r="E146" i="8"/>
  <c r="F146" i="8" s="1"/>
  <c r="C194" i="8"/>
  <c r="E134" i="8"/>
  <c r="F134" i="8" s="1"/>
  <c r="B134" i="8"/>
  <c r="C83" i="8"/>
  <c r="E77" i="8"/>
  <c r="F77" i="8" s="1"/>
  <c r="C151" i="8"/>
  <c r="B137" i="8"/>
  <c r="E115" i="8"/>
  <c r="F115" i="8" s="1"/>
  <c r="B152" i="8"/>
  <c r="E15" i="13" l="1"/>
  <c r="D16" i="13"/>
  <c r="E16" i="13" l="1"/>
  <c r="D17" i="13"/>
  <c r="E17" i="13" l="1"/>
  <c r="D18" i="13"/>
  <c r="E18" i="13" l="1"/>
  <c r="D19" i="13"/>
  <c r="E19" i="1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Vincent</author>
    <author>Leo</author>
  </authors>
  <commentList>
    <comment ref="H5" authorId="0" shapeId="0" xr:uid="{F06C434F-27A6-45B3-849B-F110835E7217}">
      <text>
        <r>
          <rPr>
            <b/>
            <sz val="10"/>
            <color indexed="81"/>
            <rFont val="細明體"/>
            <family val="3"/>
            <charset val="136"/>
          </rPr>
          <t>請輸入西元年</t>
        </r>
      </text>
    </comment>
    <comment ref="F6" authorId="1" shapeId="0" xr:uid="{00000000-0006-0000-0100-000001000000}">
      <text>
        <r>
          <rPr>
            <b/>
            <sz val="11"/>
            <color indexed="81"/>
            <rFont val="新細明體"/>
            <family val="1"/>
            <charset val="136"/>
          </rPr>
          <t>必要欄位，每張傳票僅需輸入一次。</t>
        </r>
      </text>
    </comment>
    <comment ref="G6" authorId="1" shapeId="0" xr:uid="{00000000-0006-0000-0100-000002000000}">
      <text>
        <r>
          <rPr>
            <b/>
            <sz val="11"/>
            <color indexed="81"/>
            <rFont val="新細明體"/>
            <family val="1"/>
            <charset val="136"/>
          </rPr>
          <t>必要欄位，每張傳票僅需輸入一次。</t>
        </r>
      </text>
    </comment>
    <comment ref="H6" authorId="1" shapeId="0" xr:uid="{00000000-0006-0000-0100-000003000000}">
      <text>
        <r>
          <rPr>
            <b/>
            <sz val="11"/>
            <color indexed="81"/>
            <rFont val="新細明體"/>
            <family val="1"/>
            <charset val="136"/>
          </rPr>
          <t>選填欄位，不使用可整欄隱藏。每張傳票只能輸入一列。</t>
        </r>
      </text>
    </comment>
    <comment ref="I6" authorId="1" shapeId="0" xr:uid="{19073DCD-A6E4-496E-BE26-F90231033FA5}">
      <text>
        <r>
          <rPr>
            <b/>
            <sz val="11"/>
            <color indexed="81"/>
            <rFont val="新細明體"/>
            <family val="1"/>
            <charset val="136"/>
          </rPr>
          <t>請點選下拉按鈕點選。只顯示已啟用的會計項目。</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Vincent</author>
  </authors>
  <commentList>
    <comment ref="B5" authorId="0" shapeId="0" xr:uid="{B63B32A6-1DC8-41D4-B789-75800EA18381}">
      <text>
        <r>
          <rPr>
            <b/>
            <sz val="10"/>
            <color indexed="81"/>
            <rFont val="細明體"/>
            <family val="3"/>
            <charset val="136"/>
          </rPr>
          <t>請點選或輸入項目代號</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Vincent</author>
  </authors>
  <commentList>
    <comment ref="E3" authorId="0" shapeId="0" xr:uid="{631DEEDE-6E39-41A8-A700-00808BA92BF3}">
      <text>
        <r>
          <rPr>
            <sz val="9"/>
            <color indexed="81"/>
            <rFont val="細明體"/>
            <family val="3"/>
            <charset val="136"/>
          </rPr>
          <t>請輸入傳票編號或點選傳票</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Vincent</author>
  </authors>
  <commentList>
    <comment ref="F4" authorId="0" shapeId="0" xr:uid="{70832539-6340-4DD0-8322-7E6174F37E58}">
      <text>
        <r>
          <rPr>
            <b/>
            <sz val="12"/>
            <color indexed="81"/>
            <rFont val="細明體"/>
            <family val="3"/>
            <charset val="136"/>
          </rPr>
          <t>日期請於資產負債表輸入</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<sst xmlns="http://schemas.openxmlformats.org/spreadsheetml/2006/main" count="2193" uniqueCount="513">
  <si>
    <t>傳票編號</t>
    <phoneticPr fontId="2" type="noConversion"/>
  </si>
  <si>
    <t>傳票日期</t>
    <phoneticPr fontId="2" type="noConversion"/>
  </si>
  <si>
    <t>摘要</t>
    <phoneticPr fontId="2" type="noConversion"/>
  </si>
  <si>
    <t>借</t>
    <phoneticPr fontId="2" type="noConversion"/>
  </si>
  <si>
    <t>貸</t>
    <phoneticPr fontId="2" type="noConversion"/>
  </si>
  <si>
    <t>日記簿</t>
    <phoneticPr fontId="2" type="noConversion"/>
  </si>
  <si>
    <t>資產負債表</t>
    <phoneticPr fontId="2" type="noConversion"/>
  </si>
  <si>
    <t>流動資產</t>
    <phoneticPr fontId="2" type="noConversion"/>
  </si>
  <si>
    <t>轉帳傳票</t>
    <phoneticPr fontId="2" type="noConversion"/>
  </si>
  <si>
    <r>
      <t>摘</t>
    </r>
    <r>
      <rPr>
        <b/>
        <sz val="12"/>
        <rFont val="Times New Roman"/>
        <family val="1"/>
      </rPr>
      <t xml:space="preserve">  </t>
    </r>
    <r>
      <rPr>
        <b/>
        <sz val="12"/>
        <rFont val="新細明體"/>
        <family val="1"/>
        <charset val="136"/>
      </rPr>
      <t>要</t>
    </r>
    <phoneticPr fontId="2" type="noConversion"/>
  </si>
  <si>
    <r>
      <t>傳票編號</t>
    </r>
    <r>
      <rPr>
        <b/>
        <sz val="13"/>
        <rFont val="Times New Roman"/>
        <family val="1"/>
      </rPr>
      <t>:</t>
    </r>
    <phoneticPr fontId="2" type="noConversion"/>
  </si>
  <si>
    <t>借</t>
  </si>
  <si>
    <t>短期投資</t>
  </si>
  <si>
    <t>應收票據</t>
  </si>
  <si>
    <t>貸</t>
  </si>
  <si>
    <t>應收帳款</t>
  </si>
  <si>
    <t>預付費用</t>
  </si>
  <si>
    <t>用品盤存</t>
  </si>
  <si>
    <t>預付貨款</t>
  </si>
  <si>
    <t>暫付款</t>
  </si>
  <si>
    <t>股東往來</t>
  </si>
  <si>
    <t>同業往來</t>
  </si>
  <si>
    <t>進項稅額</t>
  </si>
  <si>
    <t>留抵稅額</t>
  </si>
  <si>
    <t>土地</t>
  </si>
  <si>
    <t>房屋及建築</t>
  </si>
  <si>
    <t>運輸設備</t>
  </si>
  <si>
    <t>生財器具</t>
  </si>
  <si>
    <t>預付購置設備款</t>
  </si>
  <si>
    <t>其他固定資產</t>
  </si>
  <si>
    <t>存出保證金</t>
  </si>
  <si>
    <t>未攤銷費用</t>
  </si>
  <si>
    <t>銀行透支</t>
  </si>
  <si>
    <t>銀行借款</t>
  </si>
  <si>
    <t>其他短期借款</t>
  </si>
  <si>
    <t>應付票據</t>
  </si>
  <si>
    <t>應付帳款</t>
  </si>
  <si>
    <t>應付費用</t>
  </si>
  <si>
    <t>應付稅捐</t>
  </si>
  <si>
    <t>應付股利</t>
  </si>
  <si>
    <t>預收貨款</t>
  </si>
  <si>
    <t>其他預收款</t>
  </si>
  <si>
    <t>暫收款</t>
  </si>
  <si>
    <t>銷項稅額</t>
  </si>
  <si>
    <t>長期借款</t>
  </si>
  <si>
    <t>其他長期負債</t>
  </si>
  <si>
    <t>存入保證金</t>
  </si>
  <si>
    <t>退休金準備</t>
  </si>
  <si>
    <t>資本公積</t>
  </si>
  <si>
    <t>累積盈虧</t>
  </si>
  <si>
    <t>本期損益</t>
  </si>
  <si>
    <t>銷貨收入</t>
  </si>
  <si>
    <t>加工收入</t>
  </si>
  <si>
    <t>工程收入</t>
  </si>
  <si>
    <t>勞務成本</t>
  </si>
  <si>
    <t>薪資支出</t>
  </si>
  <si>
    <t>租金支出</t>
  </si>
  <si>
    <t>文具用品</t>
  </si>
  <si>
    <t>旅費</t>
  </si>
  <si>
    <t>運費</t>
  </si>
  <si>
    <t>郵電費</t>
  </si>
  <si>
    <t>修繕費</t>
  </si>
  <si>
    <t>廣告費</t>
  </si>
  <si>
    <t>水電瓦斯費</t>
  </si>
  <si>
    <t>保險費</t>
  </si>
  <si>
    <t>交際費</t>
  </si>
  <si>
    <t>捐贈</t>
  </si>
  <si>
    <t>稅捐</t>
  </si>
  <si>
    <t>呆帳損失</t>
  </si>
  <si>
    <t>各項耗竭及攤提</t>
  </si>
  <si>
    <t>外銷損失</t>
  </si>
  <si>
    <t>伙食費</t>
  </si>
  <si>
    <t>職工福利</t>
  </si>
  <si>
    <t>研究費</t>
  </si>
  <si>
    <t>佣金支出</t>
  </si>
  <si>
    <t>訓練費</t>
  </si>
  <si>
    <t>其他費用</t>
  </si>
  <si>
    <t>加班費</t>
  </si>
  <si>
    <t>書報雜誌</t>
  </si>
  <si>
    <t>雜項購置</t>
  </si>
  <si>
    <t>出口費用</t>
  </si>
  <si>
    <t>手續費</t>
  </si>
  <si>
    <t>檢驗費</t>
  </si>
  <si>
    <t>交通費</t>
  </si>
  <si>
    <t>公會費</t>
  </si>
  <si>
    <t>燃料費</t>
  </si>
  <si>
    <t>醫藥費</t>
  </si>
  <si>
    <t>包裝費</t>
  </si>
  <si>
    <t>加工費用</t>
  </si>
  <si>
    <t>消耗費</t>
  </si>
  <si>
    <t>勞務費</t>
  </si>
  <si>
    <t>倉租</t>
  </si>
  <si>
    <t>報關費</t>
  </si>
  <si>
    <t>進口運費</t>
  </si>
  <si>
    <t>出口結匯費</t>
  </si>
  <si>
    <t>碼頭工資</t>
  </si>
  <si>
    <t>服務費</t>
  </si>
  <si>
    <t>清潔費</t>
  </si>
  <si>
    <t>樣品費</t>
  </si>
  <si>
    <t>稿費</t>
  </si>
  <si>
    <t>排印費</t>
  </si>
  <si>
    <t>製版費</t>
  </si>
  <si>
    <t>出版費</t>
  </si>
  <si>
    <t>工具費</t>
  </si>
  <si>
    <t>一般股息與紅利</t>
  </si>
  <si>
    <t>利息收入</t>
  </si>
  <si>
    <t>租賃收入</t>
  </si>
  <si>
    <t>財產交易增益</t>
  </si>
  <si>
    <t>佣金收入</t>
  </si>
  <si>
    <t>商品盤盈</t>
  </si>
  <si>
    <t>兌換盈益</t>
  </si>
  <si>
    <t>其他收入</t>
  </si>
  <si>
    <t>保險補償金</t>
  </si>
  <si>
    <t>獎勵金收入</t>
  </si>
  <si>
    <t>中獎收入</t>
  </si>
  <si>
    <t>退稅收入</t>
  </si>
  <si>
    <t>利息支出</t>
  </si>
  <si>
    <t>投資損失</t>
  </si>
  <si>
    <t>財產交易損失</t>
  </si>
  <si>
    <t>災害損失</t>
  </si>
  <si>
    <t>商品盤損</t>
  </si>
  <si>
    <t>兌換損失</t>
  </si>
  <si>
    <t>其他損失</t>
  </si>
  <si>
    <t>竊盜損失</t>
  </si>
  <si>
    <t>借方</t>
    <phoneticPr fontId="2" type="noConversion"/>
  </si>
  <si>
    <t>貸方</t>
    <phoneticPr fontId="2" type="noConversion"/>
  </si>
  <si>
    <t>=分科號 ?</t>
    <phoneticPr fontId="2" type="noConversion"/>
  </si>
  <si>
    <t>分類帳序號</t>
    <phoneticPr fontId="2" type="noConversion"/>
  </si>
  <si>
    <t>無形資產</t>
    <phoneticPr fontId="2" type="noConversion"/>
  </si>
  <si>
    <t>實收資本</t>
    <phoneticPr fontId="2" type="noConversion"/>
  </si>
  <si>
    <t>勞務收入</t>
    <phoneticPr fontId="2" type="noConversion"/>
  </si>
  <si>
    <t>銷貨成本</t>
    <phoneticPr fontId="2" type="noConversion"/>
  </si>
  <si>
    <t>加工成本</t>
    <phoneticPr fontId="2" type="noConversion"/>
  </si>
  <si>
    <t>工程成本</t>
    <phoneticPr fontId="2" type="noConversion"/>
  </si>
  <si>
    <t>營業費用</t>
    <phoneticPr fontId="2" type="noConversion"/>
  </si>
  <si>
    <t>營業收入</t>
    <phoneticPr fontId="2" type="noConversion"/>
  </si>
  <si>
    <t>營業費用合計</t>
    <phoneticPr fontId="2" type="noConversion"/>
  </si>
  <si>
    <t>營業毛利</t>
    <phoneticPr fontId="2" type="noConversion"/>
  </si>
  <si>
    <r>
      <t>銀行存款</t>
    </r>
    <r>
      <rPr>
        <sz val="12"/>
        <rFont val="Times New Roman"/>
        <family val="1"/>
      </rPr>
      <t>-</t>
    </r>
    <r>
      <rPr>
        <sz val="12"/>
        <rFont val="新細明體"/>
        <family val="1"/>
        <charset val="136"/>
      </rPr>
      <t>一銀支存</t>
    </r>
    <phoneticPr fontId="2" type="noConversion"/>
  </si>
  <si>
    <r>
      <t>銀行存款</t>
    </r>
    <r>
      <rPr>
        <sz val="12"/>
        <rFont val="Times New Roman"/>
        <family val="1"/>
      </rPr>
      <t>-</t>
    </r>
    <r>
      <rPr>
        <sz val="12"/>
        <rFont val="新細明體"/>
        <family val="1"/>
        <charset val="136"/>
      </rPr>
      <t>一銀活存</t>
    </r>
    <phoneticPr fontId="2" type="noConversion"/>
  </si>
  <si>
    <t>餘額</t>
    <phoneticPr fontId="2" type="noConversion"/>
  </si>
  <si>
    <t>box@jusregal.com</t>
    <phoneticPr fontId="2" type="noConversion"/>
  </si>
  <si>
    <t>總摘要</t>
    <phoneticPr fontId="2" type="noConversion"/>
  </si>
  <si>
    <r>
      <t>日記簿起始列</t>
    </r>
    <r>
      <rPr>
        <sz val="11"/>
        <color indexed="23"/>
        <rFont val="Times New Roman"/>
        <family val="1"/>
      </rPr>
      <t>:</t>
    </r>
    <phoneticPr fontId="2" type="noConversion"/>
  </si>
  <si>
    <r>
      <t>資料筆數</t>
    </r>
    <r>
      <rPr>
        <sz val="11"/>
        <color indexed="23"/>
        <rFont val="Times New Roman"/>
        <family val="1"/>
      </rPr>
      <t>:</t>
    </r>
    <phoneticPr fontId="2" type="noConversion"/>
  </si>
  <si>
    <r>
      <t>2.</t>
    </r>
    <r>
      <rPr>
        <sz val="12"/>
        <rFont val="細明體"/>
        <family val="3"/>
        <charset val="136"/>
      </rPr>
      <t>以舊檔案</t>
    </r>
    <r>
      <rPr>
        <sz val="12"/>
        <rFont val="Times New Roman"/>
        <family val="1"/>
      </rPr>
      <t>12/31</t>
    </r>
    <r>
      <rPr>
        <sz val="12"/>
        <rFont val="細明體"/>
        <family val="3"/>
        <charset val="136"/>
      </rPr>
      <t>日資產負債表餘額，在新檔案做開帳分錄</t>
    </r>
    <phoneticPr fontId="2" type="noConversion"/>
  </si>
  <si>
    <t>遇到跨年度時，有二種作法：</t>
    <phoneticPr fontId="2" type="noConversion"/>
  </si>
  <si>
    <r>
      <t>（範例）借：零用金　　　　</t>
    </r>
    <r>
      <rPr>
        <sz val="12"/>
        <rFont val="Times New Roman"/>
        <family val="1"/>
      </rPr>
      <t>XXX</t>
    </r>
    <phoneticPr fontId="2" type="noConversion"/>
  </si>
  <si>
    <r>
      <t>　　　　　　銀行存款　　　</t>
    </r>
    <r>
      <rPr>
        <sz val="12"/>
        <rFont val="Times New Roman"/>
        <family val="1"/>
      </rPr>
      <t>XXX</t>
    </r>
    <phoneticPr fontId="2" type="noConversion"/>
  </si>
  <si>
    <r>
      <t>　　　　　　應收帳款　　　</t>
    </r>
    <r>
      <rPr>
        <sz val="12"/>
        <rFont val="Times New Roman"/>
        <family val="1"/>
      </rPr>
      <t>XXX</t>
    </r>
    <phoneticPr fontId="2" type="noConversion"/>
  </si>
  <si>
    <r>
      <t>　　　　　　存貨　　　　　</t>
    </r>
    <r>
      <rPr>
        <sz val="12"/>
        <rFont val="Times New Roman"/>
        <family val="1"/>
      </rPr>
      <t>XXX</t>
    </r>
    <phoneticPr fontId="2" type="noConversion"/>
  </si>
  <si>
    <r>
      <t>　　　　　貸：應收帳款　　　　</t>
    </r>
    <r>
      <rPr>
        <sz val="12"/>
        <rFont val="Times New Roman"/>
        <family val="1"/>
      </rPr>
      <t>XXX</t>
    </r>
    <phoneticPr fontId="2" type="noConversion"/>
  </si>
  <si>
    <r>
      <t>　　　　　　　應付款項　　　　</t>
    </r>
    <r>
      <rPr>
        <sz val="12"/>
        <rFont val="Times New Roman"/>
        <family val="1"/>
      </rPr>
      <t>XXX</t>
    </r>
    <phoneticPr fontId="2" type="noConversion"/>
  </si>
  <si>
    <r>
      <t>　　　　　　　股本　　　　　　</t>
    </r>
    <r>
      <rPr>
        <sz val="12"/>
        <rFont val="Times New Roman"/>
        <family val="1"/>
      </rPr>
      <t>XXX</t>
    </r>
    <phoneticPr fontId="2" type="noConversion"/>
  </si>
  <si>
    <r>
      <t>　　　　　　　累積盈虧　　　　</t>
    </r>
    <r>
      <rPr>
        <sz val="12"/>
        <rFont val="Times New Roman"/>
        <family val="1"/>
      </rPr>
      <t>XXX</t>
    </r>
    <phoneticPr fontId="2" type="noConversion"/>
  </si>
  <si>
    <r>
      <t>（範例）借：銷貨收入　　　</t>
    </r>
    <r>
      <rPr>
        <sz val="12"/>
        <rFont val="Times New Roman"/>
        <family val="1"/>
      </rPr>
      <t>XXX</t>
    </r>
    <phoneticPr fontId="2" type="noConversion"/>
  </si>
  <si>
    <r>
      <t>　　　　　　利息收入　　　</t>
    </r>
    <r>
      <rPr>
        <sz val="12"/>
        <rFont val="Times New Roman"/>
        <family val="1"/>
      </rPr>
      <t>XXX</t>
    </r>
    <phoneticPr fontId="2" type="noConversion"/>
  </si>
  <si>
    <r>
      <t>　　　　　　其他收入　　　</t>
    </r>
    <r>
      <rPr>
        <sz val="12"/>
        <rFont val="Times New Roman"/>
        <family val="1"/>
      </rPr>
      <t>XXX</t>
    </r>
    <phoneticPr fontId="2" type="noConversion"/>
  </si>
  <si>
    <r>
      <t>　　　　　貸：銷貨成本　　　　</t>
    </r>
    <r>
      <rPr>
        <sz val="12"/>
        <rFont val="Times New Roman"/>
        <family val="1"/>
      </rPr>
      <t>XXX</t>
    </r>
    <phoneticPr fontId="2" type="noConversion"/>
  </si>
  <si>
    <r>
      <t>　　　　　　　薪資　　　　　　</t>
    </r>
    <r>
      <rPr>
        <sz val="12"/>
        <rFont val="Times New Roman"/>
        <family val="1"/>
      </rPr>
      <t>XXX</t>
    </r>
    <phoneticPr fontId="2" type="noConversion"/>
  </si>
  <si>
    <r>
      <t>　　　　　　　水電費　　　　　</t>
    </r>
    <r>
      <rPr>
        <sz val="12"/>
        <rFont val="Times New Roman"/>
        <family val="1"/>
      </rPr>
      <t>XXX</t>
    </r>
    <phoneticPr fontId="2" type="noConversion"/>
  </si>
  <si>
    <r>
      <t>請在日記簿裡輸入及修改傳票。建議使用</t>
    </r>
    <r>
      <rPr>
        <sz val="12"/>
        <rFont val="Times New Roman"/>
        <family val="1"/>
      </rPr>
      <t xml:space="preserve"> </t>
    </r>
    <r>
      <rPr>
        <b/>
        <sz val="12"/>
        <rFont val="Times New Roman"/>
        <family val="1"/>
      </rPr>
      <t>Ctrl+PageUP</t>
    </r>
    <r>
      <rPr>
        <sz val="12"/>
        <rFont val="Times New Roman"/>
        <family val="1"/>
      </rPr>
      <t xml:space="preserve"> </t>
    </r>
    <r>
      <rPr>
        <sz val="12"/>
        <rFont val="新細明體"/>
        <family val="1"/>
        <charset val="136"/>
      </rPr>
      <t>及</t>
    </r>
    <r>
      <rPr>
        <sz val="12"/>
        <rFont val="Times New Roman"/>
        <family val="1"/>
      </rPr>
      <t xml:space="preserve"> </t>
    </r>
    <r>
      <rPr>
        <b/>
        <sz val="12"/>
        <rFont val="Times New Roman"/>
        <family val="1"/>
      </rPr>
      <t>Ctrl+PageDown</t>
    </r>
    <r>
      <rPr>
        <sz val="12"/>
        <rFont val="Times New Roman"/>
        <family val="1"/>
      </rPr>
      <t xml:space="preserve"> </t>
    </r>
    <r>
      <rPr>
        <sz val="12"/>
        <rFont val="新細明體"/>
        <family val="1"/>
        <charset val="136"/>
      </rPr>
      <t>來切換頁面以提升操作的效率。</t>
    </r>
    <phoneticPr fontId="2" type="noConversion"/>
  </si>
  <si>
    <t>輸入傳票時會出現運算而造成延遲的現象，不必等待可繼續輸入資料，等停止輸入時系統會自動重新運算。</t>
    <phoneticPr fontId="2" type="noConversion"/>
  </si>
  <si>
    <r>
      <t>在</t>
    </r>
    <r>
      <rPr>
        <sz val="12"/>
        <rFont val="Times New Roman"/>
        <family val="1"/>
      </rPr>
      <t xml:space="preserve"> "</t>
    </r>
    <r>
      <rPr>
        <sz val="12"/>
        <rFont val="新細明體"/>
        <family val="1"/>
        <charset val="136"/>
      </rPr>
      <t>列印傳票</t>
    </r>
    <r>
      <rPr>
        <sz val="12"/>
        <rFont val="Times New Roman"/>
        <family val="1"/>
      </rPr>
      <t xml:space="preserve">" </t>
    </r>
    <r>
      <rPr>
        <sz val="12"/>
        <rFont val="新細明體"/>
        <family val="1"/>
        <charset val="136"/>
      </rPr>
      <t>的頁面輸入或點選傳票號碼即可顯示明細並列印。一次只能列印一張傳票。</t>
    </r>
    <phoneticPr fontId="2" type="noConversion"/>
  </si>
  <si>
    <r>
      <t>1.</t>
    </r>
    <r>
      <rPr>
        <sz val="12"/>
        <rFont val="新細明體"/>
        <family val="1"/>
        <charset val="136"/>
      </rPr>
      <t>上網下載最新版會計系統</t>
    </r>
    <r>
      <rPr>
        <sz val="12"/>
        <rFont val="Times New Roman"/>
        <family val="1"/>
      </rPr>
      <t xml:space="preserve"> www.jusregal.com </t>
    </r>
    <r>
      <rPr>
        <sz val="12"/>
        <rFont val="新細明體"/>
        <family val="1"/>
        <charset val="136"/>
      </rPr>
      <t>→</t>
    </r>
    <r>
      <rPr>
        <sz val="12"/>
        <rFont val="Times New Roman"/>
        <family val="1"/>
      </rPr>
      <t xml:space="preserve"> </t>
    </r>
    <r>
      <rPr>
        <sz val="12"/>
        <rFont val="新細明體"/>
        <family val="1"/>
        <charset val="136"/>
      </rPr>
      <t>下載專區</t>
    </r>
    <phoneticPr fontId="2" type="noConversion"/>
  </si>
  <si>
    <r>
      <t>在次年</t>
    </r>
    <r>
      <rPr>
        <sz val="12"/>
        <rFont val="Times New Roman"/>
        <family val="1"/>
      </rPr>
      <t>1/1</t>
    </r>
    <r>
      <rPr>
        <sz val="12"/>
        <rFont val="新細明體"/>
        <family val="1"/>
        <charset val="136"/>
      </rPr>
      <t>做結清虛帳戶之分錄，差額轉入累積盈虧科目</t>
    </r>
    <phoneticPr fontId="2" type="noConversion"/>
  </si>
  <si>
    <r>
      <t>　　　　且次年</t>
    </r>
    <r>
      <rPr>
        <sz val="12"/>
        <rFont val="Times New Roman"/>
        <family val="1"/>
      </rPr>
      <t>1</t>
    </r>
    <r>
      <rPr>
        <sz val="12"/>
        <rFont val="新細明體"/>
        <family val="1"/>
        <charset val="136"/>
      </rPr>
      <t>月</t>
    </r>
    <r>
      <rPr>
        <sz val="12"/>
        <rFont val="Times New Roman"/>
        <family val="1"/>
      </rPr>
      <t>1</t>
    </r>
    <r>
      <rPr>
        <sz val="12"/>
        <rFont val="新細明體"/>
        <family val="1"/>
        <charset val="136"/>
      </rPr>
      <t>日除此結帳分錄外，不可再有其他分錄。</t>
    </r>
    <phoneticPr fontId="2" type="noConversion"/>
  </si>
  <si>
    <r>
      <t xml:space="preserve">    </t>
    </r>
    <r>
      <rPr>
        <sz val="12"/>
        <rFont val="新細明體"/>
        <family val="1"/>
        <charset val="136"/>
      </rPr>
      <t>注意：</t>
    </r>
    <r>
      <rPr>
        <sz val="12"/>
        <rFont val="新細明體"/>
        <family val="1"/>
        <charset val="136"/>
      </rPr>
      <t>由於此結帳分錄做在次年</t>
    </r>
    <r>
      <rPr>
        <sz val="12"/>
        <rFont val="Times New Roman"/>
        <family val="1"/>
      </rPr>
      <t>1</t>
    </r>
    <r>
      <rPr>
        <sz val="12"/>
        <rFont val="新細明體"/>
        <family val="1"/>
        <charset val="136"/>
      </rPr>
      <t>月</t>
    </r>
    <r>
      <rPr>
        <sz val="12"/>
        <rFont val="Times New Roman"/>
        <family val="1"/>
      </rPr>
      <t>1</t>
    </r>
    <r>
      <rPr>
        <sz val="12"/>
        <rFont val="新細明體"/>
        <family val="1"/>
        <charset val="136"/>
      </rPr>
      <t>日，故查看次年損益表時，需將日期範圍設定自</t>
    </r>
    <r>
      <rPr>
        <sz val="12"/>
        <rFont val="Times New Roman"/>
        <family val="1"/>
      </rPr>
      <t>1</t>
    </r>
    <r>
      <rPr>
        <sz val="12"/>
        <rFont val="新細明體"/>
        <family val="1"/>
        <charset val="136"/>
      </rPr>
      <t>月</t>
    </r>
    <r>
      <rPr>
        <sz val="12"/>
        <rFont val="Times New Roman"/>
        <family val="1"/>
      </rPr>
      <t>2</t>
    </r>
    <r>
      <rPr>
        <sz val="12"/>
        <rFont val="新細明體"/>
        <family val="1"/>
        <charset val="136"/>
      </rPr>
      <t>日開始。</t>
    </r>
    <phoneticPr fontId="2" type="noConversion"/>
  </si>
  <si>
    <t>借方</t>
    <phoneticPr fontId="2" type="noConversion"/>
  </si>
  <si>
    <t>餘額</t>
    <phoneticPr fontId="2" type="noConversion"/>
  </si>
  <si>
    <t>試算表</t>
    <phoneticPr fontId="2" type="noConversion"/>
  </si>
  <si>
    <t>分類帳</t>
    <phoneticPr fontId="2" type="noConversion"/>
  </si>
  <si>
    <t>傳票編號</t>
  </si>
  <si>
    <t>傳票日期</t>
  </si>
  <si>
    <t>總摘要</t>
  </si>
  <si>
    <t>摘要</t>
  </si>
  <si>
    <t>公司創立</t>
  </si>
  <si>
    <t>補充零用金</t>
  </si>
  <si>
    <t>銷貨</t>
  </si>
  <si>
    <t>直接點選列印的話將會輸出數許多空白頁，請先設定列印範圍或指定頁數。</t>
    <phoneticPr fontId="2" type="noConversion"/>
  </si>
  <si>
    <t>直接點選列印的話將會輸出數許多空白頁，請一定要先設定列印範圍或指定頁數。</t>
    <phoneticPr fontId="2" type="noConversion"/>
  </si>
  <si>
    <t>幣別：新台幣</t>
    <phoneticPr fontId="2" type="noConversion"/>
  </si>
  <si>
    <t>約當現金</t>
    <phoneticPr fontId="2" type="noConversion"/>
  </si>
  <si>
    <r>
      <t>透過損益按公允價值衡量之金融資產</t>
    </r>
    <r>
      <rPr>
        <sz val="12"/>
        <rFont val="Times New Roman"/>
        <family val="1"/>
      </rPr>
      <t>-</t>
    </r>
    <r>
      <rPr>
        <sz val="12"/>
        <rFont val="新細明體"/>
        <family val="1"/>
        <charset val="136"/>
      </rPr>
      <t>流動</t>
    </r>
    <phoneticPr fontId="2" type="noConversion"/>
  </si>
  <si>
    <r>
      <t>透過其他綜合損益按公允價值衡量之金融資產</t>
    </r>
    <r>
      <rPr>
        <sz val="12"/>
        <rFont val="Times New Roman"/>
        <family val="1"/>
      </rPr>
      <t>-</t>
    </r>
    <r>
      <rPr>
        <sz val="12"/>
        <rFont val="新細明體"/>
        <family val="1"/>
        <charset val="136"/>
      </rPr>
      <t>流動</t>
    </r>
    <phoneticPr fontId="2" type="noConversion"/>
  </si>
  <si>
    <t>按攤銷後成本衡量之金融資產－流動</t>
    <phoneticPr fontId="2" type="noConversion"/>
  </si>
  <si>
    <r>
      <t>其他金融資產</t>
    </r>
    <r>
      <rPr>
        <sz val="12"/>
        <rFont val="Times New Roman"/>
        <family val="1"/>
      </rPr>
      <t>-</t>
    </r>
    <r>
      <rPr>
        <sz val="12"/>
        <rFont val="新細明體"/>
        <family val="1"/>
        <charset val="136"/>
      </rPr>
      <t>流動</t>
    </r>
    <phoneticPr fontId="2" type="noConversion"/>
  </si>
  <si>
    <r>
      <t>避險之金融資產</t>
    </r>
    <r>
      <rPr>
        <sz val="12"/>
        <rFont val="Times New Roman"/>
        <family val="1"/>
      </rPr>
      <t>-</t>
    </r>
    <r>
      <rPr>
        <sz val="12"/>
        <rFont val="新細明體"/>
        <family val="1"/>
        <charset val="136"/>
      </rPr>
      <t>流動</t>
    </r>
    <phoneticPr fontId="2" type="noConversion"/>
  </si>
  <si>
    <r>
      <t>合約資產</t>
    </r>
    <r>
      <rPr>
        <sz val="12"/>
        <rFont val="Times New Roman"/>
        <family val="1"/>
      </rPr>
      <t>-</t>
    </r>
    <r>
      <rPr>
        <sz val="12"/>
        <rFont val="新細明體"/>
        <family val="1"/>
        <charset val="136"/>
      </rPr>
      <t>流動</t>
    </r>
    <phoneticPr fontId="2" type="noConversion"/>
  </si>
  <si>
    <t>其他應收款</t>
    <phoneticPr fontId="2" type="noConversion"/>
  </si>
  <si>
    <t>商品</t>
    <phoneticPr fontId="2" type="noConversion"/>
  </si>
  <si>
    <t>製成品</t>
    <phoneticPr fontId="2" type="noConversion"/>
  </si>
  <si>
    <t>在製品</t>
    <phoneticPr fontId="2" type="noConversion"/>
  </si>
  <si>
    <t>原料</t>
    <phoneticPr fontId="2" type="noConversion"/>
  </si>
  <si>
    <t>物料</t>
    <phoneticPr fontId="2" type="noConversion"/>
  </si>
  <si>
    <t>寄銷品</t>
    <phoneticPr fontId="2" type="noConversion"/>
  </si>
  <si>
    <t>其他存貨</t>
    <phoneticPr fontId="2" type="noConversion"/>
  </si>
  <si>
    <t>其他預付款</t>
    <phoneticPr fontId="2" type="noConversion"/>
  </si>
  <si>
    <r>
      <t>其他流動資產</t>
    </r>
    <r>
      <rPr>
        <sz val="12"/>
        <rFont val="Times New Roman"/>
        <family val="1"/>
      </rPr>
      <t>-</t>
    </r>
    <r>
      <rPr>
        <sz val="12"/>
        <rFont val="新細明體"/>
        <family val="1"/>
        <charset val="136"/>
      </rPr>
      <t>其他</t>
    </r>
    <phoneticPr fontId="2" type="noConversion"/>
  </si>
  <si>
    <t>長期性之投資</t>
    <phoneticPr fontId="2" type="noConversion"/>
  </si>
  <si>
    <t>採用權益法之投資</t>
    <phoneticPr fontId="2" type="noConversion"/>
  </si>
  <si>
    <r>
      <t>透過損益按公允價值衡量之金融資產</t>
    </r>
    <r>
      <rPr>
        <sz val="12"/>
        <rFont val="Times New Roman"/>
        <family val="1"/>
      </rPr>
      <t>-</t>
    </r>
    <r>
      <rPr>
        <sz val="12"/>
        <rFont val="新細明體"/>
        <family val="1"/>
        <charset val="136"/>
      </rPr>
      <t>非流動</t>
    </r>
    <phoneticPr fontId="2" type="noConversion"/>
  </si>
  <si>
    <r>
      <t>避險之金融資產</t>
    </r>
    <r>
      <rPr>
        <sz val="12"/>
        <rFont val="Times New Roman"/>
        <family val="1"/>
      </rPr>
      <t>-</t>
    </r>
    <r>
      <rPr>
        <sz val="12"/>
        <rFont val="新細明體"/>
        <family val="1"/>
        <charset val="136"/>
      </rPr>
      <t>非流動</t>
    </r>
    <phoneticPr fontId="2" type="noConversion"/>
  </si>
  <si>
    <r>
      <t>透過其他綜合損益按公允價值衡量之金融資產</t>
    </r>
    <r>
      <rPr>
        <sz val="12"/>
        <rFont val="Times New Roman"/>
        <family val="1"/>
      </rPr>
      <t>-</t>
    </r>
    <r>
      <rPr>
        <sz val="12"/>
        <rFont val="新細明體"/>
        <family val="1"/>
        <charset val="136"/>
      </rPr>
      <t>非流動</t>
    </r>
    <phoneticPr fontId="2" type="noConversion"/>
  </si>
  <si>
    <t>按攤銷後成本衡量之金融資產－非流動</t>
    <phoneticPr fontId="2" type="noConversion"/>
  </si>
  <si>
    <r>
      <t>其他金融資產</t>
    </r>
    <r>
      <rPr>
        <sz val="12"/>
        <rFont val="Times New Roman"/>
        <family val="1"/>
      </rPr>
      <t>-</t>
    </r>
    <r>
      <rPr>
        <sz val="12"/>
        <rFont val="新細明體"/>
        <family val="1"/>
        <charset val="136"/>
      </rPr>
      <t>非流動</t>
    </r>
    <phoneticPr fontId="2" type="noConversion"/>
  </si>
  <si>
    <r>
      <t>合約資產</t>
    </r>
    <r>
      <rPr>
        <sz val="12"/>
        <rFont val="Times New Roman"/>
        <family val="1"/>
      </rPr>
      <t>-</t>
    </r>
    <r>
      <rPr>
        <sz val="12"/>
        <rFont val="新細明體"/>
        <family val="1"/>
        <charset val="136"/>
      </rPr>
      <t>非流動</t>
    </r>
    <phoneticPr fontId="2" type="noConversion"/>
  </si>
  <si>
    <t>機器設備</t>
    <phoneticPr fontId="2" type="noConversion"/>
  </si>
  <si>
    <t>未完工程及待驗設備</t>
    <phoneticPr fontId="2" type="noConversion"/>
  </si>
  <si>
    <t>投資性不動產</t>
    <phoneticPr fontId="2" type="noConversion"/>
  </si>
  <si>
    <t>礦產資源</t>
    <phoneticPr fontId="2" type="noConversion"/>
  </si>
  <si>
    <t>生物資產</t>
    <phoneticPr fontId="2" type="noConversion"/>
  </si>
  <si>
    <t>預付設備款</t>
    <phoneticPr fontId="2" type="noConversion"/>
  </si>
  <si>
    <r>
      <t>其他非流動資產</t>
    </r>
    <r>
      <rPr>
        <sz val="12"/>
        <rFont val="Times New Roman"/>
        <family val="1"/>
      </rPr>
      <t>-</t>
    </r>
    <r>
      <rPr>
        <sz val="12"/>
        <rFont val="新細明體"/>
        <family val="1"/>
        <charset val="136"/>
      </rPr>
      <t>其他</t>
    </r>
    <phoneticPr fontId="2" type="noConversion"/>
  </si>
  <si>
    <t>應付短期票券</t>
    <phoneticPr fontId="2" type="noConversion"/>
  </si>
  <si>
    <r>
      <t>透過損益按公允價值衡量之金融負債</t>
    </r>
    <r>
      <rPr>
        <sz val="12"/>
        <rFont val="Times New Roman"/>
        <family val="1"/>
      </rPr>
      <t>-</t>
    </r>
    <r>
      <rPr>
        <sz val="12"/>
        <rFont val="新細明體"/>
        <family val="1"/>
        <charset val="136"/>
      </rPr>
      <t>流動</t>
    </r>
    <phoneticPr fontId="2" type="noConversion"/>
  </si>
  <si>
    <r>
      <t>避險之金融負債</t>
    </r>
    <r>
      <rPr>
        <sz val="12"/>
        <rFont val="Times New Roman"/>
        <family val="1"/>
      </rPr>
      <t>-</t>
    </r>
    <r>
      <rPr>
        <sz val="12"/>
        <rFont val="新細明體"/>
        <family val="1"/>
        <charset val="136"/>
      </rPr>
      <t>流動</t>
    </r>
    <phoneticPr fontId="2" type="noConversion"/>
  </si>
  <si>
    <r>
      <t>特別股負債</t>
    </r>
    <r>
      <rPr>
        <sz val="12"/>
        <rFont val="Times New Roman"/>
        <family val="1"/>
      </rPr>
      <t>-</t>
    </r>
    <r>
      <rPr>
        <sz val="12"/>
        <rFont val="新細明體"/>
        <family val="1"/>
        <charset val="136"/>
      </rPr>
      <t>流動</t>
    </r>
    <phoneticPr fontId="2" type="noConversion"/>
  </si>
  <si>
    <r>
      <t>其他金融負債</t>
    </r>
    <r>
      <rPr>
        <sz val="12"/>
        <rFont val="Times New Roman"/>
        <family val="1"/>
      </rPr>
      <t>-</t>
    </r>
    <r>
      <rPr>
        <sz val="12"/>
        <rFont val="新細明體"/>
        <family val="1"/>
        <charset val="136"/>
      </rPr>
      <t>流動</t>
    </r>
    <phoneticPr fontId="2" type="noConversion"/>
  </si>
  <si>
    <r>
      <t>合約負債</t>
    </r>
    <r>
      <rPr>
        <sz val="12"/>
        <rFont val="Times New Roman"/>
        <family val="1"/>
      </rPr>
      <t>-</t>
    </r>
    <r>
      <rPr>
        <sz val="12"/>
        <rFont val="新細明體"/>
        <family val="1"/>
        <charset val="136"/>
      </rPr>
      <t>流動</t>
    </r>
    <phoneticPr fontId="2" type="noConversion"/>
  </si>
  <si>
    <r>
      <t>其他應付款</t>
    </r>
    <r>
      <rPr>
        <sz val="12"/>
        <rFont val="Times New Roman"/>
        <family val="1"/>
      </rPr>
      <t>-</t>
    </r>
    <r>
      <rPr>
        <sz val="12"/>
        <rFont val="新細明體"/>
        <family val="1"/>
        <charset val="136"/>
      </rPr>
      <t>其他</t>
    </r>
    <phoneticPr fontId="2" type="noConversion"/>
  </si>
  <si>
    <t>代收款</t>
    <phoneticPr fontId="2" type="noConversion"/>
  </si>
  <si>
    <r>
      <t>其他流動負債</t>
    </r>
    <r>
      <rPr>
        <sz val="12"/>
        <rFont val="Times New Roman"/>
        <family val="1"/>
      </rPr>
      <t>-</t>
    </r>
    <r>
      <rPr>
        <sz val="12"/>
        <rFont val="新細明體"/>
        <family val="1"/>
        <charset val="136"/>
      </rPr>
      <t>其他</t>
    </r>
    <phoneticPr fontId="2" type="noConversion"/>
  </si>
  <si>
    <t>應付公司債</t>
    <phoneticPr fontId="2" type="noConversion"/>
  </si>
  <si>
    <r>
      <t>透過損益按公允價值衡量之金融負債</t>
    </r>
    <r>
      <rPr>
        <sz val="12"/>
        <rFont val="Times New Roman"/>
        <family val="1"/>
      </rPr>
      <t>-</t>
    </r>
    <r>
      <rPr>
        <sz val="12"/>
        <rFont val="新細明體"/>
        <family val="1"/>
        <charset val="136"/>
      </rPr>
      <t>非流動</t>
    </r>
    <phoneticPr fontId="2" type="noConversion"/>
  </si>
  <si>
    <r>
      <t>避險之金融負債</t>
    </r>
    <r>
      <rPr>
        <sz val="12"/>
        <rFont val="Times New Roman"/>
        <family val="1"/>
      </rPr>
      <t>-</t>
    </r>
    <r>
      <rPr>
        <sz val="12"/>
        <rFont val="新細明體"/>
        <family val="1"/>
        <charset val="136"/>
      </rPr>
      <t>非流動</t>
    </r>
    <phoneticPr fontId="2" type="noConversion"/>
  </si>
  <si>
    <r>
      <t>特別股負債</t>
    </r>
    <r>
      <rPr>
        <sz val="12"/>
        <rFont val="Times New Roman"/>
        <family val="1"/>
      </rPr>
      <t>-</t>
    </r>
    <r>
      <rPr>
        <sz val="12"/>
        <rFont val="新細明體"/>
        <family val="1"/>
        <charset val="136"/>
      </rPr>
      <t>非流動</t>
    </r>
    <phoneticPr fontId="2" type="noConversion"/>
  </si>
  <si>
    <r>
      <t>其他金融負債</t>
    </r>
    <r>
      <rPr>
        <sz val="12"/>
        <rFont val="Times New Roman"/>
        <family val="1"/>
      </rPr>
      <t>-</t>
    </r>
    <r>
      <rPr>
        <sz val="12"/>
        <rFont val="新細明體"/>
        <family val="1"/>
        <charset val="136"/>
      </rPr>
      <t>非流動</t>
    </r>
    <phoneticPr fontId="2" type="noConversion"/>
  </si>
  <si>
    <t>長期應付票據及款項</t>
    <phoneticPr fontId="2" type="noConversion"/>
  </si>
  <si>
    <r>
      <t>合約負債</t>
    </r>
    <r>
      <rPr>
        <sz val="12"/>
        <rFont val="Times New Roman"/>
        <family val="1"/>
      </rPr>
      <t>-</t>
    </r>
    <r>
      <rPr>
        <sz val="12"/>
        <rFont val="新細明體"/>
        <family val="1"/>
        <charset val="136"/>
      </rPr>
      <t>非流動</t>
    </r>
    <phoneticPr fontId="2" type="noConversion"/>
  </si>
  <si>
    <t>國外投資損失準備</t>
    <phoneticPr fontId="2" type="noConversion"/>
  </si>
  <si>
    <t>受託承銷品</t>
    <phoneticPr fontId="2" type="noConversion"/>
  </si>
  <si>
    <r>
      <t>其他非流動負債</t>
    </r>
    <r>
      <rPr>
        <sz val="12"/>
        <rFont val="Times New Roman"/>
        <family val="1"/>
      </rPr>
      <t>-</t>
    </r>
    <r>
      <rPr>
        <sz val="12"/>
        <rFont val="新細明體"/>
        <family val="1"/>
        <charset val="136"/>
      </rPr>
      <t>其他</t>
    </r>
    <phoneticPr fontId="2" type="noConversion"/>
  </si>
  <si>
    <t>法定盈餘公積</t>
    <phoneticPr fontId="2" type="noConversion"/>
  </si>
  <si>
    <t>特別盈餘公積</t>
    <phoneticPr fontId="2" type="noConversion"/>
  </si>
  <si>
    <t>追溯適用及追溯重編之影響數</t>
    <phoneticPr fontId="2" type="noConversion"/>
  </si>
  <si>
    <t>本年度其他綜合損益轉入之稅後淨額</t>
    <phoneticPr fontId="2" type="noConversion"/>
  </si>
  <si>
    <t>避險中屬有效避險部分之避險工具損益</t>
    <phoneticPr fontId="2" type="noConversion"/>
  </si>
  <si>
    <t>國外營運機構財務報表換算之兌換差額</t>
    <phoneticPr fontId="2" type="noConversion"/>
  </si>
  <si>
    <t>未實現重估增值</t>
    <phoneticPr fontId="2" type="noConversion"/>
  </si>
  <si>
    <t>透過其他綜合損益按公允價值衡量之未實現損益</t>
    <phoneticPr fontId="2" type="noConversion"/>
  </si>
  <si>
    <r>
      <t>其他權益</t>
    </r>
    <r>
      <rPr>
        <sz val="12"/>
        <rFont val="Times New Roman"/>
        <family val="1"/>
      </rPr>
      <t>-</t>
    </r>
    <r>
      <rPr>
        <sz val="12"/>
        <rFont val="新細明體"/>
        <family val="1"/>
        <charset val="136"/>
      </rPr>
      <t>其他</t>
    </r>
    <phoneticPr fontId="2" type="noConversion"/>
  </si>
  <si>
    <t>確定福利計畫再衡量數</t>
    <phoneticPr fontId="2" type="noConversion"/>
  </si>
  <si>
    <t>備抵存貨跌價損失</t>
    <phoneticPr fontId="2" type="noConversion"/>
  </si>
  <si>
    <t>流動資產合計</t>
    <phoneticPr fontId="2" type="noConversion"/>
  </si>
  <si>
    <t>損益表</t>
    <phoneticPr fontId="2" type="noConversion"/>
  </si>
  <si>
    <t>非流動資產合計</t>
    <phoneticPr fontId="2" type="noConversion"/>
  </si>
  <si>
    <t>非流動資產</t>
    <phoneticPr fontId="2" type="noConversion"/>
  </si>
  <si>
    <t>流動負債</t>
    <phoneticPr fontId="2" type="noConversion"/>
  </si>
  <si>
    <t>非流動負債</t>
    <phoneticPr fontId="2" type="noConversion"/>
  </si>
  <si>
    <t>流動負債合計</t>
    <phoneticPr fontId="2" type="noConversion"/>
  </si>
  <si>
    <t>非流動負債合計</t>
    <phoneticPr fontId="2" type="noConversion"/>
  </si>
  <si>
    <t>權益</t>
    <phoneticPr fontId="2" type="noConversion"/>
  </si>
  <si>
    <t>資產總額</t>
    <phoneticPr fontId="2" type="noConversion"/>
  </si>
  <si>
    <t>權益總額</t>
    <phoneticPr fontId="2" type="noConversion"/>
  </si>
  <si>
    <t>負債及權益總額</t>
    <phoneticPr fontId="2" type="noConversion"/>
  </si>
  <si>
    <t>負債總額</t>
    <phoneticPr fontId="2" type="noConversion"/>
  </si>
  <si>
    <t>金額</t>
    <phoneticPr fontId="2" type="noConversion"/>
  </si>
  <si>
    <t>項目代號</t>
    <phoneticPr fontId="2" type="noConversion"/>
  </si>
  <si>
    <t>項目名稱</t>
    <phoneticPr fontId="2" type="noConversion"/>
  </si>
  <si>
    <t>代收款-健保費</t>
    <phoneticPr fontId="2" type="noConversion"/>
  </si>
  <si>
    <t>代收款-勞保費</t>
    <phoneticPr fontId="2" type="noConversion"/>
  </si>
  <si>
    <t>啟用</t>
    <phoneticPr fontId="2" type="noConversion"/>
  </si>
  <si>
    <t>零用金</t>
    <phoneticPr fontId="2" type="noConversion"/>
  </si>
  <si>
    <t>Y</t>
    <phoneticPr fontId="2" type="noConversion"/>
  </si>
  <si>
    <r>
      <t>銀行存款</t>
    </r>
    <r>
      <rPr>
        <sz val="12"/>
        <rFont val="Times New Roman"/>
        <family val="1"/>
      </rPr>
      <t>-</t>
    </r>
    <r>
      <rPr>
        <sz val="12"/>
        <rFont val="新細明體"/>
        <family val="1"/>
        <charset val="136"/>
      </rPr>
      <t>台銀活存</t>
    </r>
    <phoneticPr fontId="2" type="noConversion"/>
  </si>
  <si>
    <r>
      <t>銀行存款</t>
    </r>
    <r>
      <rPr>
        <sz val="12"/>
        <rFont val="Times New Roman"/>
        <family val="1"/>
      </rPr>
      <t>-</t>
    </r>
    <r>
      <rPr>
        <sz val="12"/>
        <rFont val="新細明體"/>
        <family val="1"/>
        <charset val="136"/>
      </rPr>
      <t>台銀支存</t>
    </r>
    <phoneticPr fontId="2" type="noConversion"/>
  </si>
  <si>
    <t>營業成本</t>
    <phoneticPr fontId="2" type="noConversion"/>
  </si>
  <si>
    <t>折舊</t>
    <phoneticPr fontId="2" type="noConversion"/>
  </si>
  <si>
    <t>退休金</t>
    <phoneticPr fontId="2" type="noConversion"/>
  </si>
  <si>
    <t>營業收入淨額</t>
    <phoneticPr fontId="2" type="noConversion"/>
  </si>
  <si>
    <t>本期其他綜合損益(稅後淨額)</t>
    <phoneticPr fontId="2" type="noConversion"/>
  </si>
  <si>
    <t>營業成本合計</t>
    <phoneticPr fontId="2" type="noConversion"/>
  </si>
  <si>
    <t>營業淨利</t>
    <phoneticPr fontId="2" type="noConversion"/>
  </si>
  <si>
    <t>營業外收益</t>
    <phoneticPr fontId="2" type="noConversion"/>
  </si>
  <si>
    <t>營業外費損</t>
    <phoneticPr fontId="2" type="noConversion"/>
  </si>
  <si>
    <t>營業外收益合計</t>
    <phoneticPr fontId="2" type="noConversion"/>
  </si>
  <si>
    <t>營業外費損合計</t>
    <phoneticPr fontId="2" type="noConversion"/>
  </si>
  <si>
    <t>本期綜合損益</t>
    <phoneticPr fontId="2" type="noConversion"/>
  </si>
  <si>
    <t>稅前損益</t>
    <phoneticPr fontId="2" type="noConversion"/>
  </si>
  <si>
    <t>稅後損益</t>
    <phoneticPr fontId="2" type="noConversion"/>
  </si>
  <si>
    <t>負責人：　　　　　　　　　經理：　　　　　　　　　　會計：</t>
    <phoneticPr fontId="2" type="noConversion"/>
  </si>
  <si>
    <t>代號</t>
    <phoneticPr fontId="2" type="noConversion"/>
  </si>
  <si>
    <t xml:space="preserve"> </t>
    <phoneticPr fontId="2" type="noConversion"/>
  </si>
  <si>
    <r>
      <t>會計項目</t>
    </r>
    <r>
      <rPr>
        <sz val="12"/>
        <rFont val="Times New Roman"/>
        <family val="1"/>
      </rPr>
      <t>:</t>
    </r>
    <phoneticPr fontId="2" type="noConversion"/>
  </si>
  <si>
    <t>名稱</t>
    <phoneticPr fontId="2" type="noConversion"/>
  </si>
  <si>
    <t>項目名稱</t>
    <phoneticPr fontId="2" type="noConversion"/>
  </si>
  <si>
    <t>　　   仍不足時請依以下方法新增：</t>
    <phoneticPr fontId="2" type="noConversion"/>
  </si>
  <si>
    <t>分類帳最多可列印至500列，資料太多時請分期間列印。</t>
    <phoneticPr fontId="2" type="noConversion"/>
  </si>
  <si>
    <t>　Office2000以下版本：[工具]→[保護]→[取消保護工作表]→ [Enter]</t>
    <phoneticPr fontId="2" type="noConversion"/>
  </si>
  <si>
    <t>　新增：科目不足時請儘量先採 "修改" 的方式處理，找到編號相近且同性質的科目，直接修改科目名稱。</t>
    <phoneticPr fontId="2" type="noConversion"/>
  </si>
  <si>
    <t>傳票編號及日期是必填的欄位。傳票編號方式不拘，不重覆即可。</t>
    <phoneticPr fontId="2" type="noConversion"/>
  </si>
  <si>
    <r>
      <rPr>
        <b/>
        <sz val="12"/>
        <rFont val="細明體"/>
        <family val="1"/>
        <charset val="136"/>
      </rPr>
      <t>由於</t>
    </r>
    <r>
      <rPr>
        <b/>
        <sz val="12"/>
        <rFont val="Times New Roman"/>
        <family val="1"/>
      </rPr>
      <t>A~F</t>
    </r>
    <r>
      <rPr>
        <b/>
        <sz val="12"/>
        <rFont val="細明體"/>
        <family val="1"/>
        <charset val="136"/>
      </rPr>
      <t>欄裡隱藏了許多公式，請務必整列複製，方法如下:</t>
    </r>
    <phoneticPr fontId="2" type="noConversion"/>
  </si>
  <si>
    <t>代收款-扣繳稅款</t>
    <phoneticPr fontId="2" type="noConversion"/>
  </si>
  <si>
    <t>Y</t>
  </si>
  <si>
    <t>Y</t>
    <phoneticPr fontId="2" type="noConversion"/>
  </si>
  <si>
    <t>匯費</t>
    <phoneticPr fontId="2" type="noConversion"/>
  </si>
  <si>
    <t>規費</t>
    <phoneticPr fontId="2" type="noConversion"/>
  </si>
  <si>
    <t>OO有限公司</t>
    <phoneticPr fontId="2" type="noConversion"/>
  </si>
  <si>
    <t>減:銷貨退回</t>
    <phoneticPr fontId="2" type="noConversion"/>
  </si>
  <si>
    <t>減:銷貨折讓</t>
    <phoneticPr fontId="2" type="noConversion"/>
  </si>
  <si>
    <t>減:庫藏股票</t>
    <phoneticPr fontId="2" type="noConversion"/>
  </si>
  <si>
    <r>
      <t>減:累計減損</t>
    </r>
    <r>
      <rPr>
        <sz val="12"/>
        <color indexed="23"/>
        <rFont val="Times New Roman"/>
        <family val="1"/>
      </rPr>
      <t>-</t>
    </r>
    <r>
      <rPr>
        <sz val="12"/>
        <color indexed="23"/>
        <rFont val="新細明體"/>
        <family val="1"/>
        <charset val="136"/>
      </rPr>
      <t>金融資產</t>
    </r>
    <r>
      <rPr>
        <sz val="12"/>
        <color indexed="23"/>
        <rFont val="Times New Roman"/>
        <family val="1"/>
      </rPr>
      <t>-</t>
    </r>
    <r>
      <rPr>
        <sz val="12"/>
        <color indexed="23"/>
        <rFont val="新細明體"/>
        <family val="1"/>
        <charset val="136"/>
      </rPr>
      <t>流動</t>
    </r>
    <phoneticPr fontId="2" type="noConversion"/>
  </si>
  <si>
    <r>
      <t>減:累計減損</t>
    </r>
    <r>
      <rPr>
        <sz val="12"/>
        <color indexed="23"/>
        <rFont val="Times New Roman"/>
        <family val="1"/>
      </rPr>
      <t>-</t>
    </r>
    <r>
      <rPr>
        <sz val="12"/>
        <color indexed="23"/>
        <rFont val="新細明體"/>
        <family val="1"/>
        <charset val="136"/>
      </rPr>
      <t>合約資產</t>
    </r>
    <r>
      <rPr>
        <sz val="12"/>
        <color indexed="23"/>
        <rFont val="Times New Roman"/>
        <family val="1"/>
      </rPr>
      <t>-</t>
    </r>
    <r>
      <rPr>
        <sz val="12"/>
        <color indexed="23"/>
        <rFont val="新細明體"/>
        <family val="1"/>
        <charset val="136"/>
      </rPr>
      <t>流動</t>
    </r>
    <phoneticPr fontId="2" type="noConversion"/>
  </si>
  <si>
    <t>減:備抵呆帳-應收票據</t>
    <phoneticPr fontId="2" type="noConversion"/>
  </si>
  <si>
    <t>減:累計折舊-機器設備</t>
    <phoneticPr fontId="2" type="noConversion"/>
  </si>
  <si>
    <t>減:備抵呆帳-應收帳款</t>
    <phoneticPr fontId="2" type="noConversion"/>
  </si>
  <si>
    <r>
      <t>減:累計減損</t>
    </r>
    <r>
      <rPr>
        <sz val="12"/>
        <color indexed="23"/>
        <rFont val="Times New Roman"/>
        <family val="1"/>
      </rPr>
      <t>-</t>
    </r>
    <r>
      <rPr>
        <sz val="12"/>
        <color indexed="23"/>
        <rFont val="新細明體"/>
        <family val="1"/>
        <charset val="136"/>
      </rPr>
      <t>長期性之投資</t>
    </r>
    <phoneticPr fontId="2" type="noConversion"/>
  </si>
  <si>
    <r>
      <t>減:累計減損</t>
    </r>
    <r>
      <rPr>
        <sz val="12"/>
        <color indexed="23"/>
        <rFont val="Times New Roman"/>
        <family val="1"/>
      </rPr>
      <t>-</t>
    </r>
    <r>
      <rPr>
        <sz val="12"/>
        <color indexed="23"/>
        <rFont val="新細明體"/>
        <family val="1"/>
        <charset val="136"/>
      </rPr>
      <t>金融資產</t>
    </r>
    <r>
      <rPr>
        <sz val="12"/>
        <color indexed="23"/>
        <rFont val="Times New Roman"/>
        <family val="1"/>
      </rPr>
      <t>-</t>
    </r>
    <r>
      <rPr>
        <sz val="12"/>
        <color indexed="23"/>
        <rFont val="新細明體"/>
        <family val="1"/>
        <charset val="136"/>
      </rPr>
      <t>非流動</t>
    </r>
    <phoneticPr fontId="2" type="noConversion"/>
  </si>
  <si>
    <r>
      <t>減:累計減損</t>
    </r>
    <r>
      <rPr>
        <sz val="12"/>
        <color indexed="23"/>
        <rFont val="Times New Roman"/>
        <family val="1"/>
      </rPr>
      <t>-</t>
    </r>
    <r>
      <rPr>
        <sz val="12"/>
        <color indexed="23"/>
        <rFont val="新細明體"/>
        <family val="1"/>
        <charset val="136"/>
      </rPr>
      <t>合約資產</t>
    </r>
    <r>
      <rPr>
        <sz val="12"/>
        <color indexed="23"/>
        <rFont val="Times New Roman"/>
        <family val="1"/>
      </rPr>
      <t>-</t>
    </r>
    <r>
      <rPr>
        <sz val="12"/>
        <color indexed="23"/>
        <rFont val="新細明體"/>
        <family val="1"/>
        <charset val="136"/>
      </rPr>
      <t>非流動</t>
    </r>
    <phoneticPr fontId="2" type="noConversion"/>
  </si>
  <si>
    <r>
      <t>減:累計減損</t>
    </r>
    <r>
      <rPr>
        <sz val="12"/>
        <color indexed="23"/>
        <rFont val="Times New Roman"/>
        <family val="1"/>
      </rPr>
      <t>-</t>
    </r>
    <r>
      <rPr>
        <sz val="12"/>
        <color indexed="23"/>
        <rFont val="新細明體"/>
        <family val="1"/>
        <charset val="136"/>
      </rPr>
      <t>土地</t>
    </r>
    <phoneticPr fontId="2" type="noConversion"/>
  </si>
  <si>
    <t>減:累計折舊-房屋及建築</t>
    <phoneticPr fontId="2" type="noConversion"/>
  </si>
  <si>
    <t>減:累計減損-房屋及建築</t>
    <phoneticPr fontId="2" type="noConversion"/>
  </si>
  <si>
    <t>減:累計減損-機器設備</t>
    <phoneticPr fontId="2" type="noConversion"/>
  </si>
  <si>
    <t>減:累計折舊-運輸設備</t>
    <phoneticPr fontId="2" type="noConversion"/>
  </si>
  <si>
    <t>減:累計減損-運輸設備</t>
    <phoneticPr fontId="2" type="noConversion"/>
  </si>
  <si>
    <t>減:累計折舊-生財器具</t>
    <phoneticPr fontId="2" type="noConversion"/>
  </si>
  <si>
    <t>減:累計減損-生財器具</t>
    <phoneticPr fontId="2" type="noConversion"/>
  </si>
  <si>
    <t>減:累計折舊-其他固定資產</t>
    <phoneticPr fontId="2" type="noConversion"/>
  </si>
  <si>
    <t>減:累計減損-其他固定資產</t>
    <phoneticPr fontId="2" type="noConversion"/>
  </si>
  <si>
    <t>減:累計折舊-投資性不動產</t>
    <phoneticPr fontId="2" type="noConversion"/>
  </si>
  <si>
    <t>減:累計折耗-礦產資源</t>
    <phoneticPr fontId="2" type="noConversion"/>
  </si>
  <si>
    <t>減:累計折舊-生物資產</t>
    <phoneticPr fontId="2" type="noConversion"/>
  </si>
  <si>
    <t>減:累計減損-生物資產</t>
    <phoneticPr fontId="2" type="noConversion"/>
  </si>
  <si>
    <t>減:累計攤折-無形資產</t>
    <phoneticPr fontId="2" type="noConversion"/>
  </si>
  <si>
    <t>減:累計減損-無形資產</t>
    <phoneticPr fontId="2" type="noConversion"/>
  </si>
  <si>
    <t>Y</t>
    <phoneticPr fontId="2" type="noConversion"/>
  </si>
  <si>
    <t>所得稅費用(利益)</t>
    <phoneticPr fontId="2" type="noConversion"/>
  </si>
  <si>
    <t>版本:</t>
    <phoneticPr fontId="2" type="noConversion"/>
  </si>
  <si>
    <r>
      <t>作者</t>
    </r>
    <r>
      <rPr>
        <sz val="13"/>
        <color indexed="12"/>
        <rFont val="Times New Roman"/>
        <family val="1"/>
      </rPr>
      <t>:</t>
    </r>
    <r>
      <rPr>
        <sz val="13"/>
        <color indexed="12"/>
        <rFont val="新細明體"/>
        <family val="1"/>
        <charset val="136"/>
      </rPr>
      <t>捷瑞會計師事務所</t>
    </r>
    <r>
      <rPr>
        <sz val="13"/>
        <color indexed="12"/>
        <rFont val="Times New Roman"/>
        <family val="1"/>
      </rPr>
      <t xml:space="preserve"> </t>
    </r>
    <r>
      <rPr>
        <sz val="13"/>
        <color indexed="12"/>
        <rFont val="新細明體"/>
        <family val="1"/>
        <charset val="136"/>
      </rPr>
      <t>高振隆會計師</t>
    </r>
    <phoneticPr fontId="2" type="noConversion"/>
  </si>
  <si>
    <t>捷瑞會計系統企業版</t>
    <phoneticPr fontId="2" type="noConversion"/>
  </si>
  <si>
    <t>　啟用：請在會計科目表的啟用欄輸入 Y 即可啟用，但由於啟用眾多科目會使運算速度下降， 建議只啟用需要的科目。</t>
    <phoneticPr fontId="2" type="noConversion"/>
  </si>
  <si>
    <t>銀行存款</t>
    <phoneticPr fontId="2" type="noConversion"/>
  </si>
  <si>
    <t>1. 取消工作表保護</t>
    <phoneticPr fontId="2" type="noConversion"/>
  </si>
  <si>
    <r>
      <t>2.</t>
    </r>
    <r>
      <rPr>
        <sz val="12"/>
        <rFont val="新細明體"/>
        <family val="1"/>
        <charset val="136"/>
      </rPr>
      <t>在同類科目之列首按右鍵，點「復製」</t>
    </r>
    <phoneticPr fontId="2" type="noConversion"/>
  </si>
  <si>
    <r>
      <t>3.</t>
    </r>
    <r>
      <rPr>
        <sz val="12"/>
        <rFont val="新細明體"/>
        <family val="1"/>
        <charset val="136"/>
      </rPr>
      <t>在欲插入新項目的下一列列首按右鍵，點「插入復製的儲存格」</t>
    </r>
    <phoneticPr fontId="2" type="noConversion"/>
  </si>
  <si>
    <t>4. 開啟工作表保護</t>
    <phoneticPr fontId="2" type="noConversion"/>
  </si>
  <si>
    <r>
      <t>2.</t>
    </r>
    <r>
      <rPr>
        <sz val="12"/>
        <rFont val="新細明體"/>
        <family val="1"/>
        <charset val="136"/>
      </rPr>
      <t>在任一空白列之列首按右鍵，選「復製」</t>
    </r>
    <phoneticPr fontId="2" type="noConversion"/>
  </si>
  <si>
    <r>
      <t>3.</t>
    </r>
    <r>
      <rPr>
        <sz val="12"/>
        <rFont val="新細明體"/>
        <family val="1"/>
        <charset val="136"/>
      </rPr>
      <t>在欲插入空白列的下一列列首按右鍵，選「插入復製的儲存格」</t>
    </r>
    <phoneticPr fontId="2" type="noConversion"/>
  </si>
  <si>
    <r>
      <t>● 為避免巨集病毒，本系統以不使用</t>
    </r>
    <r>
      <rPr>
        <sz val="12"/>
        <rFont val="Times New Roman"/>
        <family val="1"/>
      </rPr>
      <t>VB</t>
    </r>
    <r>
      <rPr>
        <sz val="12"/>
        <rFont val="新細明體"/>
        <family val="1"/>
        <charset val="136"/>
      </rPr>
      <t>及巨集的方式設計。</t>
    </r>
    <phoneticPr fontId="2" type="noConversion"/>
  </si>
  <si>
    <t>● 製造業涉及存貨進銷存管理，本系統目前尚不適用於製造業。</t>
    <phoneticPr fontId="2" type="noConversion"/>
  </si>
  <si>
    <t>● 白色欄位可輸入資料，其他顏色欄位建議勿更動。</t>
    <phoneticPr fontId="2" type="noConversion"/>
  </si>
  <si>
    <r>
      <t>● 買賣業存貨制度請採用「永續盤存制」。亦即</t>
    </r>
    <r>
      <rPr>
        <sz val="12"/>
        <rFont val="Times New Roman"/>
        <family val="1"/>
      </rPr>
      <t xml:space="preserve"> </t>
    </r>
    <r>
      <rPr>
        <sz val="12"/>
        <rFont val="新細明體"/>
        <family val="1"/>
        <charset val="136"/>
      </rPr>
      <t>進貨時借記「存貨」。結算成本時 借:銷貨成本 貸:存貨。</t>
    </r>
    <phoneticPr fontId="2" type="noConversion"/>
  </si>
  <si>
    <t>● 會計項目</t>
    <phoneticPr fontId="2" type="noConversion"/>
  </si>
  <si>
    <t>● 傳票輸入</t>
    <phoneticPr fontId="2" type="noConversion"/>
  </si>
  <si>
    <t>● 傳票列印</t>
    <phoneticPr fontId="2" type="noConversion"/>
  </si>
  <si>
    <t>● 在日記簿中插入空白列</t>
    <phoneticPr fontId="2" type="noConversion"/>
  </si>
  <si>
    <t>● 日記簿列印</t>
    <phoneticPr fontId="2" type="noConversion"/>
  </si>
  <si>
    <t>● 分類帳列印</t>
    <phoneticPr fontId="2" type="noConversion"/>
  </si>
  <si>
    <t>● 年度結轉</t>
    <phoneticPr fontId="2" type="noConversion"/>
  </si>
  <si>
    <t>●●請注意，超過３０００列的資料不會被過帳●●</t>
    <phoneticPr fontId="2" type="noConversion"/>
  </si>
  <si>
    <t>Y</t>
    <phoneticPr fontId="2" type="noConversion"/>
  </si>
  <si>
    <t>● 常見問題</t>
    <phoneticPr fontId="2" type="noConversion"/>
  </si>
  <si>
    <t>答: 此為免費軟體，也沒有發行收費的版本。</t>
    <phoneticPr fontId="2" type="noConversion"/>
  </si>
  <si>
    <t>　  目前只發行3000列的版本，亦不建議增加列數。</t>
    <phoneticPr fontId="2" type="noConversion"/>
  </si>
  <si>
    <t>問: 日記簿為何最多只能輸入3000列，可否增加 ?</t>
    <phoneticPr fontId="2" type="noConversion"/>
  </si>
  <si>
    <t>答: 當會計項目表中借方科目合計總金額與貸方科目合計總金額不一致時會出現此訊息。</t>
    <phoneticPr fontId="2" type="noConversion"/>
  </si>
  <si>
    <t>問: 出現 "過帳錯誤" 是什麼原因 ?：</t>
    <phoneticPr fontId="2" type="noConversion"/>
  </si>
  <si>
    <t xml:space="preserve">  　可能原因：在會計項目表中修改了項目代號，但該會計項目已被使用於傳票。</t>
    <phoneticPr fontId="2" type="noConversion"/>
  </si>
  <si>
    <t xml:space="preserve">  　排除方法：回復修改的代號 或 修改傳票。</t>
    <phoneticPr fontId="2" type="noConversion"/>
  </si>
  <si>
    <t>問: 本軟體如何收費 ?</t>
    <phoneticPr fontId="2" type="noConversion"/>
  </si>
  <si>
    <t>問: 日記簿裡的記錄可否自動排序 ?</t>
    <phoneticPr fontId="2" type="noConversion"/>
  </si>
  <si>
    <t>答: 受限於Excel的功能，無法自動依傳票號碼排序，建議手動以 "剪下"、"插入" 的方式移動傳票記錄來排序。</t>
    <phoneticPr fontId="2" type="noConversion"/>
  </si>
  <si>
    <t>情況一：新年度啟用新檔案(建議做法)</t>
    <phoneticPr fontId="2" type="noConversion"/>
  </si>
  <si>
    <t>情況二：新年度仍繼續使用舊檔案</t>
    <phoneticPr fontId="2" type="noConversion"/>
  </si>
  <si>
    <t>● 需要顯示小數點的使用者，例如以美金記帳，可自行修改金額欄位的顯示格式。</t>
    <phoneticPr fontId="2" type="noConversion"/>
  </si>
  <si>
    <r>
      <t>● 本系統發行於</t>
    </r>
    <r>
      <rPr>
        <sz val="12"/>
        <rFont val="Times New Roman"/>
        <family val="1"/>
      </rPr>
      <t>2004</t>
    </r>
    <r>
      <rPr>
        <sz val="12"/>
        <rFont val="新細明體"/>
        <family val="1"/>
        <charset val="136"/>
      </rPr>
      <t>年，歷經不斷改版調整，功能已臻穩定，建議勿任意修改公式，如因自行修改造成錯誤而委託本所修複，本所將酌收費用。</t>
    </r>
    <phoneticPr fontId="2" type="noConversion"/>
  </si>
  <si>
    <t>答: 受限於Excel的即時運算能力，資料量愈來愈多會出算速度變慢的情形，經測試發現3000列是最佳的上限。</t>
    <phoneticPr fontId="2" type="noConversion"/>
  </si>
  <si>
    <t xml:space="preserve"> </t>
    <phoneticPr fontId="2" type="noConversion"/>
  </si>
  <si>
    <t>　Office2003以上版本：[校閱]→[取消保護工作表]</t>
    <phoneticPr fontId="2" type="noConversion"/>
  </si>
  <si>
    <r>
      <t>● 受限於</t>
    </r>
    <r>
      <rPr>
        <sz val="12"/>
        <rFont val="Times New Roman"/>
        <family val="1"/>
      </rPr>
      <t>Excel</t>
    </r>
    <r>
      <rPr>
        <sz val="12"/>
        <rFont val="新細明體"/>
        <family val="1"/>
        <charset val="136"/>
      </rPr>
      <t>的運算速度，傳票最多可輸入至 3,000列，如不敷使用可每半年使用一個檔案，以6月30日試算表餘額在新檔案做開帳分錄即可。</t>
    </r>
    <phoneticPr fontId="2" type="noConversion"/>
  </si>
  <si>
    <t xml:space="preserve"> </t>
    <phoneticPr fontId="2" type="noConversion"/>
  </si>
  <si>
    <t>科目代號</t>
    <phoneticPr fontId="2" type="noConversion"/>
  </si>
  <si>
    <t>科目名稱</t>
    <phoneticPr fontId="2" type="noConversion"/>
  </si>
  <si>
    <t>分類帳下拉</t>
    <phoneticPr fontId="2" type="noConversion"/>
  </si>
  <si>
    <t>序號</t>
    <phoneticPr fontId="2" type="noConversion"/>
  </si>
  <si>
    <t>輸入期間</t>
    <phoneticPr fontId="2" type="noConversion"/>
  </si>
  <si>
    <t>列數如仍不夠可自行複製整列即可增加。</t>
    <phoneticPr fontId="2" type="noConversion"/>
  </si>
  <si>
    <t>傳票內科目數量超過12個時，請解除該頁面的保護，將19~41列取消隱藏，即可擴增至35個科目。</t>
    <phoneticPr fontId="2" type="noConversion"/>
  </si>
  <si>
    <t>Y</t>
    <phoneticPr fontId="2" type="noConversion"/>
  </si>
  <si>
    <t>　　   請先注意，由於 A~L 欄有許多公式，請務必整列複製，方法如下:</t>
    <phoneticPr fontId="2" type="noConversion"/>
  </si>
  <si>
    <t>1月底</t>
    <phoneticPr fontId="2" type="noConversion"/>
  </si>
  <si>
    <t>2月底</t>
    <phoneticPr fontId="2" type="noConversion"/>
  </si>
  <si>
    <t>3月底</t>
    <phoneticPr fontId="2" type="noConversion"/>
  </si>
  <si>
    <t>4月底</t>
    <phoneticPr fontId="2" type="noConversion"/>
  </si>
  <si>
    <t>5月底</t>
  </si>
  <si>
    <t>6月底</t>
  </si>
  <si>
    <t>7月底</t>
  </si>
  <si>
    <t>8月底</t>
  </si>
  <si>
    <t>9月底</t>
  </si>
  <si>
    <t>10月底</t>
  </si>
  <si>
    <t>11月底</t>
  </si>
  <si>
    <t>12月底</t>
  </si>
  <si>
    <t>輸入日期</t>
    <phoneticPr fontId="2" type="noConversion"/>
  </si>
  <si>
    <t>1/1</t>
    <phoneticPr fontId="2" type="noConversion"/>
  </si>
  <si>
    <t>日期</t>
    <phoneticPr fontId="2" type="noConversion"/>
  </si>
  <si>
    <t>選項</t>
    <phoneticPr fontId="2" type="noConversion"/>
  </si>
  <si>
    <t>資產負債表日期下拉清單</t>
    <phoneticPr fontId="2" type="noConversion"/>
  </si>
  <si>
    <t>分類帳科目下拉清單</t>
    <phoneticPr fontId="2" type="noConversion"/>
  </si>
  <si>
    <t>損益表日期下拉清單</t>
    <phoneticPr fontId="2" type="noConversion"/>
  </si>
  <si>
    <t>1月</t>
    <phoneticPr fontId="2" type="noConversion"/>
  </si>
  <si>
    <t>2月</t>
    <phoneticPr fontId="2" type="noConversion"/>
  </si>
  <si>
    <t>3月</t>
  </si>
  <si>
    <t>4月</t>
  </si>
  <si>
    <t>5月</t>
  </si>
  <si>
    <t>6月</t>
  </si>
  <si>
    <t>7月</t>
  </si>
  <si>
    <t>8月</t>
  </si>
  <si>
    <t>9月</t>
  </si>
  <si>
    <t>10月</t>
  </si>
  <si>
    <t>11月</t>
  </si>
  <si>
    <t>12月</t>
  </si>
  <si>
    <t>輸入期間</t>
    <phoneticPr fontId="2" type="noConversion"/>
  </si>
  <si>
    <t>起日</t>
    <phoneticPr fontId="2" type="noConversion"/>
  </si>
  <si>
    <t>訖日</t>
    <phoneticPr fontId="2" type="noConversion"/>
  </si>
  <si>
    <t>全年度</t>
    <phoneticPr fontId="2" type="noConversion"/>
  </si>
  <si>
    <t xml:space="preserve"> </t>
    <phoneticPr fontId="2" type="noConversion"/>
  </si>
  <si>
    <t>Y</t>
    <phoneticPr fontId="2" type="noConversion"/>
  </si>
  <si>
    <t>11121</t>
  </si>
  <si>
    <t>分類帳下拉清單</t>
    <phoneticPr fontId="2" type="noConversion"/>
  </si>
  <si>
    <t>最近15天</t>
    <phoneticPr fontId="2" type="noConversion"/>
  </si>
  <si>
    <t>最近60天</t>
    <phoneticPr fontId="2" type="noConversion"/>
  </si>
  <si>
    <t>合併</t>
    <phoneticPr fontId="2" type="noConversion"/>
  </si>
  <si>
    <t>11121 銀行存款-一銀活存</t>
  </si>
  <si>
    <t>3110  實收資本</t>
  </si>
  <si>
    <t>1131  商品</t>
  </si>
  <si>
    <t>2121  應付帳款</t>
  </si>
  <si>
    <t>1144  進項稅額</t>
  </si>
  <si>
    <t>會計項目</t>
    <phoneticPr fontId="2" type="noConversion"/>
  </si>
  <si>
    <t>公司創立</t>
    <phoneticPr fontId="2" type="noConversion"/>
  </si>
  <si>
    <r>
      <t>● 本程式為免費軟體，下載位址為</t>
    </r>
    <r>
      <rPr>
        <sz val="12"/>
        <rFont val="Times New Roman"/>
        <family val="1"/>
      </rPr>
      <t xml:space="preserve"> www.jrcpa.com </t>
    </r>
    <r>
      <rPr>
        <sz val="12"/>
        <rFont val="新細明體"/>
        <family val="1"/>
        <charset val="136"/>
      </rPr>
      <t>→</t>
    </r>
    <r>
      <rPr>
        <sz val="12"/>
        <rFont val="Times New Roman"/>
        <family val="1"/>
      </rPr>
      <t xml:space="preserve"> </t>
    </r>
    <r>
      <rPr>
        <sz val="12"/>
        <rFont val="新細明體"/>
        <family val="1"/>
        <charset val="136"/>
      </rPr>
      <t>下載專區 → 捷瑞會計系統。</t>
    </r>
    <r>
      <rPr>
        <sz val="12"/>
        <rFont val="Times New Roman"/>
        <family val="1"/>
      </rPr>
      <t xml:space="preserve"> </t>
    </r>
    <r>
      <rPr>
        <sz val="12"/>
        <rFont val="新細明體"/>
        <family val="1"/>
        <charset val="136"/>
      </rPr>
      <t>如對程式有疑問或建議，歡迎電郵至</t>
    </r>
    <r>
      <rPr>
        <sz val="12"/>
        <rFont val="Times New Roman"/>
        <family val="1"/>
      </rPr>
      <t>box@jusregal.com</t>
    </r>
    <r>
      <rPr>
        <sz val="12"/>
        <rFont val="新細明體"/>
        <family val="1"/>
        <charset val="136"/>
      </rPr>
      <t>。</t>
    </r>
    <phoneticPr fontId="2" type="noConversion"/>
  </si>
  <si>
    <r>
      <t xml:space="preserve">● </t>
    </r>
    <r>
      <rPr>
        <b/>
        <sz val="12"/>
        <rFont val="新細明體"/>
        <family val="1"/>
        <charset val="136"/>
      </rPr>
      <t>只需在日記簿裡輸入會計分錄，系統自動產出傳票及各類報表。</t>
    </r>
    <phoneticPr fontId="2" type="noConversion"/>
  </si>
  <si>
    <t>　　　已使用於傳票的會計項目不可再修改。</t>
    <phoneticPr fontId="2" type="noConversion"/>
  </si>
  <si>
    <t>借/貸</t>
    <phoneticPr fontId="2" type="noConversion"/>
  </si>
  <si>
    <t>1111  零用金</t>
  </si>
  <si>
    <t>2134  銷項稅額</t>
  </si>
  <si>
    <t>Y</t>
    <phoneticPr fontId="2" type="noConversion"/>
  </si>
  <si>
    <t>1901  存出保證金</t>
  </si>
  <si>
    <t>6020  租金支出</t>
  </si>
  <si>
    <t>21951 代收款-健保費</t>
  </si>
  <si>
    <t>6300  匯費</t>
  </si>
  <si>
    <t>2111001</t>
  </si>
  <si>
    <t>4100  銷貨收入</t>
  </si>
  <si>
    <t>6010  薪資支出</t>
  </si>
  <si>
    <t>6180  伙食費</t>
  </si>
  <si>
    <t>21952 代收款-勞保費</t>
  </si>
  <si>
    <t>2131  應付費用</t>
  </si>
  <si>
    <t>11月薪資</t>
  </si>
  <si>
    <t>2111002</t>
  </si>
  <si>
    <t>2111003</t>
  </si>
  <si>
    <t>2111004</t>
  </si>
  <si>
    <t>2111005</t>
  </si>
  <si>
    <t>2111006</t>
  </si>
  <si>
    <t>2112001</t>
  </si>
  <si>
    <t>12租金</t>
  </si>
  <si>
    <t>11月租金</t>
  </si>
  <si>
    <t>店面押金及11月租金</t>
  </si>
  <si>
    <t>12月租金</t>
  </si>
  <si>
    <t>11月薪資立帳</t>
  </si>
  <si>
    <t>2112002</t>
  </si>
  <si>
    <t>11月薪資匯款</t>
  </si>
  <si>
    <t>2111007</t>
  </si>
  <si>
    <t>5100  銷貨成本</t>
  </si>
  <si>
    <t>華碩筆電4台,單價20000</t>
  </si>
  <si>
    <t>華碩,筆電20台,單價20000</t>
  </si>
  <si>
    <t>2112003</t>
  </si>
  <si>
    <t>1123  應收帳款</t>
  </si>
  <si>
    <t>台新,筆電10台,售價40000</t>
  </si>
  <si>
    <t>2112004</t>
  </si>
  <si>
    <t>12月薪資立帳</t>
  </si>
  <si>
    <t>2112005</t>
  </si>
  <si>
    <t>華碩筆電10台,單價20000</t>
  </si>
  <si>
    <t>2112006</t>
  </si>
  <si>
    <t>付華碩50%</t>
  </si>
  <si>
    <t>華碩50%貨款</t>
  </si>
  <si>
    <t>12月薪資</t>
  </si>
  <si>
    <t>2112007</t>
  </si>
  <si>
    <t>付保費</t>
  </si>
  <si>
    <t>11月薪資代扣</t>
  </si>
  <si>
    <t>6100  保險費</t>
  </si>
  <si>
    <t>11月健保</t>
  </si>
  <si>
    <t>11月勞保</t>
  </si>
  <si>
    <t>11月成本</t>
  </si>
  <si>
    <t>12月成本</t>
  </si>
  <si>
    <t>設立</t>
  </si>
  <si>
    <t>店面押金二個月</t>
  </si>
  <si>
    <t>進貨</t>
  </si>
  <si>
    <t>銷售筆電4台</t>
  </si>
  <si>
    <t>承租店面</t>
    <phoneticPr fontId="2" type="noConversion"/>
  </si>
  <si>
    <t>● 各工作表皆已開啟保護, 建議不要取消保護以免公式損壞。</t>
    <phoneticPr fontId="2" type="noConversion"/>
  </si>
  <si>
    <t>日記簿傳票範例</t>
    <phoneticPr fontId="2" type="noConversion"/>
  </si>
  <si>
    <t>創立</t>
  </si>
  <si>
    <t>刻印</t>
  </si>
  <si>
    <t>收入</t>
  </si>
  <si>
    <t>大小章一套</t>
  </si>
  <si>
    <t>6230  其他費用</t>
  </si>
  <si>
    <t>顧問諮詢</t>
  </si>
  <si>
    <t>　</t>
  </si>
  <si>
    <t xml:space="preserve"> 如仍需取消保護，方法如下，密碼皆為空白(說明頁除外)：</t>
    <phoneticPr fontId="2" type="noConversion"/>
  </si>
  <si>
    <t>www.jrcpa.tw</t>
    <phoneticPr fontId="2" type="noConversion"/>
  </si>
  <si>
    <t>教學影片</t>
    <phoneticPr fontId="2" type="noConversion"/>
  </si>
  <si>
    <t>信箱:</t>
    <phoneticPr fontId="2" type="noConversion"/>
  </si>
  <si>
    <t>官網:</t>
    <phoneticPr fontId="2" type="noConversion"/>
  </si>
  <si>
    <r>
      <t xml:space="preserve">　　　　　　　累積盈虧　　　　XXX </t>
    </r>
    <r>
      <rPr>
        <b/>
        <sz val="12"/>
        <color rgb="FFFF0000"/>
        <rFont val="細明體"/>
        <family val="3"/>
        <charset val="136"/>
      </rPr>
      <t>←本期損益數請併入累積盈虧</t>
    </r>
    <phoneticPr fontId="2" type="noConversion"/>
  </si>
  <si>
    <t>會計項目代號最長6碼。</t>
    <phoneticPr fontId="2" type="noConversion"/>
  </si>
  <si>
    <t>%</t>
    <phoneticPr fontId="2" type="noConversion"/>
  </si>
  <si>
    <t>　　綜合損益表</t>
    <phoneticPr fontId="2" type="noConversion"/>
  </si>
  <si>
    <t>2023</t>
    <phoneticPr fontId="2" type="noConversion"/>
  </si>
  <si>
    <t>2301001</t>
  </si>
  <si>
    <t>2301001</t>
    <phoneticPr fontId="2" type="noConversion"/>
  </si>
  <si>
    <t>2301002</t>
    <phoneticPr fontId="2" type="noConversion"/>
  </si>
  <si>
    <t>2301003</t>
    <phoneticPr fontId="2" type="noConversion"/>
  </si>
  <si>
    <t>230111a</t>
    <phoneticPr fontId="2"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</si>
</sst>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41" formatCode="_-* #,##0_-;\-* #,##0_-;_-* &quot;-&quot;_-;_-@_-"/>
    <numFmt numFmtId="43" formatCode="_-* #,##0.00_-;\-* #,##0.00_-;_-* &quot;-&quot;??_-;_-@_-"/>
    <numFmt numFmtId="176" formatCode="m&quot;月&quot;d&quot;日&quot;"/>
    <numFmt numFmtId="177" formatCode="#,##0_);[Red]\(#,##0\)"/>
    <numFmt numFmtId="178" formatCode="#,##0_);\(#,##0\)"/>
    <numFmt numFmtId="179" formatCode="yyyy/mm/dd"/>
    <numFmt numFmtId="180" formatCode="yyyy&quot;年&quot;m&quot;月&quot;d&quot;日～&quot;"/>
    <numFmt numFmtId="181" formatCode="_-* #,##0_-;\-* #,##0_-;_-* &quot;-&quot;??_-;_-@_-"/>
    <numFmt numFmtId="182" formatCode="&quot;筆&quot;&quot;數&quot;#,##0"/>
    <numFmt numFmtId="183" formatCode="&quot;資料筆數:&quot;###"/>
    <numFmt numFmtId="184" formatCode="e/mm/dd"/>
    <numFmt numFmtId="185" formatCode="&quot;傳票日期: &quot;yyyy&quot;年&quot;m&quot;月&quot;d&quot;日&quot;"/>
    <numFmt numFmtId="186" formatCode="&quot;借方筆數:&quot;###"/>
    <numFmt numFmtId="187" formatCode="&quot;貸方筆數:&quot;###"/>
    <numFmt numFmtId="188" formatCode="&quot;借方筆數:&quot;#"/>
    <numFmt numFmtId="189" formatCode="@&quot;　　(結算科目，請勿複製)&quot;"/>
    <numFmt numFmtId="190" formatCode="&quot;貸方筆數:&quot;#"/>
    <numFmt numFmtId="191" formatCode="@&quot;年度&quot;"/>
    <numFmt numFmtId="192" formatCode="yyyy/m/d&quot; ～&quot;"/>
    <numFmt numFmtId="193" formatCode="yyyy/m/d;@"/>
    <numFmt numFmtId="194" formatCode="0;[Red]0"/>
  </numFmts>
  <fonts count="72" x14ac:knownFonts="1">
    <font>
      <sz val="12"/>
      <name val="新細明體"/>
      <family val="1"/>
      <charset val="136"/>
    </font>
    <font>
      <sz val="12"/>
      <name val="新細明體"/>
      <family val="1"/>
      <charset val="136"/>
    </font>
    <font>
      <sz val="9"/>
      <name val="新細明體"/>
      <family val="1"/>
      <charset val="136"/>
    </font>
    <font>
      <sz val="12"/>
      <name val="Times New Roman"/>
      <family val="1"/>
    </font>
    <font>
      <sz val="14"/>
      <name val="新細明體"/>
      <family val="1"/>
      <charset val="136"/>
    </font>
    <font>
      <sz val="8"/>
      <name val="新細明體"/>
      <family val="1"/>
      <charset val="136"/>
    </font>
    <font>
      <b/>
      <sz val="12"/>
      <name val="新細明體"/>
      <family val="1"/>
      <charset val="136"/>
    </font>
    <font>
      <u/>
      <sz val="12"/>
      <color indexed="12"/>
      <name val="新細明體"/>
      <family val="1"/>
      <charset val="136"/>
    </font>
    <font>
      <b/>
      <sz val="14"/>
      <name val="新細明體"/>
      <family val="1"/>
      <charset val="136"/>
    </font>
    <font>
      <sz val="16"/>
      <name val="新細明體"/>
      <family val="1"/>
      <charset val="136"/>
    </font>
    <font>
      <b/>
      <sz val="16"/>
      <name val="新細明體"/>
      <family val="1"/>
      <charset val="136"/>
    </font>
    <font>
      <b/>
      <sz val="12"/>
      <name val="Times New Roman"/>
      <family val="1"/>
    </font>
    <font>
      <b/>
      <sz val="12"/>
      <color indexed="8"/>
      <name val="新細明體"/>
      <family val="1"/>
      <charset val="136"/>
    </font>
    <font>
      <b/>
      <sz val="13"/>
      <name val="新細明體"/>
      <family val="1"/>
      <charset val="136"/>
    </font>
    <font>
      <b/>
      <sz val="13"/>
      <name val="Times New Roman"/>
      <family val="1"/>
    </font>
    <font>
      <b/>
      <sz val="14"/>
      <color indexed="8"/>
      <name val="新細明體"/>
      <family val="1"/>
      <charset val="136"/>
    </font>
    <font>
      <b/>
      <sz val="12"/>
      <color indexed="10"/>
      <name val="新細明體"/>
      <family val="1"/>
      <charset val="136"/>
    </font>
    <font>
      <b/>
      <sz val="8"/>
      <color indexed="10"/>
      <name val="新細明體"/>
      <family val="1"/>
      <charset val="136"/>
    </font>
    <font>
      <sz val="12"/>
      <color indexed="9"/>
      <name val="新細明體"/>
      <family val="1"/>
      <charset val="136"/>
    </font>
    <font>
      <b/>
      <sz val="14"/>
      <color indexed="9"/>
      <name val="新細明體"/>
      <family val="1"/>
      <charset val="136"/>
    </font>
    <font>
      <sz val="10"/>
      <name val="新細明體"/>
      <family val="1"/>
      <charset val="136"/>
    </font>
    <font>
      <sz val="12"/>
      <color indexed="43"/>
      <name val="新細明體"/>
      <family val="1"/>
      <charset val="136"/>
    </font>
    <font>
      <b/>
      <sz val="11"/>
      <color indexed="81"/>
      <name val="新細明體"/>
      <family val="1"/>
      <charset val="136"/>
    </font>
    <font>
      <sz val="12"/>
      <name val="新細明體"/>
      <family val="1"/>
      <charset val="136"/>
    </font>
    <font>
      <sz val="12"/>
      <name val="細明體"/>
      <family val="3"/>
      <charset val="136"/>
    </font>
    <font>
      <sz val="12"/>
      <color indexed="10"/>
      <name val="新細明體"/>
      <family val="1"/>
      <charset val="136"/>
    </font>
    <font>
      <sz val="11"/>
      <color indexed="23"/>
      <name val="新細明體"/>
      <family val="1"/>
      <charset val="136"/>
    </font>
    <font>
      <sz val="11"/>
      <name val="新細明體"/>
      <family val="1"/>
      <charset val="136"/>
    </font>
    <font>
      <sz val="10"/>
      <color indexed="23"/>
      <name val="新細明體"/>
      <family val="1"/>
      <charset val="136"/>
    </font>
    <font>
      <b/>
      <sz val="11"/>
      <color indexed="10"/>
      <name val="新細明體"/>
      <family val="1"/>
      <charset val="136"/>
    </font>
    <font>
      <b/>
      <sz val="14"/>
      <color indexed="17"/>
      <name val="新細明體"/>
      <family val="1"/>
      <charset val="136"/>
    </font>
    <font>
      <sz val="11"/>
      <color indexed="23"/>
      <name val="Times New Roman"/>
      <family val="1"/>
    </font>
    <font>
      <u val="singleAccounting"/>
      <sz val="12"/>
      <name val="細明體"/>
      <family val="3"/>
      <charset val="136"/>
    </font>
    <font>
      <b/>
      <sz val="18"/>
      <color indexed="12"/>
      <name val="新細明體"/>
      <family val="1"/>
      <charset val="136"/>
    </font>
    <font>
      <sz val="13"/>
      <color indexed="12"/>
      <name val="新細明體"/>
      <family val="1"/>
      <charset val="136"/>
    </font>
    <font>
      <sz val="13"/>
      <color indexed="12"/>
      <name val="Times New Roman"/>
      <family val="1"/>
    </font>
    <font>
      <b/>
      <sz val="16"/>
      <name val="細明體"/>
      <family val="3"/>
      <charset val="136"/>
    </font>
    <font>
      <sz val="10"/>
      <color indexed="50"/>
      <name val="新細明體"/>
      <family val="1"/>
      <charset val="136"/>
    </font>
    <font>
      <sz val="10"/>
      <color indexed="43"/>
      <name val="新細明體"/>
      <family val="1"/>
      <charset val="136"/>
    </font>
    <font>
      <sz val="12"/>
      <color indexed="55"/>
      <name val="新細明體"/>
      <family val="1"/>
      <charset val="136"/>
    </font>
    <font>
      <sz val="12"/>
      <color indexed="23"/>
      <name val="新細明體"/>
      <family val="1"/>
      <charset val="136"/>
    </font>
    <font>
      <sz val="12"/>
      <color indexed="23"/>
      <name val="Times New Roman"/>
      <family val="1"/>
    </font>
    <font>
      <b/>
      <sz val="10"/>
      <name val="細明體"/>
      <family val="3"/>
      <charset val="136"/>
    </font>
    <font>
      <b/>
      <sz val="10"/>
      <name val="Times New Roman"/>
      <family val="1"/>
    </font>
    <font>
      <b/>
      <sz val="10"/>
      <name val="新細明體"/>
      <family val="1"/>
      <charset val="136"/>
    </font>
    <font>
      <b/>
      <sz val="10"/>
      <color indexed="50"/>
      <name val="新細明體"/>
      <family val="1"/>
      <charset val="136"/>
    </font>
    <font>
      <sz val="2"/>
      <name val="新細明體"/>
      <family val="1"/>
      <charset val="136"/>
    </font>
    <font>
      <sz val="2"/>
      <name val="Times New Roman"/>
      <family val="1"/>
    </font>
    <font>
      <sz val="2"/>
      <color indexed="50"/>
      <name val="新細明體"/>
      <family val="1"/>
      <charset val="136"/>
    </font>
    <font>
      <b/>
      <sz val="2"/>
      <name val="新細明體"/>
      <family val="1"/>
      <charset val="136"/>
    </font>
    <font>
      <b/>
      <sz val="12"/>
      <color theme="9" tint="-0.249977111117893"/>
      <name val="新細明體"/>
      <family val="1"/>
      <charset val="136"/>
    </font>
    <font>
      <sz val="12"/>
      <color theme="9" tint="-0.249977111117893"/>
      <name val="新細明體"/>
      <family val="1"/>
      <charset val="136"/>
    </font>
    <font>
      <sz val="2"/>
      <color theme="9" tint="-0.249977111117893"/>
      <name val="新細明體"/>
      <family val="1"/>
      <charset val="136"/>
    </font>
    <font>
      <sz val="9"/>
      <color indexed="81"/>
      <name val="細明體"/>
      <family val="3"/>
      <charset val="136"/>
    </font>
    <font>
      <b/>
      <sz val="12"/>
      <color indexed="81"/>
      <name val="細明體"/>
      <family val="3"/>
      <charset val="136"/>
    </font>
    <font>
      <b/>
      <sz val="12"/>
      <name val="細明體"/>
      <family val="1"/>
      <charset val="136"/>
    </font>
    <font>
      <b/>
      <sz val="12"/>
      <name val="Times New Roman"/>
      <family val="1"/>
      <charset val="136"/>
    </font>
    <font>
      <sz val="12"/>
      <color rgb="FFC00000"/>
      <name val="新細明體"/>
      <family val="1"/>
      <charset val="136"/>
    </font>
    <font>
      <b/>
      <sz val="12"/>
      <color rgb="FFFF0000"/>
      <name val="新細明體"/>
      <family val="1"/>
      <charset val="136"/>
    </font>
    <font>
      <sz val="12"/>
      <color theme="0" tint="-0.249977111117893"/>
      <name val="新細明體"/>
      <family val="1"/>
      <charset val="136"/>
    </font>
    <font>
      <b/>
      <sz val="12"/>
      <color theme="0" tint="-0.249977111117893"/>
      <name val="新細明體"/>
      <family val="1"/>
      <charset val="136"/>
    </font>
    <font>
      <sz val="11"/>
      <color indexed="10"/>
      <name val="新細明體"/>
      <family val="1"/>
      <charset val="136"/>
    </font>
    <font>
      <b/>
      <sz val="14"/>
      <name val="細明體"/>
      <family val="3"/>
      <charset val="136"/>
    </font>
    <font>
      <b/>
      <sz val="10"/>
      <color indexed="81"/>
      <name val="細明體"/>
      <family val="3"/>
      <charset val="136"/>
    </font>
    <font>
      <sz val="14"/>
      <color indexed="50"/>
      <name val="新細明體"/>
      <family val="1"/>
      <charset val="136"/>
    </font>
    <font>
      <sz val="10"/>
      <color theme="9" tint="0.39997558519241921"/>
      <name val="新細明體"/>
      <family val="1"/>
      <charset val="136"/>
    </font>
    <font>
      <b/>
      <sz val="11"/>
      <name val="新細明體"/>
      <family val="1"/>
      <charset val="136"/>
    </font>
    <font>
      <sz val="11"/>
      <name val="細明體"/>
      <family val="3"/>
      <charset val="136"/>
    </font>
    <font>
      <sz val="11"/>
      <color rgb="FF800000"/>
      <name val="新細明體"/>
      <family val="1"/>
      <charset val="136"/>
    </font>
    <font>
      <sz val="12"/>
      <color theme="9"/>
      <name val="新細明體"/>
      <family val="1"/>
      <charset val="136"/>
    </font>
    <font>
      <b/>
      <sz val="12"/>
      <color rgb="FFFF0000"/>
      <name val="細明體"/>
      <family val="3"/>
      <charset val="136"/>
    </font>
    <font>
      <sz val="11"/>
      <color indexed="12"/>
      <name val="新細明體"/>
      <family val="1"/>
      <charset val="136"/>
    </font>
  </fonts>
  <fills count="13">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indexed="47"/>
        <bgColor indexed="64"/>
      </patternFill>
    </fill>
    <fill>
      <patternFill patternType="solid">
        <fgColor indexed="43"/>
        <bgColor indexed="64"/>
      </patternFill>
    </fill>
    <fill>
      <patternFill patternType="solid">
        <fgColor indexed="41"/>
        <bgColor indexed="64"/>
      </patternFill>
    </fill>
    <fill>
      <patternFill patternType="solid">
        <fgColor theme="0"/>
        <bgColor indexed="64"/>
      </patternFill>
    </fill>
    <fill>
      <patternFill patternType="solid">
        <fgColor theme="0" tint="-0.249977111117893"/>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6" tint="0.79998168889431442"/>
        <bgColor indexed="64"/>
      </patternFill>
    </fill>
    <fill>
      <patternFill patternType="solid">
        <fgColor theme="2"/>
        <bgColor indexed="64"/>
      </patternFill>
    </fill>
  </fills>
  <borders count="40">
    <border>
      <left/>
      <right/>
      <top/>
      <bottom/>
      <diagonal/>
    </border>
    <border>
      <left/>
      <right/>
      <top/>
      <bottom style="thin">
        <color indexed="64"/>
      </bottom>
      <diagonal/>
    </border>
    <border>
      <left/>
      <right/>
      <top/>
      <bottom style="medium">
        <color indexed="64"/>
      </bottom>
      <diagonal/>
    </border>
    <border>
      <left/>
      <right/>
      <top style="medium">
        <color indexed="64"/>
      </top>
      <bottom style="medium">
        <color indexed="64"/>
      </bottom>
      <diagonal/>
    </border>
    <border>
      <left style="medium">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hair">
        <color indexed="64"/>
      </right>
      <top/>
      <bottom/>
      <diagonal/>
    </border>
    <border>
      <left style="medium">
        <color indexed="64"/>
      </left>
      <right/>
      <top style="medium">
        <color indexed="64"/>
      </top>
      <bottom style="medium">
        <color indexed="64"/>
      </bottom>
      <diagonal/>
    </border>
    <border>
      <left style="medium">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medium">
        <color indexed="64"/>
      </right>
      <top/>
      <bottom style="hair">
        <color indexed="64"/>
      </bottom>
      <diagonal/>
    </border>
    <border>
      <left style="medium">
        <color indexed="64"/>
      </left>
      <right style="hair">
        <color indexed="64"/>
      </right>
      <top style="medium">
        <color indexed="64"/>
      </top>
      <bottom style="medium">
        <color indexed="64"/>
      </bottom>
      <diagonal/>
    </border>
    <border>
      <left style="thin">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right style="thin">
        <color indexed="64"/>
      </right>
      <top style="thin">
        <color indexed="64"/>
      </top>
      <bottom/>
      <diagonal/>
    </border>
    <border>
      <left style="thin">
        <color indexed="64"/>
      </left>
      <right/>
      <top style="thin">
        <color indexed="64"/>
      </top>
      <bottom/>
      <diagonal/>
    </border>
    <border>
      <left/>
      <right/>
      <top style="medium">
        <color indexed="64"/>
      </top>
      <bottom/>
      <diagonal/>
    </border>
    <border>
      <left style="thin">
        <color auto="1"/>
      </left>
      <right style="thin">
        <color auto="1"/>
      </right>
      <top style="thin">
        <color auto="1"/>
      </top>
      <bottom style="thin">
        <color auto="1"/>
      </bottom>
      <diagonal/>
    </border>
    <border>
      <left style="thin">
        <color indexed="64"/>
      </left>
      <right/>
      <top style="medium">
        <color indexed="64"/>
      </top>
      <bottom/>
      <diagonal/>
    </border>
    <border>
      <left style="medium">
        <color indexed="64"/>
      </left>
      <right style="thin">
        <color indexed="64"/>
      </right>
      <top/>
      <bottom style="thin">
        <color indexed="64"/>
      </bottom>
      <diagonal/>
    </border>
    <border>
      <left style="thin">
        <color auto="1"/>
      </left>
      <right style="thin">
        <color auto="1"/>
      </right>
      <top/>
      <bottom style="thin">
        <color auto="1"/>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right/>
      <top/>
      <bottom style="thin">
        <color theme="0" tint="-0.499984740745262"/>
      </bottom>
      <diagonal/>
    </border>
    <border>
      <left style="hair">
        <color theme="9" tint="-0.24994659260841701"/>
      </left>
      <right style="medium">
        <color theme="9" tint="-0.24994659260841701"/>
      </right>
      <top style="hair">
        <color theme="9" tint="-0.24994659260841701"/>
      </top>
      <bottom style="medium">
        <color theme="9" tint="-0.24994659260841701"/>
      </bottom>
      <diagonal/>
    </border>
    <border>
      <left style="thin">
        <color auto="1"/>
      </left>
      <right style="thin">
        <color auto="1"/>
      </right>
      <top style="thin">
        <color auto="1"/>
      </top>
      <bottom/>
      <diagonal/>
    </border>
    <border>
      <left style="hair">
        <color theme="9" tint="-0.24994659260841701"/>
      </left>
      <right style="medium">
        <color theme="9" tint="-0.24994659260841701"/>
      </right>
      <top style="hair">
        <color theme="9" tint="-0.24994659260841701"/>
      </top>
      <bottom style="hair">
        <color theme="9" tint="-0.24994659260841701"/>
      </bottom>
      <diagonal/>
    </border>
    <border>
      <left style="thin">
        <color theme="0"/>
      </left>
      <right style="medium">
        <color theme="0" tint="-0.499984740745262"/>
      </right>
      <top style="thin">
        <color theme="0"/>
      </top>
      <bottom style="medium">
        <color theme="0" tint="-0.499984740745262"/>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hair">
        <color theme="9" tint="-0.24994659260841701"/>
      </right>
      <top/>
      <bottom/>
      <diagonal/>
    </border>
  </borders>
  <cellStyleXfs count="7">
    <xf numFmtId="0" fontId="0" fillId="0" borderId="0"/>
    <xf numFmtId="43" fontId="1" fillId="0" borderId="0" applyFont="0" applyFill="0" applyBorder="0" applyAlignment="0" applyProtection="0"/>
    <xf numFmtId="41" fontId="1" fillId="0" borderId="0" applyFont="0" applyFill="0" applyBorder="0" applyAlignment="0" applyProtection="0"/>
    <xf numFmtId="0" fontId="7" fillId="0" borderId="0" applyNumberFormat="0" applyFill="0" applyBorder="0" applyAlignment="0" applyProtection="0">
      <alignment vertical="top"/>
      <protection locked="0"/>
    </xf>
    <xf numFmtId="9" fontId="1" fillId="0" borderId="0" applyFont="0" applyFill="0" applyBorder="0" applyAlignment="0" applyProtection="0">
      <alignment vertical="center"/>
    </xf>
    <xf numFmtId="43" fontId="1" fillId="0" borderId="0" applyFont="0" applyFill="0" applyBorder="0" applyAlignment="0" applyProtection="0"/>
    <xf numFmtId="41" fontId="1" fillId="0" borderId="0" applyFont="0" applyFill="0" applyBorder="0" applyAlignment="0" applyProtection="0"/>
  </cellStyleXfs>
  <cellXfs count="313">
    <xf numFmtId="0" fontId="0" fillId="0" borderId="0" xfId="0"/>
    <xf numFmtId="0" fontId="1" fillId="0" borderId="0" xfId="0" applyFont="1" applyProtection="1">
      <protection hidden="1"/>
    </xf>
    <xf numFmtId="49" fontId="1" fillId="0" borderId="0" xfId="0" applyNumberFormat="1" applyFont="1" applyAlignment="1" applyProtection="1">
      <alignment horizontal="left"/>
      <protection hidden="1"/>
    </xf>
    <xf numFmtId="177" fontId="1" fillId="0" borderId="0" xfId="0" applyNumberFormat="1" applyFont="1" applyProtection="1">
      <protection hidden="1"/>
    </xf>
    <xf numFmtId="0" fontId="1" fillId="0" borderId="0" xfId="0" applyFont="1" applyAlignment="1" applyProtection="1">
      <alignment vertical="center"/>
      <protection hidden="1"/>
    </xf>
    <xf numFmtId="0" fontId="19" fillId="0" borderId="0" xfId="0" applyFont="1" applyAlignment="1" applyProtection="1">
      <alignment horizontal="right" vertical="center"/>
      <protection hidden="1"/>
    </xf>
    <xf numFmtId="0" fontId="6" fillId="0" borderId="2" xfId="0" applyFont="1" applyBorder="1" applyAlignment="1" applyProtection="1">
      <alignment horizontal="right" vertical="center"/>
      <protection hidden="1"/>
    </xf>
    <xf numFmtId="31" fontId="6" fillId="0" borderId="2" xfId="0" applyNumberFormat="1" applyFont="1" applyBorder="1" applyAlignment="1" applyProtection="1">
      <alignment horizontal="left" vertical="center"/>
      <protection hidden="1"/>
    </xf>
    <xf numFmtId="177" fontId="6" fillId="0" borderId="2" xfId="0" applyNumberFormat="1" applyFont="1" applyBorder="1" applyAlignment="1" applyProtection="1">
      <alignment horizontal="right" vertical="center"/>
      <protection hidden="1"/>
    </xf>
    <xf numFmtId="0" fontId="1" fillId="0" borderId="3" xfId="0" applyFont="1" applyBorder="1" applyAlignment="1" applyProtection="1">
      <alignment horizontal="center" shrinkToFit="1"/>
      <protection hidden="1"/>
    </xf>
    <xf numFmtId="49" fontId="1" fillId="0" borderId="3" xfId="0" applyNumberFormat="1" applyFont="1" applyBorder="1" applyAlignment="1" applyProtection="1">
      <alignment horizontal="center" shrinkToFit="1"/>
      <protection hidden="1"/>
    </xf>
    <xf numFmtId="49" fontId="0" fillId="0" borderId="3" xfId="0" applyNumberFormat="1" applyBorder="1" applyAlignment="1" applyProtection="1">
      <alignment horizontal="centerContinuous" shrinkToFit="1"/>
      <protection hidden="1"/>
    </xf>
    <xf numFmtId="176" fontId="1" fillId="0" borderId="3" xfId="0" applyNumberFormat="1" applyFont="1" applyBorder="1" applyAlignment="1" applyProtection="1">
      <alignment horizontal="centerContinuous" shrinkToFit="1"/>
      <protection hidden="1"/>
    </xf>
    <xf numFmtId="0" fontId="0" fillId="0" borderId="3" xfId="0" applyBorder="1" applyAlignment="1" applyProtection="1">
      <alignment horizontal="center" shrinkToFit="1"/>
      <protection hidden="1"/>
    </xf>
    <xf numFmtId="176" fontId="1" fillId="0" borderId="0" xfId="0" applyNumberFormat="1" applyFont="1" applyAlignment="1" applyProtection="1">
      <alignment horizontal="center"/>
      <protection hidden="1"/>
    </xf>
    <xf numFmtId="0" fontId="1" fillId="0" borderId="0" xfId="0" applyFont="1" applyAlignment="1" applyProtection="1">
      <alignment horizontal="left"/>
      <protection hidden="1"/>
    </xf>
    <xf numFmtId="0" fontId="1" fillId="0" borderId="2" xfId="0" applyFont="1" applyBorder="1" applyAlignment="1" applyProtection="1">
      <alignment vertical="center"/>
      <protection hidden="1"/>
    </xf>
    <xf numFmtId="0" fontId="1" fillId="0" borderId="2" xfId="0" applyFont="1" applyBorder="1" applyAlignment="1" applyProtection="1">
      <alignment horizontal="right" vertical="center"/>
      <protection hidden="1"/>
    </xf>
    <xf numFmtId="0" fontId="9" fillId="0" borderId="0" xfId="0" applyFont="1" applyAlignment="1" applyProtection="1">
      <alignment horizontal="left"/>
      <protection hidden="1"/>
    </xf>
    <xf numFmtId="0" fontId="9" fillId="0" borderId="0" xfId="0" applyFont="1" applyProtection="1">
      <protection hidden="1"/>
    </xf>
    <xf numFmtId="177" fontId="9" fillId="0" borderId="0" xfId="0" applyNumberFormat="1" applyFont="1" applyProtection="1">
      <protection hidden="1"/>
    </xf>
    <xf numFmtId="0" fontId="6" fillId="0" borderId="2" xfId="0" applyFont="1" applyBorder="1" applyAlignment="1" applyProtection="1">
      <alignment horizontal="center" vertical="center"/>
      <protection hidden="1"/>
    </xf>
    <xf numFmtId="0" fontId="19" fillId="0" borderId="2" xfId="0" applyFont="1" applyBorder="1" applyAlignment="1" applyProtection="1">
      <alignment horizontal="right" vertical="center"/>
      <protection hidden="1"/>
    </xf>
    <xf numFmtId="178" fontId="1" fillId="0" borderId="2" xfId="0" applyNumberFormat="1" applyFont="1" applyBorder="1" applyAlignment="1" applyProtection="1">
      <alignment horizontal="right" vertical="center"/>
      <protection hidden="1"/>
    </xf>
    <xf numFmtId="0" fontId="6" fillId="0" borderId="0" xfId="0" applyFont="1" applyProtection="1">
      <protection hidden="1"/>
    </xf>
    <xf numFmtId="178" fontId="1" fillId="0" borderId="0" xfId="0" applyNumberFormat="1" applyFont="1" applyAlignment="1" applyProtection="1">
      <alignment horizontal="center"/>
      <protection hidden="1"/>
    </xf>
    <xf numFmtId="0" fontId="1" fillId="0" borderId="0" xfId="0" applyFont="1" applyAlignment="1" applyProtection="1">
      <alignment horizontal="center"/>
      <protection hidden="1"/>
    </xf>
    <xf numFmtId="49" fontId="1" fillId="0" borderId="0" xfId="0" applyNumberFormat="1" applyFont="1" applyAlignment="1" applyProtection="1">
      <alignment horizontal="centerContinuous"/>
      <protection hidden="1"/>
    </xf>
    <xf numFmtId="0" fontId="13" fillId="0" borderId="0" xfId="0" applyFont="1" applyAlignment="1" applyProtection="1">
      <alignment horizontal="right" vertical="center"/>
      <protection hidden="1"/>
    </xf>
    <xf numFmtId="49" fontId="1" fillId="0" borderId="0" xfId="0" applyNumberFormat="1" applyFont="1" applyAlignment="1" applyProtection="1">
      <alignment horizontal="left" vertical="center"/>
      <protection hidden="1"/>
    </xf>
    <xf numFmtId="0" fontId="0" fillId="0" borderId="0" xfId="0" applyProtection="1">
      <protection hidden="1"/>
    </xf>
    <xf numFmtId="176" fontId="6" fillId="0" borderId="0" xfId="0" applyNumberFormat="1" applyFont="1" applyAlignment="1" applyProtection="1">
      <alignment horizontal="center" shrinkToFit="1"/>
      <protection hidden="1"/>
    </xf>
    <xf numFmtId="0" fontId="0" fillId="0" borderId="0" xfId="0" applyAlignment="1" applyProtection="1">
      <alignment horizontal="center"/>
      <protection hidden="1"/>
    </xf>
    <xf numFmtId="176" fontId="6" fillId="0" borderId="0" xfId="0" applyNumberFormat="1" applyFont="1" applyAlignment="1" applyProtection="1">
      <alignment horizontal="left" shrinkToFit="1"/>
      <protection hidden="1"/>
    </xf>
    <xf numFmtId="0" fontId="21" fillId="0" borderId="0" xfId="0" applyFont="1" applyAlignment="1" applyProtection="1">
      <alignment horizontal="center" vertical="center"/>
      <protection hidden="1"/>
    </xf>
    <xf numFmtId="0" fontId="1" fillId="0" borderId="0" xfId="0" applyFont="1" applyAlignment="1" applyProtection="1">
      <alignment horizontal="centerContinuous" vertical="center"/>
      <protection hidden="1"/>
    </xf>
    <xf numFmtId="0" fontId="1" fillId="0" borderId="0" xfId="0" applyFont="1" applyAlignment="1" applyProtection="1">
      <alignment horizontal="left" vertical="center"/>
      <protection hidden="1"/>
    </xf>
    <xf numFmtId="177" fontId="1" fillId="0" borderId="0" xfId="0" applyNumberFormat="1" applyFont="1" applyAlignment="1" applyProtection="1">
      <alignment vertical="center"/>
      <protection hidden="1"/>
    </xf>
    <xf numFmtId="177" fontId="1" fillId="0" borderId="0" xfId="0" applyNumberFormat="1" applyFont="1" applyAlignment="1" applyProtection="1">
      <alignment horizontal="left"/>
      <protection hidden="1"/>
    </xf>
    <xf numFmtId="0" fontId="23" fillId="0" borderId="0" xfId="0" applyFont="1" applyProtection="1">
      <protection hidden="1"/>
    </xf>
    <xf numFmtId="49" fontId="23" fillId="0" borderId="0" xfId="0" applyNumberFormat="1" applyFont="1" applyAlignment="1" applyProtection="1">
      <alignment horizontal="left"/>
      <protection hidden="1"/>
    </xf>
    <xf numFmtId="176" fontId="23" fillId="0" borderId="0" xfId="0" applyNumberFormat="1" applyFont="1" applyAlignment="1" applyProtection="1">
      <alignment horizontal="center"/>
      <protection hidden="1"/>
    </xf>
    <xf numFmtId="0" fontId="23" fillId="0" borderId="0" xfId="0" applyFont="1" applyAlignment="1" applyProtection="1">
      <alignment horizontal="left"/>
      <protection hidden="1"/>
    </xf>
    <xf numFmtId="177" fontId="23" fillId="0" borderId="0" xfId="0" applyNumberFormat="1" applyFont="1" applyProtection="1">
      <protection hidden="1"/>
    </xf>
    <xf numFmtId="0" fontId="3" fillId="0" borderId="0" xfId="0" applyFont="1" applyProtection="1">
      <protection hidden="1"/>
    </xf>
    <xf numFmtId="0" fontId="5" fillId="0" borderId="0" xfId="0" applyFont="1" applyAlignment="1" applyProtection="1">
      <alignment horizontal="center" vertical="top"/>
      <protection hidden="1"/>
    </xf>
    <xf numFmtId="0" fontId="5" fillId="0" borderId="0" xfId="0" applyFont="1" applyAlignment="1" applyProtection="1">
      <alignment vertical="top"/>
      <protection hidden="1"/>
    </xf>
    <xf numFmtId="176" fontId="4" fillId="0" borderId="0" xfId="0" applyNumberFormat="1" applyFont="1" applyAlignment="1" applyProtection="1">
      <alignment horizontal="center" vertical="top"/>
      <protection hidden="1"/>
    </xf>
    <xf numFmtId="177" fontId="4" fillId="0" borderId="0" xfId="0" applyNumberFormat="1" applyFont="1" applyAlignment="1" applyProtection="1">
      <alignment horizontal="centerContinuous" vertical="top"/>
      <protection hidden="1"/>
    </xf>
    <xf numFmtId="0" fontId="4" fillId="0" borderId="0" xfId="0" applyFont="1" applyAlignment="1" applyProtection="1">
      <alignment vertical="top"/>
      <protection hidden="1"/>
    </xf>
    <xf numFmtId="0" fontId="0" fillId="0" borderId="0" xfId="0" applyAlignment="1" applyProtection="1">
      <alignment vertical="top"/>
      <protection hidden="1"/>
    </xf>
    <xf numFmtId="177" fontId="0" fillId="3" borderId="5" xfId="0" applyNumberFormat="1" applyFill="1" applyBorder="1" applyAlignment="1" applyProtection="1">
      <alignment vertical="top" shrinkToFit="1"/>
      <protection locked="0"/>
    </xf>
    <xf numFmtId="176" fontId="0" fillId="0" borderId="0" xfId="0" applyNumberFormat="1" applyAlignment="1" applyProtection="1">
      <alignment horizontal="center" vertical="top"/>
      <protection hidden="1"/>
    </xf>
    <xf numFmtId="0" fontId="0" fillId="0" borderId="0" xfId="0" applyAlignment="1" applyProtection="1">
      <alignment horizontal="left" vertical="top"/>
      <protection hidden="1"/>
    </xf>
    <xf numFmtId="177" fontId="0" fillId="0" borderId="0" xfId="0" applyNumberFormat="1" applyAlignment="1" applyProtection="1">
      <alignment vertical="top"/>
      <protection hidden="1"/>
    </xf>
    <xf numFmtId="0" fontId="1" fillId="0" borderId="0" xfId="0" applyFont="1" applyAlignment="1" applyProtection="1">
      <alignment horizontal="center" shrinkToFit="1"/>
      <protection hidden="1"/>
    </xf>
    <xf numFmtId="49" fontId="1" fillId="0" borderId="0" xfId="0" applyNumberFormat="1" applyFont="1" applyAlignment="1" applyProtection="1">
      <alignment horizontal="center" shrinkToFit="1"/>
      <protection hidden="1"/>
    </xf>
    <xf numFmtId="0" fontId="0" fillId="0" borderId="0" xfId="0" applyAlignment="1" applyProtection="1">
      <alignment horizontal="center" shrinkToFit="1"/>
      <protection hidden="1"/>
    </xf>
    <xf numFmtId="0" fontId="8" fillId="0" borderId="0" xfId="0" applyFont="1" applyAlignment="1" applyProtection="1">
      <alignment horizontal="centerContinuous"/>
      <protection hidden="1"/>
    </xf>
    <xf numFmtId="0" fontId="1" fillId="0" borderId="0" xfId="0" applyFont="1" applyAlignment="1" applyProtection="1">
      <alignment horizontal="center" vertical="top" shrinkToFit="1"/>
      <protection hidden="1"/>
    </xf>
    <xf numFmtId="31" fontId="8" fillId="0" borderId="2" xfId="0" applyNumberFormat="1" applyFont="1" applyBorder="1" applyAlignment="1" applyProtection="1">
      <alignment horizontal="left" vertical="center"/>
      <protection hidden="1"/>
    </xf>
    <xf numFmtId="49" fontId="10" fillId="0" borderId="0" xfId="0" applyNumberFormat="1" applyFont="1" applyAlignment="1" applyProtection="1">
      <alignment horizontal="center" vertical="top"/>
      <protection hidden="1"/>
    </xf>
    <xf numFmtId="0" fontId="0" fillId="3" borderId="5" xfId="0" applyFill="1" applyBorder="1" applyAlignment="1" applyProtection="1">
      <alignment vertical="top" wrapText="1"/>
      <protection locked="0"/>
    </xf>
    <xf numFmtId="0" fontId="5" fillId="0" borderId="10" xfId="0" applyFont="1" applyBorder="1" applyAlignment="1" applyProtection="1">
      <alignment horizontal="center" vertical="top"/>
      <protection hidden="1"/>
    </xf>
    <xf numFmtId="0" fontId="5" fillId="0" borderId="3" xfId="0" quotePrefix="1" applyFont="1" applyBorder="1" applyAlignment="1" applyProtection="1">
      <alignment horizontal="center" vertical="top"/>
      <protection hidden="1"/>
    </xf>
    <xf numFmtId="0" fontId="5" fillId="0" borderId="3" xfId="0" applyFont="1" applyBorder="1" applyAlignment="1" applyProtection="1">
      <alignment vertical="top"/>
      <protection hidden="1"/>
    </xf>
    <xf numFmtId="177" fontId="0" fillId="3" borderId="6" xfId="0" applyNumberFormat="1" applyFill="1" applyBorder="1" applyAlignment="1" applyProtection="1">
      <alignment vertical="top" shrinkToFit="1"/>
      <protection locked="0"/>
    </xf>
    <xf numFmtId="0" fontId="0" fillId="3" borderId="12" xfId="0" applyFill="1" applyBorder="1" applyAlignment="1" applyProtection="1">
      <alignment vertical="top" wrapText="1"/>
      <protection locked="0"/>
    </xf>
    <xf numFmtId="177" fontId="0" fillId="3" borderId="12" xfId="0" applyNumberFormat="1" applyFill="1" applyBorder="1" applyAlignment="1" applyProtection="1">
      <alignment vertical="top" shrinkToFit="1"/>
      <protection locked="0"/>
    </xf>
    <xf numFmtId="177" fontId="0" fillId="3" borderId="13" xfId="0" applyNumberFormat="1" applyFill="1" applyBorder="1" applyAlignment="1" applyProtection="1">
      <alignment vertical="top" shrinkToFit="1"/>
      <protection locked="0"/>
    </xf>
    <xf numFmtId="49" fontId="6" fillId="0" borderId="14" xfId="0" applyNumberFormat="1" applyFont="1" applyBorder="1" applyAlignment="1" applyProtection="1">
      <alignment horizontal="center" vertical="top"/>
      <protection hidden="1"/>
    </xf>
    <xf numFmtId="49" fontId="6" fillId="0" borderId="15" xfId="0" applyNumberFormat="1" applyFont="1" applyBorder="1" applyAlignment="1" applyProtection="1">
      <alignment horizontal="center" vertical="top"/>
      <protection hidden="1"/>
    </xf>
    <xf numFmtId="0" fontId="6" fillId="0" borderId="16" xfId="0" applyFont="1" applyBorder="1" applyAlignment="1" applyProtection="1">
      <alignment horizontal="center" vertical="top"/>
      <protection hidden="1"/>
    </xf>
    <xf numFmtId="177" fontId="6" fillId="0" borderId="16" xfId="0" applyNumberFormat="1" applyFont="1" applyBorder="1" applyAlignment="1" applyProtection="1">
      <alignment horizontal="center" vertical="top"/>
      <protection hidden="1"/>
    </xf>
    <xf numFmtId="177" fontId="6" fillId="0" borderId="17" xfId="0" applyNumberFormat="1" applyFont="1" applyBorder="1" applyAlignment="1" applyProtection="1">
      <alignment horizontal="center" vertical="top"/>
      <protection hidden="1"/>
    </xf>
    <xf numFmtId="0" fontId="7" fillId="0" borderId="0" xfId="3" applyFill="1" applyBorder="1" applyAlignment="1" applyProtection="1">
      <alignment horizontal="left" vertical="center"/>
      <protection hidden="1"/>
    </xf>
    <xf numFmtId="0" fontId="3" fillId="0" borderId="0" xfId="0" applyFont="1" applyAlignment="1" applyProtection="1">
      <alignment horizontal="left"/>
      <protection hidden="1"/>
    </xf>
    <xf numFmtId="176" fontId="25" fillId="0" borderId="0" xfId="0" applyNumberFormat="1" applyFont="1" applyAlignment="1" applyProtection="1">
      <alignment horizontal="left" vertical="top"/>
      <protection hidden="1"/>
    </xf>
    <xf numFmtId="177" fontId="30" fillId="0" borderId="0" xfId="0" applyNumberFormat="1" applyFont="1" applyProtection="1">
      <protection hidden="1"/>
    </xf>
    <xf numFmtId="184" fontId="0" fillId="3" borderId="12" xfId="0" applyNumberFormat="1" applyFill="1" applyBorder="1" applyAlignment="1" applyProtection="1">
      <alignment vertical="top" shrinkToFit="1"/>
      <protection locked="0"/>
    </xf>
    <xf numFmtId="0" fontId="3" fillId="0" borderId="0" xfId="0" applyFont="1" applyAlignment="1" applyProtection="1">
      <alignment horizontal="left" indent="1"/>
      <protection hidden="1"/>
    </xf>
    <xf numFmtId="0" fontId="24" fillId="0" borderId="0" xfId="0" applyFont="1" applyAlignment="1" applyProtection="1">
      <alignment horizontal="left" indent="1"/>
      <protection hidden="1"/>
    </xf>
    <xf numFmtId="0" fontId="0" fillId="0" borderId="0" xfId="0" applyAlignment="1" applyProtection="1">
      <alignment horizontal="left" indent="1"/>
      <protection hidden="1"/>
    </xf>
    <xf numFmtId="0" fontId="24" fillId="3" borderId="5" xfId="0" applyFont="1" applyFill="1" applyBorder="1" applyAlignment="1" applyProtection="1">
      <alignment vertical="top" wrapText="1"/>
      <protection locked="0"/>
    </xf>
    <xf numFmtId="0" fontId="7" fillId="0" borderId="0" xfId="3" applyFill="1" applyBorder="1" applyAlignment="1" applyProtection="1">
      <alignment vertical="center"/>
      <protection hidden="1"/>
    </xf>
    <xf numFmtId="176" fontId="1" fillId="0" borderId="0" xfId="0" applyNumberFormat="1" applyFont="1" applyAlignment="1" applyProtection="1">
      <alignment horizontal="centerContinuous"/>
      <protection hidden="1"/>
    </xf>
    <xf numFmtId="0" fontId="1" fillId="0" borderId="0" xfId="0" applyFont="1" applyAlignment="1" applyProtection="1">
      <alignment horizontal="centerContinuous"/>
      <protection hidden="1"/>
    </xf>
    <xf numFmtId="176" fontId="1" fillId="0" borderId="0" xfId="0" applyNumberFormat="1" applyFont="1" applyAlignment="1" applyProtection="1">
      <alignment horizontal="centerContinuous" vertical="center"/>
      <protection hidden="1"/>
    </xf>
    <xf numFmtId="177" fontId="1" fillId="0" borderId="0" xfId="0" applyNumberFormat="1" applyFont="1" applyAlignment="1" applyProtection="1">
      <alignment horizontal="right"/>
      <protection hidden="1"/>
    </xf>
    <xf numFmtId="0" fontId="1" fillId="0" borderId="0" xfId="0" applyFont="1" applyAlignment="1" applyProtection="1">
      <alignment shrinkToFit="1"/>
      <protection hidden="1"/>
    </xf>
    <xf numFmtId="177" fontId="18" fillId="0" borderId="0" xfId="0" applyNumberFormat="1" applyFont="1" applyAlignment="1" applyProtection="1">
      <alignment horizontal="right"/>
      <protection hidden="1"/>
    </xf>
    <xf numFmtId="0" fontId="16" fillId="0" borderId="0" xfId="0" applyFont="1" applyAlignment="1" applyProtection="1">
      <alignment vertical="center"/>
      <protection hidden="1"/>
    </xf>
    <xf numFmtId="0" fontId="16" fillId="0" borderId="0" xfId="0" applyFont="1" applyAlignment="1" applyProtection="1">
      <alignment horizontal="left" vertical="center"/>
      <protection hidden="1"/>
    </xf>
    <xf numFmtId="177" fontId="16" fillId="0" borderId="0" xfId="0" applyNumberFormat="1" applyFont="1" applyAlignment="1" applyProtection="1">
      <alignment vertical="center"/>
      <protection hidden="1"/>
    </xf>
    <xf numFmtId="0" fontId="33" fillId="0" borderId="0" xfId="0" applyFont="1" applyAlignment="1" applyProtection="1">
      <alignment vertical="center"/>
      <protection hidden="1"/>
    </xf>
    <xf numFmtId="0" fontId="34" fillId="0" borderId="0" xfId="0" applyFont="1" applyAlignment="1" applyProtection="1">
      <alignment vertical="center"/>
      <protection hidden="1"/>
    </xf>
    <xf numFmtId="179" fontId="0" fillId="3" borderId="12" xfId="0" applyNumberFormat="1" applyFill="1" applyBorder="1" applyAlignment="1" applyProtection="1">
      <alignment horizontal="center" vertical="top"/>
      <protection locked="0"/>
    </xf>
    <xf numFmtId="184" fontId="25" fillId="3" borderId="12" xfId="0" applyNumberFormat="1" applyFont="1" applyFill="1" applyBorder="1" applyAlignment="1" applyProtection="1">
      <alignment vertical="top" shrinkToFit="1"/>
      <protection locked="0"/>
    </xf>
    <xf numFmtId="0" fontId="25" fillId="3" borderId="12" xfId="0" applyFont="1" applyFill="1" applyBorder="1" applyAlignment="1" applyProtection="1">
      <alignment vertical="top" wrapText="1"/>
      <protection locked="0"/>
    </xf>
    <xf numFmtId="179" fontId="0" fillId="4" borderId="12" xfId="0" applyNumberFormat="1" applyFill="1" applyBorder="1" applyAlignment="1" applyProtection="1">
      <alignment horizontal="center" vertical="top"/>
      <protection locked="0"/>
    </xf>
    <xf numFmtId="184" fontId="0" fillId="4" borderId="12" xfId="0" applyNumberFormat="1" applyFill="1" applyBorder="1" applyAlignment="1" applyProtection="1">
      <alignment vertical="top" shrinkToFit="1"/>
      <protection locked="0"/>
    </xf>
    <xf numFmtId="0" fontId="0" fillId="4" borderId="12" xfId="0" applyFill="1" applyBorder="1" applyAlignment="1" applyProtection="1">
      <alignment vertical="top" wrapText="1"/>
      <protection locked="0"/>
    </xf>
    <xf numFmtId="177" fontId="0" fillId="4" borderId="12" xfId="0" applyNumberFormat="1" applyFill="1" applyBorder="1" applyAlignment="1" applyProtection="1">
      <alignment vertical="top" shrinkToFit="1"/>
      <protection locked="0"/>
    </xf>
    <xf numFmtId="177" fontId="0" fillId="4" borderId="13" xfId="0" applyNumberFormat="1" applyFill="1" applyBorder="1" applyAlignment="1" applyProtection="1">
      <alignment vertical="top" shrinkToFit="1"/>
      <protection locked="0"/>
    </xf>
    <xf numFmtId="0" fontId="0" fillId="4" borderId="5" xfId="0" applyFill="1" applyBorder="1" applyAlignment="1" applyProtection="1">
      <alignment vertical="top" wrapText="1"/>
      <protection locked="0"/>
    </xf>
    <xf numFmtId="177" fontId="0" fillId="4" borderId="5" xfId="0" applyNumberFormat="1" applyFill="1" applyBorder="1" applyAlignment="1" applyProtection="1">
      <alignment vertical="top" shrinkToFit="1"/>
      <protection locked="0"/>
    </xf>
    <xf numFmtId="177" fontId="0" fillId="4" borderId="6" xfId="0" applyNumberFormat="1" applyFill="1" applyBorder="1" applyAlignment="1" applyProtection="1">
      <alignment vertical="top" shrinkToFit="1"/>
      <protection locked="0"/>
    </xf>
    <xf numFmtId="0" fontId="24" fillId="4" borderId="5" xfId="0" applyFont="1" applyFill="1" applyBorder="1" applyAlignment="1" applyProtection="1">
      <alignment vertical="top" wrapText="1"/>
      <protection locked="0"/>
    </xf>
    <xf numFmtId="184" fontId="3" fillId="4" borderId="12" xfId="0" applyNumberFormat="1" applyFont="1" applyFill="1" applyBorder="1" applyAlignment="1" applyProtection="1">
      <alignment vertical="top" shrinkToFit="1"/>
      <protection locked="0"/>
    </xf>
    <xf numFmtId="0" fontId="27" fillId="0" borderId="0" xfId="0" applyFont="1" applyAlignment="1" applyProtection="1">
      <alignment horizontal="right" vertical="center"/>
      <protection hidden="1"/>
    </xf>
    <xf numFmtId="177" fontId="27" fillId="0" borderId="2" xfId="0" applyNumberFormat="1" applyFont="1" applyBorder="1" applyAlignment="1" applyProtection="1">
      <alignment horizontal="right"/>
      <protection hidden="1"/>
    </xf>
    <xf numFmtId="49" fontId="14" fillId="3" borderId="0" xfId="0" applyNumberFormat="1" applyFont="1" applyFill="1" applyAlignment="1" applyProtection="1">
      <alignment horizontal="left" vertical="center"/>
      <protection locked="0"/>
    </xf>
    <xf numFmtId="0" fontId="6" fillId="0" borderId="0" xfId="0" applyFont="1" applyAlignment="1" applyProtection="1">
      <alignment shrinkToFit="1"/>
      <protection hidden="1"/>
    </xf>
    <xf numFmtId="0" fontId="37" fillId="0" borderId="0" xfId="0" applyFont="1" applyAlignment="1" applyProtection="1">
      <alignment vertical="center"/>
      <protection hidden="1"/>
    </xf>
    <xf numFmtId="0" fontId="38" fillId="0" borderId="0" xfId="0" applyFont="1" applyProtection="1">
      <protection hidden="1"/>
    </xf>
    <xf numFmtId="0" fontId="38" fillId="0" borderId="0" xfId="0" applyFont="1" applyAlignment="1" applyProtection="1">
      <alignment vertical="center"/>
      <protection hidden="1"/>
    </xf>
    <xf numFmtId="0" fontId="0" fillId="0" borderId="0" xfId="0" applyAlignment="1" applyProtection="1">
      <alignment horizontal="left"/>
      <protection hidden="1"/>
    </xf>
    <xf numFmtId="0" fontId="42" fillId="6" borderId="0" xfId="0" applyFont="1" applyFill="1" applyAlignment="1" applyProtection="1">
      <alignment horizontal="centerContinuous"/>
      <protection hidden="1"/>
    </xf>
    <xf numFmtId="0" fontId="43" fillId="6" borderId="0" xfId="0" quotePrefix="1" applyFont="1" applyFill="1" applyAlignment="1" applyProtection="1">
      <alignment horizontal="centerContinuous"/>
      <protection hidden="1"/>
    </xf>
    <xf numFmtId="0" fontId="42" fillId="4" borderId="0" xfId="0" applyFont="1" applyFill="1" applyAlignment="1" applyProtection="1">
      <alignment horizontal="centerContinuous"/>
      <protection hidden="1"/>
    </xf>
    <xf numFmtId="0" fontId="44" fillId="4" borderId="0" xfId="0" applyFont="1" applyFill="1" applyAlignment="1" applyProtection="1">
      <alignment horizontal="centerContinuous"/>
      <protection hidden="1"/>
    </xf>
    <xf numFmtId="0" fontId="44" fillId="5" borderId="0" xfId="0" applyFont="1" applyFill="1" applyAlignment="1" applyProtection="1">
      <alignment horizontal="centerContinuous"/>
      <protection hidden="1"/>
    </xf>
    <xf numFmtId="0" fontId="45" fillId="5" borderId="0" xfId="0" applyFont="1" applyFill="1" applyAlignment="1" applyProtection="1">
      <alignment horizontal="centerContinuous"/>
      <protection hidden="1"/>
    </xf>
    <xf numFmtId="0" fontId="44" fillId="0" borderId="0" xfId="0" applyFont="1" applyProtection="1">
      <protection hidden="1"/>
    </xf>
    <xf numFmtId="0" fontId="0" fillId="0" borderId="1" xfId="0" applyBorder="1" applyAlignment="1" applyProtection="1">
      <alignment horizontal="left"/>
      <protection hidden="1"/>
    </xf>
    <xf numFmtId="0" fontId="0" fillId="0" borderId="1" xfId="0" applyBorder="1" applyAlignment="1" applyProtection="1">
      <alignment horizontal="center"/>
      <protection hidden="1"/>
    </xf>
    <xf numFmtId="0" fontId="6" fillId="0" borderId="1" xfId="0" applyFont="1" applyBorder="1" applyAlignment="1" applyProtection="1">
      <alignment shrinkToFit="1"/>
      <protection hidden="1"/>
    </xf>
    <xf numFmtId="0" fontId="0" fillId="0" borderId="2" xfId="0" applyBorder="1" applyAlignment="1" applyProtection="1">
      <alignment horizontal="left"/>
      <protection hidden="1"/>
    </xf>
    <xf numFmtId="0" fontId="6" fillId="0" borderId="2" xfId="0" applyFont="1" applyBorder="1" applyAlignment="1" applyProtection="1">
      <alignment horizontal="center"/>
      <protection hidden="1"/>
    </xf>
    <xf numFmtId="0" fontId="0" fillId="0" borderId="2" xfId="0" applyBorder="1" applyAlignment="1" applyProtection="1">
      <alignment horizontal="center"/>
      <protection hidden="1"/>
    </xf>
    <xf numFmtId="178" fontId="1" fillId="0" borderId="0" xfId="0" applyNumberFormat="1" applyFont="1" applyAlignment="1" applyProtection="1">
      <alignment horizontal="right" shrinkToFit="1"/>
      <protection hidden="1"/>
    </xf>
    <xf numFmtId="0" fontId="1" fillId="0" borderId="0" xfId="0" applyFont="1" applyAlignment="1" applyProtection="1">
      <alignment horizontal="left" shrinkToFit="1"/>
      <protection hidden="1"/>
    </xf>
    <xf numFmtId="0" fontId="1" fillId="0" borderId="0" xfId="0" applyFont="1" applyAlignment="1" applyProtection="1">
      <alignment horizontal="left" indent="1" shrinkToFit="1"/>
      <protection hidden="1"/>
    </xf>
    <xf numFmtId="0" fontId="46" fillId="0" borderId="0" xfId="0" applyFont="1" applyAlignment="1" applyProtection="1">
      <alignment horizontal="left"/>
      <protection hidden="1"/>
    </xf>
    <xf numFmtId="0" fontId="46" fillId="0" borderId="0" xfId="0" applyFont="1" applyAlignment="1" applyProtection="1">
      <alignment horizontal="center"/>
      <protection hidden="1"/>
    </xf>
    <xf numFmtId="0" fontId="46" fillId="0" borderId="0" xfId="0" applyFont="1" applyProtection="1">
      <protection hidden="1"/>
    </xf>
    <xf numFmtId="0" fontId="0" fillId="0" borderId="0" xfId="0" applyAlignment="1" applyProtection="1">
      <alignment horizontal="center" vertical="center"/>
      <protection hidden="1"/>
    </xf>
    <xf numFmtId="0" fontId="49" fillId="0" borderId="0" xfId="0" applyFont="1" applyAlignment="1" applyProtection="1">
      <alignment shrinkToFit="1"/>
      <protection hidden="1"/>
    </xf>
    <xf numFmtId="41" fontId="32" fillId="0" borderId="0" xfId="2" applyFont="1" applyBorder="1" applyAlignment="1" applyProtection="1">
      <alignment horizontal="center"/>
      <protection hidden="1"/>
    </xf>
    <xf numFmtId="41" fontId="32" fillId="0" borderId="0" xfId="2" applyFont="1" applyBorder="1" applyAlignment="1" applyProtection="1">
      <alignment horizontal="centerContinuous"/>
      <protection hidden="1"/>
    </xf>
    <xf numFmtId="41" fontId="32" fillId="0" borderId="18" xfId="2" applyFont="1" applyBorder="1" applyAlignment="1" applyProtection="1">
      <alignment horizontal="center"/>
      <protection hidden="1"/>
    </xf>
    <xf numFmtId="41" fontId="32" fillId="0" borderId="19" xfId="2" applyFont="1" applyBorder="1" applyAlignment="1" applyProtection="1">
      <alignment horizontal="center"/>
      <protection hidden="1"/>
    </xf>
    <xf numFmtId="0" fontId="6" fillId="0" borderId="0" xfId="0" applyFont="1" applyAlignment="1" applyProtection="1">
      <alignment horizontal="right" shrinkToFit="1"/>
      <protection hidden="1"/>
    </xf>
    <xf numFmtId="176" fontId="50" fillId="0" borderId="0" xfId="0" applyNumberFormat="1" applyFont="1" applyAlignment="1" applyProtection="1">
      <alignment horizontal="center" shrinkToFit="1"/>
      <protection hidden="1"/>
    </xf>
    <xf numFmtId="177" fontId="51" fillId="0" borderId="0" xfId="0" quotePrefix="1" applyNumberFormat="1" applyFont="1" applyAlignment="1" applyProtection="1">
      <alignment shrinkToFit="1"/>
      <protection hidden="1"/>
    </xf>
    <xf numFmtId="0" fontId="51" fillId="0" borderId="0" xfId="0" applyFont="1" applyAlignment="1" applyProtection="1">
      <alignment horizontal="center"/>
      <protection hidden="1"/>
    </xf>
    <xf numFmtId="177" fontId="52" fillId="0" borderId="0" xfId="0" quotePrefix="1" applyNumberFormat="1" applyFont="1" applyAlignment="1" applyProtection="1">
      <alignment shrinkToFit="1"/>
      <protection hidden="1"/>
    </xf>
    <xf numFmtId="0" fontId="52" fillId="0" borderId="0" xfId="0" applyFont="1" applyAlignment="1" applyProtection="1">
      <alignment horizontal="center"/>
      <protection hidden="1"/>
    </xf>
    <xf numFmtId="0" fontId="20" fillId="0" borderId="24" xfId="0" applyFont="1" applyBorder="1" applyAlignment="1" applyProtection="1">
      <alignment horizontal="left" vertical="center" wrapText="1"/>
      <protection hidden="1"/>
    </xf>
    <xf numFmtId="181" fontId="1" fillId="0" borderId="24" xfId="1" applyNumberFormat="1" applyFont="1" applyFill="1" applyBorder="1" applyAlignment="1" applyProtection="1">
      <alignment horizontal="right" vertical="center" shrinkToFit="1"/>
      <protection hidden="1"/>
    </xf>
    <xf numFmtId="181" fontId="1" fillId="0" borderId="25" xfId="1" applyNumberFormat="1" applyFont="1" applyFill="1" applyBorder="1" applyAlignment="1" applyProtection="1">
      <alignment horizontal="right" vertical="center" shrinkToFit="1"/>
      <protection hidden="1"/>
    </xf>
    <xf numFmtId="176" fontId="6" fillId="0" borderId="27" xfId="0" applyNumberFormat="1" applyFont="1" applyBorder="1" applyAlignment="1" applyProtection="1">
      <alignment horizontal="center" vertical="center"/>
      <protection hidden="1"/>
    </xf>
    <xf numFmtId="0" fontId="6" fillId="0" borderId="27" xfId="0" applyFont="1" applyBorder="1" applyAlignment="1" applyProtection="1">
      <alignment horizontal="center" vertical="center"/>
      <protection hidden="1"/>
    </xf>
    <xf numFmtId="0" fontId="6" fillId="0" borderId="28" xfId="0" applyFont="1" applyBorder="1" applyAlignment="1" applyProtection="1">
      <alignment horizontal="center" vertical="center"/>
      <protection hidden="1"/>
    </xf>
    <xf numFmtId="176" fontId="1" fillId="0" borderId="8" xfId="0" applyNumberFormat="1" applyFont="1" applyBorder="1" applyAlignment="1" applyProtection="1">
      <alignment horizontal="centerContinuous" vertical="center"/>
      <protection hidden="1"/>
    </xf>
    <xf numFmtId="181" fontId="1" fillId="0" borderId="30" xfId="0" applyNumberFormat="1" applyFont="1" applyBorder="1" applyAlignment="1" applyProtection="1">
      <alignment horizontal="left" vertical="center"/>
      <protection hidden="1"/>
    </xf>
    <xf numFmtId="181" fontId="1" fillId="0" borderId="29" xfId="0" applyNumberFormat="1" applyFont="1" applyBorder="1" applyAlignment="1" applyProtection="1">
      <alignment horizontal="left" vertical="center"/>
      <protection hidden="1"/>
    </xf>
    <xf numFmtId="0" fontId="0" fillId="6" borderId="0" xfId="0" applyFill="1" applyAlignment="1" applyProtection="1">
      <alignment horizontal="center" vertical="center"/>
      <protection hidden="1"/>
    </xf>
    <xf numFmtId="0" fontId="0" fillId="4" borderId="0" xfId="0" applyFill="1" applyAlignment="1" applyProtection="1">
      <alignment horizontal="center" vertical="center"/>
      <protection hidden="1"/>
    </xf>
    <xf numFmtId="182" fontId="5" fillId="4" borderId="0" xfId="0" applyNumberFormat="1" applyFont="1" applyFill="1" applyAlignment="1" applyProtection="1">
      <alignment horizontal="center" vertical="center"/>
      <protection hidden="1"/>
    </xf>
    <xf numFmtId="0" fontId="0" fillId="5" borderId="0" xfId="0" applyFill="1" applyAlignment="1" applyProtection="1">
      <alignment horizontal="center" vertical="center"/>
      <protection hidden="1"/>
    </xf>
    <xf numFmtId="182" fontId="5" fillId="5" borderId="0" xfId="0" applyNumberFormat="1" applyFont="1" applyFill="1" applyAlignment="1" applyProtection="1">
      <alignment horizontal="center" vertical="center"/>
      <protection hidden="1"/>
    </xf>
    <xf numFmtId="0" fontId="46" fillId="6" borderId="0" xfId="0" applyFont="1" applyFill="1" applyAlignment="1" applyProtection="1">
      <alignment horizontal="center" vertical="center"/>
      <protection hidden="1"/>
    </xf>
    <xf numFmtId="0" fontId="47" fillId="6" borderId="0" xfId="0" applyFont="1" applyFill="1" applyAlignment="1" applyProtection="1">
      <alignment horizontal="center" vertical="center"/>
      <protection hidden="1"/>
    </xf>
    <xf numFmtId="0" fontId="3" fillId="6" borderId="0" xfId="0" applyFont="1" applyFill="1" applyAlignment="1" applyProtection="1">
      <alignment horizontal="center" vertical="center"/>
      <protection hidden="1"/>
    </xf>
    <xf numFmtId="0" fontId="0" fillId="0" borderId="2" xfId="0" applyBorder="1" applyAlignment="1" applyProtection="1">
      <alignment horizontal="right" vertical="center"/>
      <protection hidden="1"/>
    </xf>
    <xf numFmtId="0" fontId="56" fillId="0" borderId="0" xfId="0" applyFont="1" applyProtection="1">
      <protection hidden="1"/>
    </xf>
    <xf numFmtId="0" fontId="57" fillId="0" borderId="0" xfId="0" applyFont="1" applyProtection="1">
      <protection hidden="1"/>
    </xf>
    <xf numFmtId="49" fontId="0" fillId="3" borderId="4" xfId="0" applyNumberFormat="1" applyFill="1" applyBorder="1" applyAlignment="1" applyProtection="1">
      <alignment horizontal="center" vertical="top"/>
      <protection locked="0"/>
    </xf>
    <xf numFmtId="49" fontId="0" fillId="3" borderId="11" xfId="0" applyNumberFormat="1" applyFill="1" applyBorder="1" applyAlignment="1" applyProtection="1">
      <alignment horizontal="center" vertical="top"/>
      <protection locked="0"/>
    </xf>
    <xf numFmtId="49" fontId="0" fillId="0" borderId="0" xfId="0" applyNumberFormat="1" applyAlignment="1" applyProtection="1">
      <alignment horizontal="center" vertical="top"/>
      <protection hidden="1"/>
    </xf>
    <xf numFmtId="49" fontId="55" fillId="0" borderId="0" xfId="0" applyNumberFormat="1" applyFont="1" applyAlignment="1" applyProtection="1">
      <alignment horizontal="center" vertical="center"/>
      <protection hidden="1"/>
    </xf>
    <xf numFmtId="0" fontId="48" fillId="0" borderId="0" xfId="0" applyFont="1" applyAlignment="1" applyProtection="1">
      <alignment shrinkToFit="1"/>
      <protection hidden="1"/>
    </xf>
    <xf numFmtId="0" fontId="6" fillId="0" borderId="2" xfId="0" applyFont="1" applyBorder="1" applyAlignment="1" applyProtection="1">
      <alignment shrinkToFit="1"/>
      <protection hidden="1"/>
    </xf>
    <xf numFmtId="41" fontId="32" fillId="0" borderId="22" xfId="2" applyFont="1" applyBorder="1" applyAlignment="1" applyProtection="1">
      <alignment horizontal="center"/>
      <protection hidden="1"/>
    </xf>
    <xf numFmtId="0" fontId="16" fillId="2" borderId="31" xfId="0" applyFont="1" applyFill="1" applyBorder="1" applyAlignment="1" applyProtection="1">
      <alignment vertical="center"/>
      <protection hidden="1"/>
    </xf>
    <xf numFmtId="49" fontId="1" fillId="2" borderId="31" xfId="0" applyNumberFormat="1" applyFont="1" applyFill="1" applyBorder="1" applyAlignment="1" applyProtection="1">
      <alignment horizontal="left" vertical="center"/>
      <protection hidden="1"/>
    </xf>
    <xf numFmtId="0" fontId="1" fillId="2" borderId="31" xfId="0" applyFont="1" applyFill="1" applyBorder="1" applyAlignment="1" applyProtection="1">
      <alignment vertical="center"/>
      <protection hidden="1"/>
    </xf>
    <xf numFmtId="0" fontId="28" fillId="2" borderId="31" xfId="0" applyFont="1" applyFill="1" applyBorder="1" applyAlignment="1" applyProtection="1">
      <alignment horizontal="center" vertical="center"/>
      <protection hidden="1"/>
    </xf>
    <xf numFmtId="183" fontId="28" fillId="2" borderId="31" xfId="0" applyNumberFormat="1" applyFont="1" applyFill="1" applyBorder="1" applyAlignment="1" applyProtection="1">
      <alignment horizontal="center" vertical="center"/>
      <protection hidden="1"/>
    </xf>
    <xf numFmtId="0" fontId="0" fillId="8" borderId="31" xfId="0" applyFill="1" applyBorder="1" applyProtection="1">
      <protection hidden="1"/>
    </xf>
    <xf numFmtId="182" fontId="5" fillId="8" borderId="31" xfId="0" applyNumberFormat="1" applyFont="1" applyFill="1" applyBorder="1" applyAlignment="1" applyProtection="1">
      <alignment horizontal="center" vertical="top"/>
      <protection hidden="1"/>
    </xf>
    <xf numFmtId="0" fontId="16" fillId="2" borderId="31" xfId="0" applyFont="1" applyFill="1" applyBorder="1" applyAlignment="1" applyProtection="1">
      <alignment horizontal="left" vertical="center"/>
      <protection hidden="1"/>
    </xf>
    <xf numFmtId="0" fontId="17" fillId="2" borderId="31" xfId="0" applyFont="1" applyFill="1" applyBorder="1" applyAlignment="1" applyProtection="1">
      <alignment horizontal="center" vertical="center"/>
      <protection hidden="1"/>
    </xf>
    <xf numFmtId="0" fontId="17" fillId="2" borderId="31" xfId="0" applyFont="1" applyFill="1" applyBorder="1" applyAlignment="1" applyProtection="1">
      <alignment vertical="center"/>
      <protection hidden="1"/>
    </xf>
    <xf numFmtId="0" fontId="16" fillId="2" borderId="31" xfId="0" applyFont="1" applyFill="1" applyBorder="1" applyAlignment="1" applyProtection="1">
      <alignment horizontal="center" vertical="center"/>
      <protection hidden="1"/>
    </xf>
    <xf numFmtId="0" fontId="29" fillId="2" borderId="31" xfId="0" applyFont="1" applyFill="1" applyBorder="1" applyAlignment="1" applyProtection="1">
      <alignment horizontal="left" vertical="center"/>
      <protection hidden="1"/>
    </xf>
    <xf numFmtId="49" fontId="16" fillId="2" borderId="31" xfId="0" applyNumberFormat="1" applyFont="1" applyFill="1" applyBorder="1" applyAlignment="1" applyProtection="1">
      <alignment horizontal="left" vertical="center"/>
      <protection hidden="1"/>
    </xf>
    <xf numFmtId="0" fontId="26" fillId="2" borderId="31" xfId="0" applyFont="1" applyFill="1" applyBorder="1" applyAlignment="1" applyProtection="1">
      <alignment horizontal="right" vertical="center"/>
      <protection hidden="1"/>
    </xf>
    <xf numFmtId="0" fontId="26" fillId="2" borderId="31" xfId="0" applyFont="1" applyFill="1" applyBorder="1" applyAlignment="1" applyProtection="1">
      <alignment horizontal="left" vertical="center"/>
      <protection hidden="1"/>
    </xf>
    <xf numFmtId="177" fontId="16" fillId="2" borderId="31" xfId="0" applyNumberFormat="1" applyFont="1" applyFill="1" applyBorder="1" applyAlignment="1" applyProtection="1">
      <alignment vertical="center"/>
      <protection hidden="1"/>
    </xf>
    <xf numFmtId="49" fontId="28" fillId="2" borderId="31" xfId="0" applyNumberFormat="1" applyFont="1" applyFill="1" applyBorder="1" applyAlignment="1" applyProtection="1">
      <alignment horizontal="right"/>
      <protection hidden="1"/>
    </xf>
    <xf numFmtId="188" fontId="28" fillId="2" borderId="31" xfId="0" applyNumberFormat="1" applyFont="1" applyFill="1" applyBorder="1" applyAlignment="1" applyProtection="1">
      <alignment horizontal="left"/>
      <protection hidden="1"/>
    </xf>
    <xf numFmtId="49" fontId="28" fillId="2" borderId="31" xfId="0" applyNumberFormat="1" applyFont="1" applyFill="1" applyBorder="1" applyAlignment="1" applyProtection="1">
      <alignment horizontal="left"/>
      <protection hidden="1"/>
    </xf>
    <xf numFmtId="0" fontId="58" fillId="2" borderId="31" xfId="0" applyFont="1" applyFill="1" applyBorder="1" applyAlignment="1" applyProtection="1">
      <alignment vertical="center"/>
      <protection hidden="1"/>
    </xf>
    <xf numFmtId="0" fontId="1" fillId="2" borderId="31" xfId="0" applyFont="1" applyFill="1" applyBorder="1" applyProtection="1">
      <protection hidden="1"/>
    </xf>
    <xf numFmtId="186" fontId="28" fillId="2" borderId="31" xfId="0" applyNumberFormat="1" applyFont="1" applyFill="1" applyBorder="1" applyAlignment="1" applyProtection="1">
      <alignment horizontal="center"/>
      <protection hidden="1"/>
    </xf>
    <xf numFmtId="0" fontId="28" fillId="2" borderId="31" xfId="0" applyFont="1" applyFill="1" applyBorder="1" applyAlignment="1" applyProtection="1">
      <alignment horizontal="left"/>
      <protection hidden="1"/>
    </xf>
    <xf numFmtId="0" fontId="1" fillId="2" borderId="31" xfId="0" applyFont="1" applyFill="1" applyBorder="1" applyAlignment="1" applyProtection="1">
      <alignment horizontal="left"/>
      <protection hidden="1"/>
    </xf>
    <xf numFmtId="187" fontId="28" fillId="2" borderId="31" xfId="0" applyNumberFormat="1" applyFont="1" applyFill="1" applyBorder="1" applyAlignment="1" applyProtection="1">
      <alignment horizontal="left"/>
      <protection hidden="1"/>
    </xf>
    <xf numFmtId="177" fontId="1" fillId="2" borderId="31" xfId="0" applyNumberFormat="1" applyFont="1" applyFill="1" applyBorder="1" applyProtection="1">
      <protection hidden="1"/>
    </xf>
    <xf numFmtId="0" fontId="58" fillId="2" borderId="31" xfId="0" applyFont="1" applyFill="1" applyBorder="1" applyProtection="1">
      <protection hidden="1"/>
    </xf>
    <xf numFmtId="176" fontId="16" fillId="2" borderId="31" xfId="0" applyNumberFormat="1" applyFont="1" applyFill="1" applyBorder="1" applyAlignment="1" applyProtection="1">
      <alignment horizontal="center" vertical="center"/>
      <protection hidden="1"/>
    </xf>
    <xf numFmtId="0" fontId="59" fillId="2" borderId="31" xfId="0" applyFont="1" applyFill="1" applyBorder="1" applyAlignment="1" applyProtection="1">
      <alignment horizontal="center" vertical="center"/>
      <protection hidden="1"/>
    </xf>
    <xf numFmtId="0" fontId="34" fillId="0" borderId="0" xfId="0" applyFont="1" applyAlignment="1" applyProtection="1">
      <alignment horizontal="right" vertical="center"/>
      <protection hidden="1"/>
    </xf>
    <xf numFmtId="0" fontId="60" fillId="2" borderId="31" xfId="0" applyFont="1" applyFill="1" applyBorder="1" applyAlignment="1" applyProtection="1">
      <alignment vertical="center" shrinkToFit="1"/>
      <protection hidden="1"/>
    </xf>
    <xf numFmtId="0" fontId="61" fillId="2" borderId="31" xfId="0" applyFont="1" applyFill="1" applyBorder="1" applyAlignment="1" applyProtection="1">
      <alignment horizontal="left" vertical="center"/>
      <protection hidden="1"/>
    </xf>
    <xf numFmtId="190" fontId="28" fillId="2" borderId="31" xfId="0" applyNumberFormat="1" applyFont="1" applyFill="1" applyBorder="1" applyAlignment="1" applyProtection="1">
      <alignment horizontal="left"/>
      <protection hidden="1"/>
    </xf>
    <xf numFmtId="179" fontId="1" fillId="0" borderId="0" xfId="0" applyNumberFormat="1" applyFont="1" applyAlignment="1" applyProtection="1">
      <alignment horizontal="center" vertical="top" shrinkToFit="1"/>
      <protection hidden="1"/>
    </xf>
    <xf numFmtId="184" fontId="58" fillId="4" borderId="12" xfId="0" applyNumberFormat="1" applyFont="1" applyFill="1" applyBorder="1" applyAlignment="1" applyProtection="1">
      <alignment vertical="top" shrinkToFit="1"/>
      <protection locked="0"/>
    </xf>
    <xf numFmtId="177" fontId="0" fillId="0" borderId="0" xfId="0" applyNumberFormat="1" applyAlignment="1" applyProtection="1">
      <alignment vertical="top" shrinkToFit="1"/>
      <protection hidden="1"/>
    </xf>
    <xf numFmtId="0" fontId="0" fillId="3" borderId="21" xfId="0" applyFill="1" applyBorder="1" applyAlignment="1" applyProtection="1">
      <alignment horizontal="center"/>
      <protection hidden="1"/>
    </xf>
    <xf numFmtId="0" fontId="0" fillId="7" borderId="21" xfId="0" applyFill="1" applyBorder="1" applyAlignment="1" applyProtection="1">
      <alignment horizontal="left"/>
      <protection hidden="1"/>
    </xf>
    <xf numFmtId="0" fontId="0" fillId="7" borderId="21" xfId="0" applyFill="1" applyBorder="1" applyAlignment="1" applyProtection="1">
      <alignment shrinkToFit="1"/>
      <protection hidden="1"/>
    </xf>
    <xf numFmtId="189" fontId="0" fillId="7" borderId="21" xfId="0" applyNumberFormat="1" applyFill="1" applyBorder="1" applyAlignment="1" applyProtection="1">
      <alignment shrinkToFit="1"/>
      <protection hidden="1"/>
    </xf>
    <xf numFmtId="0" fontId="0" fillId="3" borderId="21" xfId="0" applyFill="1" applyBorder="1" applyAlignment="1" applyProtection="1">
      <alignment horizontal="center"/>
      <protection locked="0"/>
    </xf>
    <xf numFmtId="0" fontId="44" fillId="9" borderId="0" xfId="0" applyFont="1" applyFill="1" applyAlignment="1" applyProtection="1">
      <alignment horizontal="centerContinuous"/>
      <protection hidden="1"/>
    </xf>
    <xf numFmtId="0" fontId="0" fillId="9" borderId="0" xfId="0" applyFill="1" applyProtection="1">
      <protection hidden="1"/>
    </xf>
    <xf numFmtId="0" fontId="28" fillId="2" borderId="31" xfId="0" applyFont="1" applyFill="1" applyBorder="1" applyAlignment="1" applyProtection="1">
      <alignment horizontal="center" vertical="center"/>
      <protection locked="0" hidden="1"/>
    </xf>
    <xf numFmtId="0" fontId="57" fillId="0" borderId="0" xfId="0" applyFont="1" applyAlignment="1" applyProtection="1">
      <alignment vertical="top"/>
      <protection locked="0"/>
    </xf>
    <xf numFmtId="0" fontId="0" fillId="0" borderId="0" xfId="0" quotePrefix="1" applyProtection="1">
      <protection hidden="1"/>
    </xf>
    <xf numFmtId="14" fontId="1" fillId="0" borderId="0" xfId="0" applyNumberFormat="1" applyFont="1" applyAlignment="1" applyProtection="1">
      <alignment horizontal="left"/>
      <protection hidden="1"/>
    </xf>
    <xf numFmtId="180" fontId="6" fillId="0" borderId="2" xfId="0" applyNumberFormat="1" applyFont="1" applyBorder="1" applyAlignment="1" applyProtection="1">
      <alignment horizontal="right" vertical="center" shrinkToFit="1"/>
      <protection hidden="1"/>
    </xf>
    <xf numFmtId="31" fontId="6" fillId="0" borderId="2" xfId="0" applyNumberFormat="1" applyFont="1" applyBorder="1" applyAlignment="1" applyProtection="1">
      <alignment horizontal="left" vertical="center" shrinkToFit="1"/>
      <protection hidden="1"/>
    </xf>
    <xf numFmtId="0" fontId="4" fillId="0" borderId="0" xfId="0" applyFont="1" applyAlignment="1" applyProtection="1">
      <alignment horizontal="center" vertical="top"/>
      <protection hidden="1"/>
    </xf>
    <xf numFmtId="0" fontId="8" fillId="0" borderId="0" xfId="0" applyFont="1" applyAlignment="1" applyProtection="1">
      <alignment horizontal="center" vertical="top"/>
      <protection hidden="1"/>
    </xf>
    <xf numFmtId="49" fontId="8" fillId="0" borderId="0" xfId="0" applyNumberFormat="1" applyFont="1" applyAlignment="1" applyProtection="1">
      <alignment horizontal="center" vertical="top"/>
      <protection hidden="1"/>
    </xf>
    <xf numFmtId="182" fontId="4" fillId="0" borderId="0" xfId="0" applyNumberFormat="1" applyFont="1" applyAlignment="1" applyProtection="1">
      <alignment horizontal="center" vertical="top"/>
      <protection hidden="1"/>
    </xf>
    <xf numFmtId="177" fontId="4" fillId="0" borderId="0" xfId="0" applyNumberFormat="1" applyFont="1" applyAlignment="1" applyProtection="1">
      <alignment horizontal="right" vertical="center"/>
      <protection hidden="1"/>
    </xf>
    <xf numFmtId="177" fontId="4" fillId="3" borderId="0" xfId="0" applyNumberFormat="1" applyFont="1" applyFill="1" applyAlignment="1" applyProtection="1">
      <alignment horizontal="center" vertical="center" shrinkToFit="1"/>
      <protection hidden="1"/>
    </xf>
    <xf numFmtId="0" fontId="4" fillId="0" borderId="0" xfId="0" applyFont="1" applyAlignment="1" applyProtection="1">
      <alignment vertical="center"/>
      <protection hidden="1"/>
    </xf>
    <xf numFmtId="0" fontId="8" fillId="0" borderId="0" xfId="0" applyFont="1" applyAlignment="1" applyProtection="1">
      <alignment horizontal="center"/>
      <protection hidden="1"/>
    </xf>
    <xf numFmtId="185" fontId="8" fillId="0" borderId="0" xfId="0" applyNumberFormat="1" applyFont="1" applyAlignment="1" applyProtection="1">
      <alignment horizontal="center"/>
      <protection hidden="1"/>
    </xf>
    <xf numFmtId="49" fontId="8" fillId="0" borderId="0" xfId="0" applyNumberFormat="1" applyFont="1" applyAlignment="1" applyProtection="1">
      <alignment horizontal="centerContinuous"/>
      <protection hidden="1"/>
    </xf>
    <xf numFmtId="0" fontId="64" fillId="0" borderId="0" xfId="0" applyFont="1" applyAlignment="1" applyProtection="1">
      <alignment vertical="center"/>
      <protection hidden="1"/>
    </xf>
    <xf numFmtId="178" fontId="4" fillId="0" borderId="0" xfId="0" applyNumberFormat="1" applyFont="1" applyAlignment="1" applyProtection="1">
      <alignment horizontal="centerContinuous"/>
      <protection hidden="1"/>
    </xf>
    <xf numFmtId="0" fontId="8" fillId="0" borderId="0" xfId="0" applyFont="1" applyAlignment="1" applyProtection="1">
      <alignment horizontal="centerContinuous" vertical="center"/>
      <protection hidden="1"/>
    </xf>
    <xf numFmtId="0" fontId="4" fillId="0" borderId="0" xfId="0" applyFont="1" applyAlignment="1" applyProtection="1">
      <alignment horizontal="centerContinuous" vertical="center"/>
      <protection hidden="1"/>
    </xf>
    <xf numFmtId="0" fontId="15" fillId="0" borderId="2" xfId="0" applyFont="1" applyBorder="1" applyAlignment="1" applyProtection="1">
      <alignment horizontal="center" vertical="center"/>
      <protection locked="0" hidden="1"/>
    </xf>
    <xf numFmtId="0" fontId="0" fillId="9" borderId="0" xfId="0" applyFill="1" applyAlignment="1" applyProtection="1">
      <alignment horizontal="center" shrinkToFit="1"/>
      <protection hidden="1"/>
    </xf>
    <xf numFmtId="0" fontId="1" fillId="2" borderId="0" xfId="0" applyFont="1" applyFill="1" applyAlignment="1" applyProtection="1">
      <alignment vertical="center"/>
      <protection hidden="1"/>
    </xf>
    <xf numFmtId="0" fontId="16" fillId="2" borderId="0" xfId="0" applyFont="1" applyFill="1" applyAlignment="1" applyProtection="1">
      <alignment vertical="center"/>
      <protection hidden="1"/>
    </xf>
    <xf numFmtId="49" fontId="6" fillId="0" borderId="16" xfId="0" applyNumberFormat="1" applyFont="1" applyBorder="1" applyAlignment="1" applyProtection="1">
      <alignment horizontal="center" vertical="top"/>
      <protection hidden="1"/>
    </xf>
    <xf numFmtId="192" fontId="65" fillId="0" borderId="34" xfId="0" applyNumberFormat="1" applyFont="1" applyBorder="1" applyAlignment="1" applyProtection="1">
      <alignment horizontal="left" vertical="center"/>
      <protection locked="0"/>
    </xf>
    <xf numFmtId="193" fontId="65" fillId="0" borderId="32" xfId="0" applyNumberFormat="1" applyFont="1" applyBorder="1" applyAlignment="1" applyProtection="1">
      <alignment horizontal="left" vertical="center"/>
      <protection locked="0"/>
    </xf>
    <xf numFmtId="0" fontId="65" fillId="0" borderId="33" xfId="0" applyFont="1" applyBorder="1" applyAlignment="1" applyProtection="1">
      <alignment horizontal="center" vertical="top"/>
      <protection locked="0" hidden="1"/>
    </xf>
    <xf numFmtId="0" fontId="65" fillId="0" borderId="33" xfId="0" applyFont="1" applyBorder="1" applyAlignment="1" applyProtection="1">
      <alignment vertical="center"/>
      <protection locked="0" hidden="1"/>
    </xf>
    <xf numFmtId="180" fontId="6" fillId="0" borderId="0" xfId="0" applyNumberFormat="1" applyFont="1" applyAlignment="1" applyProtection="1">
      <alignment horizontal="right" vertical="center" shrinkToFit="1"/>
      <protection hidden="1"/>
    </xf>
    <xf numFmtId="31" fontId="6" fillId="0" borderId="0" xfId="0" applyNumberFormat="1" applyFont="1" applyAlignment="1" applyProtection="1">
      <alignment horizontal="left" vertical="center" shrinkToFit="1"/>
      <protection hidden="1"/>
    </xf>
    <xf numFmtId="0" fontId="0" fillId="0" borderId="0" xfId="0" applyAlignment="1" applyProtection="1">
      <alignment horizontal="center" vertical="top"/>
      <protection hidden="1"/>
    </xf>
    <xf numFmtId="0" fontId="10" fillId="0" borderId="0" xfId="0" applyFont="1" applyAlignment="1" applyProtection="1">
      <alignment horizontal="center" vertical="top"/>
      <protection hidden="1"/>
    </xf>
    <xf numFmtId="194" fontId="5" fillId="0" borderId="9" xfId="0" applyNumberFormat="1" applyFont="1" applyBorder="1" applyAlignment="1" applyProtection="1">
      <alignment horizontal="center" vertical="top"/>
      <protection hidden="1"/>
    </xf>
    <xf numFmtId="0" fontId="6" fillId="0" borderId="0" xfId="0" applyFont="1" applyAlignment="1" applyProtection="1">
      <alignment horizontal="left" shrinkToFit="1"/>
      <protection hidden="1"/>
    </xf>
    <xf numFmtId="49" fontId="6" fillId="0" borderId="26" xfId="0" applyNumberFormat="1" applyFont="1" applyBorder="1" applyAlignment="1" applyProtection="1">
      <alignment horizontal="center" vertical="center"/>
      <protection hidden="1"/>
    </xf>
    <xf numFmtId="49" fontId="1" fillId="0" borderId="7" xfId="0" applyNumberFormat="1" applyFont="1" applyBorder="1" applyAlignment="1" applyProtection="1">
      <alignment horizontal="centerContinuous" vertical="center"/>
      <protection hidden="1"/>
    </xf>
    <xf numFmtId="0" fontId="24" fillId="0" borderId="23" xfId="0" applyFont="1" applyBorder="1" applyAlignment="1" applyProtection="1">
      <alignment horizontal="left" vertical="center" shrinkToFit="1"/>
      <protection hidden="1"/>
    </xf>
    <xf numFmtId="0" fontId="0" fillId="3" borderId="21" xfId="0" applyFill="1" applyBorder="1" applyAlignment="1" applyProtection="1">
      <alignment horizontal="left"/>
      <protection locked="0"/>
    </xf>
    <xf numFmtId="0" fontId="0" fillId="3" borderId="21" xfId="0" applyFill="1" applyBorder="1" applyAlignment="1" applyProtection="1">
      <alignment shrinkToFit="1"/>
      <protection locked="0"/>
    </xf>
    <xf numFmtId="0" fontId="40" fillId="3" borderId="21" xfId="0" applyFont="1" applyFill="1" applyBorder="1" applyAlignment="1" applyProtection="1">
      <alignment horizontal="left" shrinkToFit="1"/>
      <protection locked="0"/>
    </xf>
    <xf numFmtId="0" fontId="1" fillId="3" borderId="21" xfId="0" applyFont="1" applyFill="1" applyBorder="1" applyAlignment="1" applyProtection="1">
      <alignment shrinkToFit="1"/>
      <protection locked="0"/>
    </xf>
    <xf numFmtId="0" fontId="0" fillId="7" borderId="21" xfId="0" applyFill="1" applyBorder="1" applyAlignment="1" applyProtection="1">
      <alignment horizontal="left"/>
      <protection locked="0"/>
    </xf>
    <xf numFmtId="0" fontId="0" fillId="7" borderId="21" xfId="0" applyFill="1" applyBorder="1" applyAlignment="1" applyProtection="1">
      <alignment shrinkToFit="1"/>
      <protection locked="0"/>
    </xf>
    <xf numFmtId="0" fontId="40" fillId="7" borderId="21" xfId="0" applyFont="1" applyFill="1" applyBorder="1" applyAlignment="1" applyProtection="1">
      <alignment horizontal="left" shrinkToFit="1"/>
      <protection locked="0"/>
    </xf>
    <xf numFmtId="0" fontId="39" fillId="7" borderId="21" xfId="0" applyFont="1" applyFill="1" applyBorder="1" applyAlignment="1" applyProtection="1">
      <alignment horizontal="left" shrinkToFit="1"/>
      <protection locked="0"/>
    </xf>
    <xf numFmtId="0" fontId="0" fillId="7" borderId="21" xfId="0" applyFill="1" applyBorder="1" applyAlignment="1" applyProtection="1">
      <alignment wrapText="1" shrinkToFit="1"/>
      <protection locked="0"/>
    </xf>
    <xf numFmtId="0" fontId="16" fillId="2" borderId="1" xfId="0" applyFont="1" applyFill="1" applyBorder="1" applyAlignment="1" applyProtection="1">
      <alignment vertical="center"/>
      <protection hidden="1"/>
    </xf>
    <xf numFmtId="0" fontId="16" fillId="2" borderId="1" xfId="0" applyFont="1" applyFill="1" applyBorder="1" applyAlignment="1" applyProtection="1">
      <alignment horizontal="left" vertical="center"/>
      <protection hidden="1"/>
    </xf>
    <xf numFmtId="0" fontId="66" fillId="0" borderId="0" xfId="0" applyFont="1"/>
    <xf numFmtId="0" fontId="27" fillId="0" borderId="0" xfId="0" applyFont="1" applyAlignment="1">
      <alignment horizontal="left"/>
    </xf>
    <xf numFmtId="0" fontId="27" fillId="0" borderId="0" xfId="0" applyFont="1"/>
    <xf numFmtId="0" fontId="27" fillId="10" borderId="21" xfId="0" applyFont="1" applyFill="1" applyBorder="1" applyAlignment="1">
      <alignment horizontal="center"/>
    </xf>
    <xf numFmtId="0" fontId="67" fillId="10" borderId="21" xfId="0" applyFont="1" applyFill="1" applyBorder="1" applyAlignment="1">
      <alignment horizontal="center"/>
    </xf>
    <xf numFmtId="0" fontId="27" fillId="11" borderId="21" xfId="0" applyFont="1" applyFill="1" applyBorder="1" applyAlignment="1">
      <alignment horizontal="center"/>
    </xf>
    <xf numFmtId="0" fontId="27" fillId="11" borderId="21" xfId="0" applyFont="1" applyFill="1" applyBorder="1"/>
    <xf numFmtId="0" fontId="27" fillId="10" borderId="21" xfId="0" applyFont="1" applyFill="1" applyBorder="1" applyAlignment="1">
      <alignment horizontal="left"/>
    </xf>
    <xf numFmtId="0" fontId="67" fillId="10" borderId="21" xfId="0" applyFont="1" applyFill="1" applyBorder="1" applyAlignment="1">
      <alignment horizontal="left"/>
    </xf>
    <xf numFmtId="177" fontId="27" fillId="11" borderId="21" xfId="0" applyNumberFormat="1" applyFont="1" applyFill="1" applyBorder="1" applyProtection="1">
      <protection hidden="1"/>
    </xf>
    <xf numFmtId="14" fontId="27" fillId="11" borderId="21" xfId="0" applyNumberFormat="1" applyFont="1" applyFill="1" applyBorder="1" applyAlignment="1" applyProtection="1">
      <alignment horizontal="left"/>
      <protection hidden="1"/>
    </xf>
    <xf numFmtId="0" fontId="27" fillId="11" borderId="21" xfId="0" applyFont="1" applyFill="1" applyBorder="1" applyAlignment="1" applyProtection="1">
      <alignment horizontal="center"/>
      <protection hidden="1"/>
    </xf>
    <xf numFmtId="0" fontId="27" fillId="11" borderId="21" xfId="0" quotePrefix="1" applyFont="1" applyFill="1" applyBorder="1" applyProtection="1">
      <protection hidden="1"/>
    </xf>
    <xf numFmtId="0" fontId="27" fillId="11" borderId="21" xfId="0" applyFont="1" applyFill="1" applyBorder="1" applyAlignment="1">
      <alignment horizontal="left"/>
    </xf>
    <xf numFmtId="14" fontId="27" fillId="11" borderId="21" xfId="0" applyNumberFormat="1" applyFont="1" applyFill="1" applyBorder="1" applyAlignment="1">
      <alignment horizontal="left"/>
    </xf>
    <xf numFmtId="0" fontId="27" fillId="11" borderId="21" xfId="0" applyFont="1" applyFill="1" applyBorder="1" applyProtection="1">
      <protection hidden="1"/>
    </xf>
    <xf numFmtId="49" fontId="0" fillId="4" borderId="4" xfId="0" applyNumberFormat="1" applyFill="1" applyBorder="1" applyAlignment="1" applyProtection="1">
      <alignment horizontal="center" vertical="top"/>
      <protection locked="0"/>
    </xf>
    <xf numFmtId="49" fontId="0" fillId="4" borderId="12" xfId="0" applyNumberFormat="1" applyFill="1" applyBorder="1" applyAlignment="1" applyProtection="1">
      <alignment horizontal="center" vertical="top"/>
      <protection locked="0"/>
    </xf>
    <xf numFmtId="0" fontId="24" fillId="3" borderId="12" xfId="0" applyFont="1" applyFill="1" applyBorder="1" applyAlignment="1" applyProtection="1">
      <alignment horizontal="left" vertical="top" shrinkToFit="1"/>
      <protection locked="0"/>
    </xf>
    <xf numFmtId="0" fontId="0" fillId="4" borderId="12" xfId="0" applyFill="1" applyBorder="1" applyAlignment="1" applyProtection="1">
      <alignment horizontal="left" vertical="top" shrinkToFit="1"/>
      <protection locked="0"/>
    </xf>
    <xf numFmtId="0" fontId="68" fillId="12" borderId="35" xfId="3" applyFont="1" applyFill="1" applyBorder="1" applyAlignment="1" applyProtection="1">
      <alignment horizontal="center" vertical="center"/>
      <protection hidden="1"/>
    </xf>
    <xf numFmtId="0" fontId="27" fillId="0" borderId="0" xfId="0" applyFont="1" applyAlignment="1" applyProtection="1">
      <alignment vertical="top"/>
      <protection hidden="1"/>
    </xf>
    <xf numFmtId="0" fontId="69" fillId="0" borderId="33" xfId="0" applyFont="1" applyBorder="1" applyAlignment="1" applyProtection="1">
      <alignment horizontal="center"/>
      <protection locked="0" hidden="1"/>
    </xf>
    <xf numFmtId="0" fontId="4" fillId="0" borderId="0" xfId="0" applyFont="1" applyProtection="1">
      <protection hidden="1"/>
    </xf>
    <xf numFmtId="31" fontId="12" fillId="0" borderId="0" xfId="0" applyNumberFormat="1" applyFont="1" applyAlignment="1" applyProtection="1">
      <alignment horizontal="centerContinuous" vertical="center"/>
      <protection hidden="1"/>
    </xf>
    <xf numFmtId="0" fontId="1" fillId="0" borderId="36" xfId="0" applyFont="1" applyBorder="1" applyAlignment="1" applyProtection="1">
      <alignment horizontal="centerContinuous"/>
      <protection hidden="1"/>
    </xf>
    <xf numFmtId="49" fontId="1" fillId="0" borderId="36" xfId="0" applyNumberFormat="1" applyFont="1" applyBorder="1" applyAlignment="1" applyProtection="1">
      <alignment horizontal="centerContinuous"/>
      <protection hidden="1"/>
    </xf>
    <xf numFmtId="176" fontId="1" fillId="0" borderId="37" xfId="0" applyNumberFormat="1" applyFont="1" applyBorder="1" applyAlignment="1" applyProtection="1">
      <alignment horizontal="centerContinuous"/>
      <protection hidden="1"/>
    </xf>
    <xf numFmtId="176" fontId="1" fillId="0" borderId="36" xfId="0" applyNumberFormat="1" applyFont="1" applyBorder="1" applyAlignment="1" applyProtection="1">
      <alignment horizontal="centerContinuous"/>
      <protection hidden="1"/>
    </xf>
    <xf numFmtId="0" fontId="1" fillId="0" borderId="38" xfId="0" applyFont="1" applyBorder="1" applyAlignment="1" applyProtection="1">
      <alignment horizontal="centerContinuous"/>
      <protection hidden="1"/>
    </xf>
    <xf numFmtId="177" fontId="7" fillId="0" borderId="0" xfId="3" applyNumberFormat="1" applyFill="1" applyBorder="1" applyAlignment="1" applyProtection="1">
      <protection hidden="1"/>
    </xf>
    <xf numFmtId="49" fontId="0" fillId="0" borderId="0" xfId="0" applyNumberFormat="1" applyAlignment="1" applyProtection="1">
      <alignment horizontal="right"/>
      <protection hidden="1"/>
    </xf>
    <xf numFmtId="0" fontId="0" fillId="0" borderId="0" xfId="0" applyAlignment="1" applyProtection="1">
      <alignment horizontal="right"/>
      <protection hidden="1"/>
    </xf>
    <xf numFmtId="10" fontId="27" fillId="0" borderId="0" xfId="4" applyNumberFormat="1" applyFont="1" applyFill="1" applyBorder="1" applyAlignment="1" applyProtection="1">
      <alignment horizontal="right" vertical="center" shrinkToFit="1"/>
      <protection hidden="1"/>
    </xf>
    <xf numFmtId="0" fontId="1" fillId="0" borderId="39" xfId="0" applyFont="1" applyBorder="1" applyAlignment="1" applyProtection="1">
      <alignment vertical="center"/>
      <protection hidden="1"/>
    </xf>
    <xf numFmtId="0" fontId="71" fillId="12" borderId="35" xfId="3" applyFont="1" applyFill="1" applyBorder="1" applyAlignment="1" applyProtection="1">
      <alignment horizontal="center" vertical="center"/>
      <protection hidden="1"/>
    </xf>
    <xf numFmtId="0" fontId="8" fillId="3" borderId="0" xfId="0" applyFont="1" applyFill="1" applyAlignment="1" applyProtection="1">
      <alignment horizontal="center" vertical="top"/>
      <protection locked="0"/>
    </xf>
    <xf numFmtId="0" fontId="8" fillId="0" borderId="0" xfId="0" applyFont="1" applyAlignment="1" applyProtection="1">
      <alignment horizontal="center" vertical="top"/>
      <protection hidden="1"/>
    </xf>
    <xf numFmtId="191" fontId="62" fillId="3" borderId="2" xfId="0" applyNumberFormat="1" applyFont="1" applyFill="1" applyBorder="1" applyAlignment="1" applyProtection="1">
      <alignment horizontal="center" vertical="center"/>
      <protection locked="0"/>
    </xf>
    <xf numFmtId="0" fontId="27" fillId="0" borderId="0" xfId="0" applyFont="1" applyAlignment="1" applyProtection="1">
      <alignment horizontal="left" vertical="top" wrapText="1" shrinkToFit="1"/>
      <protection hidden="1"/>
    </xf>
    <xf numFmtId="0" fontId="3" fillId="0" borderId="20" xfId="0" applyFont="1" applyBorder="1" applyAlignment="1" applyProtection="1">
      <alignment horizontal="center" shrinkToFit="1"/>
      <protection hidden="1"/>
    </xf>
    <xf numFmtId="0" fontId="0" fillId="0" borderId="20" xfId="0" applyBorder="1" applyAlignment="1" applyProtection="1">
      <alignment horizontal="center" shrinkToFit="1"/>
      <protection hidden="1"/>
    </xf>
    <xf numFmtId="0" fontId="0" fillId="3" borderId="0" xfId="0" applyFill="1" applyAlignment="1" applyProtection="1">
      <alignment horizontal="center"/>
      <protection locked="0"/>
    </xf>
    <xf numFmtId="31" fontId="12" fillId="0" borderId="2" xfId="0" applyNumberFormat="1" applyFont="1" applyBorder="1" applyAlignment="1" applyProtection="1">
      <alignment horizontal="center" vertical="center" shrinkToFit="1"/>
      <protection hidden="1"/>
    </xf>
    <xf numFmtId="0" fontId="6" fillId="0" borderId="0" xfId="0" applyFont="1" applyAlignment="1" applyProtection="1">
      <alignment horizontal="left" vertical="center"/>
      <protection hidden="1"/>
    </xf>
    <xf numFmtId="0" fontId="36" fillId="0" borderId="2" xfId="0" applyFont="1" applyBorder="1" applyAlignment="1" applyProtection="1">
      <alignment horizontal="center" vertical="center"/>
      <protection hidden="1"/>
    </xf>
  </cellXfs>
  <cellStyles count="7">
    <cellStyle name="一般" xfId="0" builtinId="0"/>
    <cellStyle name="千分位" xfId="1" builtinId="3"/>
    <cellStyle name="千分位 2" xfId="5" xr:uid="{EE3CC0B7-D35B-4A6C-8EFA-E9CE37F4068D}"/>
    <cellStyle name="千分位[0]" xfId="2" builtinId="6"/>
    <cellStyle name="千分位[0] 2" xfId="6" xr:uid="{58A0EEEF-50F8-4328-8EB0-95C1570484C8}"/>
    <cellStyle name="百分比" xfId="4" builtinId="5"/>
    <cellStyle name="超連結" xfId="3" builtinId="8"/>
  </cellStyles>
  <dxfs count="107">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rgb="FFFF0000"/>
        </patternFill>
      </fill>
    </dxf>
    <dxf>
      <border>
        <left/>
        <right style="thin">
          <color indexed="64"/>
        </right>
        <top/>
        <bottom/>
      </border>
    </dxf>
    <dxf>
      <border>
        <left style="thin">
          <color indexed="64"/>
        </left>
        <right/>
        <top/>
        <bottom/>
      </border>
    </dxf>
    <dxf>
      <font>
        <b/>
        <i val="0"/>
        <condense val="0"/>
        <extend val="0"/>
      </font>
      <border>
        <left/>
        <right/>
        <top style="thin">
          <color indexed="64"/>
        </top>
        <bottom style="thin">
          <color indexed="64"/>
        </bottom>
      </border>
    </dxf>
    <dxf>
      <font>
        <b/>
        <i val="0"/>
        <condense val="0"/>
        <extend val="0"/>
      </font>
      <border>
        <left/>
        <right/>
        <top style="thin">
          <color indexed="64"/>
        </top>
        <bottom style="thin">
          <color indexed="64"/>
        </bottom>
      </border>
    </dxf>
    <dxf>
      <font>
        <b/>
        <i val="0"/>
        <condense val="0"/>
        <extend val="0"/>
      </font>
    </dxf>
    <dxf>
      <font>
        <b/>
        <i val="0"/>
        <color theme="1"/>
      </font>
      <fill>
        <patternFill>
          <bgColor theme="0"/>
        </patternFill>
      </fill>
    </dxf>
    <dxf>
      <font>
        <b/>
        <i val="0"/>
      </font>
      <border>
        <top style="thin">
          <color auto="1"/>
        </top>
        <bottom/>
        <vertical/>
        <horizontal/>
      </border>
    </dxf>
    <dxf>
      <font>
        <b val="0"/>
        <i val="0"/>
      </font>
      <numFmt numFmtId="195" formatCode="&quot;　&quot;@"/>
      <fill>
        <patternFill patternType="none">
          <bgColor auto="1"/>
        </patternFill>
      </fill>
    </dxf>
    <dxf>
      <font>
        <b/>
        <i val="0"/>
      </font>
      <border>
        <top style="thin">
          <color indexed="64"/>
        </top>
        <bottom/>
      </border>
    </dxf>
    <dxf>
      <font>
        <b/>
        <i val="0"/>
        <condense val="0"/>
        <extend val="0"/>
        <u val="none"/>
      </font>
      <border>
        <top style="thin">
          <color indexed="64"/>
        </top>
        <bottom/>
      </border>
    </dxf>
    <dxf>
      <font>
        <b/>
        <i val="0"/>
        <condense val="0"/>
        <extend val="0"/>
      </font>
      <border>
        <left/>
        <right/>
        <top style="thin">
          <color indexed="64"/>
        </top>
        <bottom/>
      </border>
    </dxf>
    <dxf>
      <font>
        <b/>
        <i val="0"/>
      </font>
      <border>
        <top style="thin">
          <color auto="1"/>
        </top>
        <bottom style="thin">
          <color auto="1"/>
        </bottom>
      </border>
    </dxf>
    <dxf>
      <font>
        <b/>
        <i val="0"/>
        <color theme="1"/>
      </font>
      <fill>
        <patternFill>
          <bgColor theme="0"/>
        </patternFill>
      </fill>
    </dxf>
    <dxf>
      <font>
        <b val="0"/>
        <i val="0"/>
      </font>
      <numFmt numFmtId="195" formatCode="&quot;　&quot;@"/>
    </dxf>
    <dxf>
      <font>
        <b val="0"/>
        <i val="0"/>
      </font>
      <numFmt numFmtId="195" formatCode="&quot;　&quot;@"/>
    </dxf>
    <dxf>
      <border>
        <bottom style="thin">
          <color indexed="64"/>
        </bottom>
      </border>
    </dxf>
    <dxf>
      <font>
        <b/>
        <i val="0"/>
        <condense val="0"/>
        <extend val="0"/>
        <u val="none"/>
      </font>
      <border>
        <top style="thin">
          <color indexed="64"/>
        </top>
        <bottom style="thin">
          <color indexed="64"/>
        </bottom>
      </border>
    </dxf>
    <dxf>
      <font>
        <b/>
        <i val="0"/>
        <condense val="0"/>
        <extend val="0"/>
      </font>
      <border>
        <left/>
        <right/>
        <top style="thin">
          <color indexed="64"/>
        </top>
        <bottom style="thin">
          <color indexed="64"/>
        </bottom>
      </border>
    </dxf>
    <dxf>
      <font>
        <b/>
        <i val="0"/>
      </font>
      <border>
        <bottom style="thin">
          <color indexed="64"/>
        </bottom>
      </border>
    </dxf>
    <dxf>
      <font>
        <b/>
        <i val="0"/>
        <condense val="0"/>
        <extend val="0"/>
        <u val="none"/>
      </font>
      <border>
        <top style="thin">
          <color indexed="64"/>
        </top>
        <bottom style="thin">
          <color indexed="64"/>
        </bottom>
      </border>
    </dxf>
    <dxf>
      <font>
        <b/>
        <i val="0"/>
        <condense val="0"/>
        <extend val="0"/>
      </font>
      <border>
        <left/>
        <right/>
        <top style="thin">
          <color indexed="64"/>
        </top>
        <bottom style="thin">
          <color indexed="64"/>
        </bottom>
      </border>
    </dxf>
    <dxf>
      <border>
        <left style="thin">
          <color auto="1"/>
        </left>
        <vertical/>
        <horizontal/>
      </border>
    </dxf>
    <dxf>
      <font>
        <b/>
        <i val="0"/>
        <color theme="1"/>
      </font>
      <fill>
        <patternFill>
          <bgColor theme="0"/>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ont>
        <color rgb="FF9C0006"/>
      </font>
      <fill>
        <patternFill>
          <bgColor rgb="FFFFC7CE"/>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s>
  <tableStyles count="0" defaultTableStyle="TableStyleMedium2" defaultPivotStyle="PivotStyleLight16"/>
  <colors>
    <mruColors>
      <color rgb="FF800000"/>
      <color rgb="FFFF5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activeX1.xml><?xml version="1.0" encoding="utf-8"?>
<ax:ocx xmlns:ax="http://schemas.microsoft.com/office/2006/activeX" xmlns:r="http://schemas.openxmlformats.org/officeDocument/2006/relationships" ax:classid="{8BD21D30-EC42-11CE-9E0D-00AA006002F3}" ax:persistence="persistStreamInit" r:id="rId1"/>
</file>

<file path=xl/activeX/activeX2.xml><?xml version="1.0" encoding="utf-8"?>
<ax:ocx xmlns:ax="http://schemas.microsoft.com/office/2006/activeX" xmlns:r="http://schemas.openxmlformats.org/officeDocument/2006/relationships" ax:classid="{8BD21D20-EC42-11CE-9E0D-00AA006002F3}" ax:persistence="persistStreamInit" r:id="rId1"/>
</file>

<file path=xl/ctrlProps/ctrlProp1.xml><?xml version="1.0" encoding="utf-8"?>
<formControlPr xmlns="http://schemas.microsoft.com/office/spreadsheetml/2009/9/main" objectType="Drop" dropLines="16" dropStyle="combo" dx="31" fmlaLink="J2" fmlaRange="清單!$G$3:$G$18" noThreeD="1" sel="15" val="0"/>
</file>

<file path=xl/ctrlProps/ctrlProp2.xml><?xml version="1.0" encoding="utf-8"?>
<formControlPr xmlns="http://schemas.microsoft.com/office/spreadsheetml/2009/9/main" objectType="Drop" dropLines="14" dropStyle="combo" dx="31" fmlaLink="$K2" fmlaRange="清單!$L$3:$L$16" noThreeD="1" sel="13" val="0"/>
</file>

<file path=xl/ctrlProps/ctrlProp3.xml><?xml version="1.0" encoding="utf-8"?>
<formControlPr xmlns="http://schemas.microsoft.com/office/spreadsheetml/2009/9/main" objectType="Drop" dropLines="14" dropStyle="combo" dx="31" fmlaLink="$H$2" fmlaRange="清單!$P$3:$P$16" noThreeD="1" sel="13" val="0"/>
</file>

<file path=xl/drawings/_rels/drawing5.xml.rels><?xml version="1.0" encoding="UTF-8" standalone="yes"?>
<Relationships xmlns="http://schemas.openxmlformats.org/package/2006/relationships"><Relationship Id="rId2" Type="http://schemas.openxmlformats.org/officeDocument/2006/relationships/image" Target="../media/image7.png"/><Relationship Id="rId1" Type="http://schemas.openxmlformats.org/officeDocument/2006/relationships/image" Target="../media/image6.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emf"/></Relationships>
</file>

<file path=xl/drawings/_rels/vmlDrawing3.vml.rels><?xml version="1.0" encoding="UTF-8" standalone="yes"?>
<Relationships xmlns="http://schemas.openxmlformats.org/package/2006/relationships"><Relationship Id="rId1" Type="http://schemas.openxmlformats.org/officeDocument/2006/relationships/image" Target="../media/image3.emf"/></Relationships>
</file>

<file path=xl/drawings/_rels/vmlDrawing7.vml.rels><?xml version="1.0" encoding="UTF-8" standalone="yes"?>
<Relationships xmlns="http://schemas.openxmlformats.org/package/2006/relationships"><Relationship Id="rId2" Type="http://schemas.openxmlformats.org/officeDocument/2006/relationships/image" Target="../media/image5.emf"/><Relationship Id="rId1"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0</xdr:colOff>
          <xdr:row>1</xdr:row>
          <xdr:rowOff>6350</xdr:rowOff>
        </xdr:from>
        <xdr:to>
          <xdr:col>10</xdr:col>
          <xdr:colOff>0</xdr:colOff>
          <xdr:row>1</xdr:row>
          <xdr:rowOff>247650</xdr:rowOff>
        </xdr:to>
        <xdr:sp macro="" textlink="">
          <xdr:nvSpPr>
            <xdr:cNvPr id="5128" name="Drop Down 8" hidden="1">
              <a:extLst>
                <a:ext uri="{63B3BB69-23CF-44E3-9099-C40C66FF867C}">
                  <a14:compatExt spid="_x0000_s5128"/>
                </a:ext>
                <a:ext uri="{FF2B5EF4-FFF2-40B4-BE49-F238E27FC236}">
                  <a16:creationId xmlns:a16="http://schemas.microsoft.com/office/drawing/2014/main" id="{00000000-0008-0000-0100-0000081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xdr:from>
          <xdr:col>1</xdr:col>
          <xdr:colOff>0</xdr:colOff>
          <xdr:row>4</xdr:row>
          <xdr:rowOff>0</xdr:rowOff>
        </xdr:from>
        <xdr:to>
          <xdr:col>2</xdr:col>
          <xdr:colOff>0</xdr:colOff>
          <xdr:row>5</xdr:row>
          <xdr:rowOff>0</xdr:rowOff>
        </xdr:to>
        <xdr:sp macro="" textlink="">
          <xdr:nvSpPr>
            <xdr:cNvPr id="5131" name="ComboBox1" hidden="1">
              <a:extLst>
                <a:ext uri="{63B3BB69-23CF-44E3-9099-C40C66FF867C}">
                  <a14:compatExt spid="_x0000_s5131"/>
                </a:ext>
                <a:ext uri="{FF2B5EF4-FFF2-40B4-BE49-F238E27FC236}">
                  <a16:creationId xmlns:a16="http://schemas.microsoft.com/office/drawing/2014/main" id="{00000000-0008-0000-0100-00000B1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PrintsWithSheet="0"/>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6</xdr:col>
          <xdr:colOff>0</xdr:colOff>
          <xdr:row>1</xdr:row>
          <xdr:rowOff>0</xdr:rowOff>
        </xdr:from>
        <xdr:to>
          <xdr:col>12</xdr:col>
          <xdr:colOff>146050</xdr:colOff>
          <xdr:row>14</xdr:row>
          <xdr:rowOff>0</xdr:rowOff>
        </xdr:to>
        <xdr:sp macro="" textlink="">
          <xdr:nvSpPr>
            <xdr:cNvPr id="4103" name="ListBox2" hidden="1">
              <a:extLst>
                <a:ext uri="{63B3BB69-23CF-44E3-9099-C40C66FF867C}">
                  <a14:compatExt spid="_x0000_s4103"/>
                </a:ext>
                <a:ext uri="{FF2B5EF4-FFF2-40B4-BE49-F238E27FC236}">
                  <a16:creationId xmlns:a16="http://schemas.microsoft.com/office/drawing/2014/main" id="{00000000-0008-0000-0200-000007100000}"/>
                </a:ext>
              </a:extLst>
            </xdr:cNvPr>
            <xdr:cNvSpPr/>
          </xdr:nvSpPr>
          <xdr:spPr bwMode="auto">
            <a:xfrm>
              <a:off x="0" y="0"/>
              <a:ext cx="0" cy="0"/>
            </a:xfrm>
            <a:prstGeom prst="rect">
              <a:avLst/>
            </a:prstGeom>
            <a:noFill/>
            <a:ln>
              <a:noFill/>
            </a:ln>
            <a:effectLst>
              <a:outerShdw dist="35921" dir="2700000" algn="ctr" rotWithShape="0">
                <a:srgbClr val="000000"/>
              </a:outerShdw>
            </a:effectLst>
            <a:extLst>
              <a:ext uri="{91240B29-F687-4F45-9708-019B960494DF}">
                <a14:hiddenLine w="1">
                  <a:noFill/>
                  <a:miter lim="800000"/>
                  <a:headEnd/>
                  <a:tailEnd/>
                </a14:hiddenLine>
              </a:ext>
              <a:ext uri="{53640926-AAD7-44D8-BBD7-CCE9431645EC}">
                <a14:shadowObscured val="1"/>
              </a:ext>
            </a:extLst>
          </xdr:spPr>
        </xdr:sp>
        <xdr:clientData fLocksWithSheet="0" fPrintsWithSheet="0"/>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10</xdr:col>
          <xdr:colOff>6350</xdr:colOff>
          <xdr:row>1</xdr:row>
          <xdr:rowOff>0</xdr:rowOff>
        </xdr:from>
        <xdr:to>
          <xdr:col>11</xdr:col>
          <xdr:colOff>0</xdr:colOff>
          <xdr:row>2</xdr:row>
          <xdr:rowOff>0</xdr:rowOff>
        </xdr:to>
        <xdr:sp macro="" textlink="">
          <xdr:nvSpPr>
            <xdr:cNvPr id="10242" name="Drop Down 2" hidden="1">
              <a:extLst>
                <a:ext uri="{63B3BB69-23CF-44E3-9099-C40C66FF867C}">
                  <a14:compatExt spid="_x0000_s10242"/>
                </a:ext>
                <a:ext uri="{FF2B5EF4-FFF2-40B4-BE49-F238E27FC236}">
                  <a16:creationId xmlns:a16="http://schemas.microsoft.com/office/drawing/2014/main" id="{00000000-0008-0000-0300-0000022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fPrintsWithSheet="0"/>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171450</xdr:colOff>
          <xdr:row>0</xdr:row>
          <xdr:rowOff>215900</xdr:rowOff>
        </xdr:from>
        <xdr:to>
          <xdr:col>7</xdr:col>
          <xdr:colOff>730250</xdr:colOff>
          <xdr:row>2</xdr:row>
          <xdr:rowOff>0</xdr:rowOff>
        </xdr:to>
        <xdr:sp macro="" textlink="">
          <xdr:nvSpPr>
            <xdr:cNvPr id="2051" name="Drop Down 3" hidden="1">
              <a:extLst>
                <a:ext uri="{63B3BB69-23CF-44E3-9099-C40C66FF867C}">
                  <a14:compatExt spid="_x0000_s2051"/>
                </a:ext>
                <a:ext uri="{FF2B5EF4-FFF2-40B4-BE49-F238E27FC236}">
                  <a16:creationId xmlns:a16="http://schemas.microsoft.com/office/drawing/2014/main" id="{00000000-0008-0000-0400-000003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fPrintsWithSheet="0"/>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279400</xdr:colOff>
          <xdr:row>46</xdr:row>
          <xdr:rowOff>19050</xdr:rowOff>
        </xdr:from>
        <xdr:to>
          <xdr:col>1</xdr:col>
          <xdr:colOff>2165350</xdr:colOff>
          <xdr:row>52</xdr:row>
          <xdr:rowOff>57150</xdr:rowOff>
        </xdr:to>
        <xdr:sp macro="" textlink="">
          <xdr:nvSpPr>
            <xdr:cNvPr id="7169" name="Object 1" hidden="1">
              <a:extLst>
                <a:ext uri="{63B3BB69-23CF-44E3-9099-C40C66FF867C}">
                  <a14:compatExt spid="_x0000_s7169"/>
                </a:ext>
                <a:ext uri="{FF2B5EF4-FFF2-40B4-BE49-F238E27FC236}">
                  <a16:creationId xmlns:a16="http://schemas.microsoft.com/office/drawing/2014/main" id="{00000000-0008-0000-0700-0000011C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279400</xdr:colOff>
          <xdr:row>46</xdr:row>
          <xdr:rowOff>19050</xdr:rowOff>
        </xdr:from>
        <xdr:to>
          <xdr:col>6</xdr:col>
          <xdr:colOff>279400</xdr:colOff>
          <xdr:row>52</xdr:row>
          <xdr:rowOff>19050</xdr:rowOff>
        </xdr:to>
        <xdr:sp macro="" textlink="">
          <xdr:nvSpPr>
            <xdr:cNvPr id="7170" name="Object 2" hidden="1">
              <a:extLst>
                <a:ext uri="{63B3BB69-23CF-44E3-9099-C40C66FF867C}">
                  <a14:compatExt spid="_x0000_s7170"/>
                </a:ext>
                <a:ext uri="{FF2B5EF4-FFF2-40B4-BE49-F238E27FC236}">
                  <a16:creationId xmlns:a16="http://schemas.microsoft.com/office/drawing/2014/main" id="{00000000-0008-0000-0700-0000021C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twoCellAnchor editAs="oneCell">
    <xdr:from>
      <xdr:col>1</xdr:col>
      <xdr:colOff>388056</xdr:colOff>
      <xdr:row>25</xdr:row>
      <xdr:rowOff>49389</xdr:rowOff>
    </xdr:from>
    <xdr:to>
      <xdr:col>2</xdr:col>
      <xdr:colOff>297038</xdr:colOff>
      <xdr:row>28</xdr:row>
      <xdr:rowOff>203201</xdr:rowOff>
    </xdr:to>
    <xdr:pic>
      <xdr:nvPicPr>
        <xdr:cNvPr id="4" name="圖片 3">
          <a:extLst>
            <a:ext uri="{FF2B5EF4-FFF2-40B4-BE49-F238E27FC236}">
              <a16:creationId xmlns:a16="http://schemas.microsoft.com/office/drawing/2014/main" id="{00000000-0008-0000-07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71500" y="5101167"/>
          <a:ext cx="2399594" cy="80997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25</xdr:row>
      <xdr:rowOff>52213</xdr:rowOff>
    </xdr:from>
    <xdr:to>
      <xdr:col>7</xdr:col>
      <xdr:colOff>274460</xdr:colOff>
      <xdr:row>32</xdr:row>
      <xdr:rowOff>119947</xdr:rowOff>
    </xdr:to>
    <xdr:pic>
      <xdr:nvPicPr>
        <xdr:cNvPr id="5" name="圖片 4">
          <a:extLst>
            <a:ext uri="{FF2B5EF4-FFF2-40B4-BE49-F238E27FC236}">
              <a16:creationId xmlns:a16="http://schemas.microsoft.com/office/drawing/2014/main" id="{00000000-0008-0000-0700-000005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29944" y="5103991"/>
          <a:ext cx="2158294" cy="159878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320000" mc:Ignorable="a14" a14:legacySpreadsheetColorIndex="5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extLst>
          <a:ext uri="{53640926-AAD7-44D8-BBD7-CCE9431645EC}">
            <a14:shadowObscured xmlns:a14="http://schemas.microsoft.com/office/drawing/2010/main" val="1"/>
          </a:ext>
        </a:extLst>
      </a:spPr>
      <a:bodyPr vertOverflow="clip" wrap="square" lIns="72000" tIns="46800" rIns="90000" bIns="4680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320000" mc:Ignorable="a14" a14:legacySpreadsheetColorIndex="5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extLst>
          <a:ext uri="{53640926-AAD7-44D8-BBD7-CCE9431645EC}">
            <a14:shadowObscured xmlns:a14="http://schemas.microsoft.com/office/drawing/2010/main" val="1"/>
          </a:ext>
        </a:extLst>
      </a:spPr>
      <a:bodyPr vertOverflow="clip" wrap="square" lIns="72000" tIns="46800" rIns="90000" bIns="46800" upright="1"/>
      <a:lst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image" Target="../media/image1.jpeg"/><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8" Type="http://schemas.openxmlformats.org/officeDocument/2006/relationships/comments" Target="../comments2.xml"/><Relationship Id="rId3" Type="http://schemas.openxmlformats.org/officeDocument/2006/relationships/vmlDrawing" Target="../drawings/vmlDrawing2.vml"/><Relationship Id="rId7" Type="http://schemas.openxmlformats.org/officeDocument/2006/relationships/ctrlProp" Target="../ctrlProps/ctrlProp1.xml"/><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openxmlformats.org/officeDocument/2006/relationships/image" Target="../media/image2.emf"/><Relationship Id="rId5" Type="http://schemas.openxmlformats.org/officeDocument/2006/relationships/control" Target="../activeX/activeX1.xml"/><Relationship Id="rId4" Type="http://schemas.openxmlformats.org/officeDocument/2006/relationships/image" Target="../media/image1.jpeg"/></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7" Type="http://schemas.openxmlformats.org/officeDocument/2006/relationships/comments" Target="../comments3.xml"/><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image" Target="../media/image3.emf"/><Relationship Id="rId5" Type="http://schemas.openxmlformats.org/officeDocument/2006/relationships/control" Target="../activeX/activeX2.xml"/><Relationship Id="rId4" Type="http://schemas.openxmlformats.org/officeDocument/2006/relationships/image" Target="../media/image1.jpeg"/></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3.xml"/><Relationship Id="rId1" Type="http://schemas.openxmlformats.org/officeDocument/2006/relationships/printerSettings" Target="../printerSettings/printerSettings4.bin"/><Relationship Id="rId5" Type="http://schemas.openxmlformats.org/officeDocument/2006/relationships/ctrlProp" Target="../ctrlProps/ctrlProp2.xml"/><Relationship Id="rId4" Type="http://schemas.openxmlformats.org/officeDocument/2006/relationships/image" Target="../media/image1.jpeg"/></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4.xml"/><Relationship Id="rId1" Type="http://schemas.openxmlformats.org/officeDocument/2006/relationships/printerSettings" Target="../printerSettings/printerSettings5.bin"/><Relationship Id="rId5" Type="http://schemas.openxmlformats.org/officeDocument/2006/relationships/ctrlProp" Target="../ctrlProps/ctrlProp3.xml"/><Relationship Id="rId4" Type="http://schemas.openxmlformats.org/officeDocument/2006/relationships/image" Target="../media/image1.jpeg"/></Relationships>
</file>

<file path=xl/worksheets/_rels/sheet6.xml.rels><?xml version="1.0" encoding="UTF-8" standalone="yes"?>
<Relationships xmlns="http://schemas.openxmlformats.org/package/2006/relationships"><Relationship Id="rId3" Type="http://schemas.openxmlformats.org/officeDocument/2006/relationships/image" Target="../media/image1.jpeg"/><Relationship Id="rId2" Type="http://schemas.openxmlformats.org/officeDocument/2006/relationships/vmlDrawing" Target="../drawings/vmlDrawing6.vml"/><Relationship Id="rId1" Type="http://schemas.openxmlformats.org/officeDocument/2006/relationships/printerSettings" Target="../printerSettings/printerSettings6.bin"/><Relationship Id="rId4" Type="http://schemas.openxmlformats.org/officeDocument/2006/relationships/comments" Target="../comments4.xml"/></Relationships>
</file>

<file path=xl/worksheets/_rels/sheet7.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8" Type="http://schemas.openxmlformats.org/officeDocument/2006/relationships/oleObject" Target="../embeddings/oleObject1.bin"/><Relationship Id="rId3" Type="http://schemas.openxmlformats.org/officeDocument/2006/relationships/hyperlink" Target="https://www.youtube.com/watch?v=bclOBaiQq2w" TargetMode="External"/><Relationship Id="rId7" Type="http://schemas.openxmlformats.org/officeDocument/2006/relationships/image" Target="../media/image1.jpeg"/><Relationship Id="rId2" Type="http://schemas.openxmlformats.org/officeDocument/2006/relationships/hyperlink" Target="http://www.jrcpa.tw/" TargetMode="External"/><Relationship Id="rId1" Type="http://schemas.openxmlformats.org/officeDocument/2006/relationships/hyperlink" Target="mailto:box@jusregal.com" TargetMode="External"/><Relationship Id="rId6" Type="http://schemas.openxmlformats.org/officeDocument/2006/relationships/vmlDrawing" Target="../drawings/vmlDrawing7.vml"/><Relationship Id="rId11" Type="http://schemas.openxmlformats.org/officeDocument/2006/relationships/image" Target="../media/image5.emf"/><Relationship Id="rId5" Type="http://schemas.openxmlformats.org/officeDocument/2006/relationships/drawing" Target="../drawings/drawing5.xml"/><Relationship Id="rId10" Type="http://schemas.openxmlformats.org/officeDocument/2006/relationships/oleObject" Target="../embeddings/oleObject2.bin"/><Relationship Id="rId4" Type="http://schemas.openxmlformats.org/officeDocument/2006/relationships/printerSettings" Target="../printerSettings/printerSettings8.bin"/><Relationship Id="rId9" Type="http://schemas.openxmlformats.org/officeDocument/2006/relationships/image" Target="../media/image4.emf"/></Relationships>
</file>

<file path=xl/worksheets/_rels/sheet9.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5"/>
    <pageSetUpPr autoPageBreaks="0"/>
  </sheetPr>
  <dimension ref="A1:N3002"/>
  <sheetViews>
    <sheetView showGridLines="0" showZeros="0" tabSelected="1" topLeftCell="D1" zoomScale="90" zoomScaleNormal="90" workbookViewId="0">
      <pane ySplit="6" topLeftCell="A8" activePane="bottomLeft" state="frozen"/>
      <selection activeCell="B15" sqref="B15"/>
      <selection pane="bottomLeft" activeCell="F17" sqref="F17"/>
    </sheetView>
  </sheetViews>
  <sheetFormatPr defaultColWidth="9" defaultRowHeight="17" x14ac:dyDescent="0.4"/>
  <cols>
    <col min="1" max="1" width="8.36328125" style="45" hidden="1" customWidth="1"/>
    <col min="2" max="2" width="7.7265625" style="45" hidden="1" customWidth="1"/>
    <col min="3" max="3" width="7.26953125" style="46" hidden="1" customWidth="1"/>
    <col min="4" max="4" width="6.90625" style="46" hidden="1" customWidth="1"/>
    <col min="5" max="5" width="6.90625" style="249" hidden="1" customWidth="1"/>
    <col min="6" max="6" width="10.08984375" style="170" customWidth="1"/>
    <col min="7" max="7" width="10.6328125" style="52" customWidth="1"/>
    <col min="8" max="8" width="12.6328125" style="52" customWidth="1"/>
    <col min="9" max="9" width="26.6328125" style="53" customWidth="1"/>
    <col min="10" max="10" width="32.6328125" style="50" customWidth="1"/>
    <col min="11" max="12" width="13.6328125" style="54" customWidth="1"/>
    <col min="13" max="13" width="1.6328125" style="50" customWidth="1"/>
    <col min="14" max="22" width="10.6328125" style="50" customWidth="1"/>
    <col min="23" max="16384" width="9" style="50"/>
  </cols>
  <sheetData>
    <row r="1" spans="1:14" s="175" customFormat="1" ht="17" customHeight="1" x14ac:dyDescent="0.4">
      <c r="A1" s="183"/>
      <c r="B1" s="183"/>
      <c r="C1" s="184"/>
      <c r="D1" s="184"/>
      <c r="E1" s="184"/>
      <c r="F1" s="182" t="str">
        <f ca="1">IF(ROUND(SUM(K:K),4)&lt;&gt;ROUND(SUM(L:L),4),"●日記簿不平 "&amp;FIXED(SUM(K:K)-SUM(L:L),0)&amp;" ",IF(會計項目表!P1&lt;&gt;0,"●過帳錯誤",""))&amp;會計項目表!Q1</f>
        <v/>
      </c>
      <c r="G1" s="185"/>
      <c r="H1" s="265"/>
      <c r="I1" s="266">
        <f>IF(COUNTIF(E7:E3000,"&gt;0")&gt;COUNTIF(C7:C3000,"&lt;&gt;0"),"●傳票未編號●",0)</f>
        <v>0</v>
      </c>
      <c r="J1" s="265">
        <f>IF(COUNTIF(E7:E3000,"&gt;0")&gt;COUNTIF(D7:D3000,"&lt;&gt;0"),"●傳票缺日期●",0)</f>
        <v>0</v>
      </c>
      <c r="K1" s="206"/>
      <c r="L1" s="175">
        <f ca="1">IF(COUNTBLANK(A7:D3000)&gt;0,"●公式遺失,可能是不當插入列,請詳閱說明●",0)</f>
        <v>0</v>
      </c>
    </row>
    <row r="2" spans="1:14" s="49" customFormat="1" ht="20" customHeight="1" thickBot="1" x14ac:dyDescent="0.45">
      <c r="A2" s="224"/>
      <c r="B2" s="224"/>
      <c r="F2" s="225"/>
      <c r="G2" s="47"/>
      <c r="H2" s="303" t="s">
        <v>298</v>
      </c>
      <c r="I2" s="303"/>
      <c r="J2" s="303"/>
      <c r="K2" s="48"/>
      <c r="L2" s="48"/>
      <c r="N2" s="287" t="str">
        <f>HYPERLINK("#$F$8","第一筆")</f>
        <v>第一筆</v>
      </c>
    </row>
    <row r="3" spans="1:14" s="49" customFormat="1" ht="20" hidden="1" customHeight="1" x14ac:dyDescent="0.4">
      <c r="A3" s="45"/>
      <c r="B3" s="45"/>
      <c r="C3" s="45"/>
      <c r="D3" s="46"/>
      <c r="E3" s="250"/>
      <c r="F3" s="61"/>
      <c r="G3" s="61"/>
      <c r="H3" s="250"/>
      <c r="I3" s="250"/>
      <c r="J3" s="250"/>
      <c r="K3" s="48"/>
      <c r="L3" s="48"/>
      <c r="N3" s="288"/>
    </row>
    <row r="4" spans="1:14" s="49" customFormat="1" ht="20" customHeight="1" thickBot="1" x14ac:dyDescent="0.45">
      <c r="A4" s="224"/>
      <c r="B4" s="224"/>
      <c r="C4" s="224"/>
      <c r="E4" s="225"/>
      <c r="F4" s="226"/>
      <c r="G4" s="226"/>
      <c r="H4" s="304" t="s">
        <v>5</v>
      </c>
      <c r="I4" s="304"/>
      <c r="J4" s="304"/>
      <c r="K4" s="48"/>
      <c r="L4" s="48"/>
      <c r="N4" s="302" t="str">
        <f>HYPERLINK("#F"&amp;COUNTA($F$7:$F$3000)+COUNTIF($C$8:$C$3000,"&lt;&gt;0")+8,"最末筆")</f>
        <v>最末筆</v>
      </c>
    </row>
    <row r="5" spans="1:14" s="49" customFormat="1" ht="20" customHeight="1" thickBot="1" x14ac:dyDescent="0.45">
      <c r="A5" s="224"/>
      <c r="B5" s="227">
        <f>COUNTIF(B7:B3000,TRUE)</f>
        <v>3</v>
      </c>
      <c r="F5" s="226"/>
      <c r="G5" s="47"/>
      <c r="H5" s="305" t="s">
        <v>507</v>
      </c>
      <c r="I5" s="305"/>
      <c r="J5" s="305"/>
      <c r="K5" s="228"/>
      <c r="L5" s="229" t="s">
        <v>181</v>
      </c>
    </row>
    <row r="6" spans="1:14" ht="20" customHeight="1" thickBot="1" x14ac:dyDescent="0.45">
      <c r="A6" s="63" t="s">
        <v>127</v>
      </c>
      <c r="B6" s="64" t="s">
        <v>126</v>
      </c>
      <c r="C6" s="65" t="s">
        <v>0</v>
      </c>
      <c r="D6" s="65" t="s">
        <v>1</v>
      </c>
      <c r="E6" s="65" t="s">
        <v>258</v>
      </c>
      <c r="F6" s="70" t="s">
        <v>0</v>
      </c>
      <c r="G6" s="242" t="s">
        <v>1</v>
      </c>
      <c r="H6" s="242" t="s">
        <v>142</v>
      </c>
      <c r="I6" s="242" t="s">
        <v>428</v>
      </c>
      <c r="J6" s="72" t="s">
        <v>2</v>
      </c>
      <c r="K6" s="73" t="s">
        <v>3</v>
      </c>
      <c r="L6" s="74" t="s">
        <v>4</v>
      </c>
    </row>
    <row r="7" spans="1:14" hidden="1" x14ac:dyDescent="0.4">
      <c r="A7" s="45">
        <f ca="1">IF(B7,COUNTIF(OFFSET(B7,ROW()*-1+6,,ROW()-5),TRUE),)</f>
        <v>0</v>
      </c>
      <c r="B7" s="45" t="b">
        <f t="shared" ref="B7:B70" si="0">AND(分科號=E7,D7&gt;=分起日,D7&lt;=分訖日)</f>
        <v>0</v>
      </c>
      <c r="C7" s="46">
        <f>IF(F7&lt;&gt;"",F7,IF(E7&lt;&gt;0,INDEX(C:C,ROW()-1),0))</f>
        <v>0</v>
      </c>
      <c r="D7" s="45">
        <f>IF(G7&lt;&gt;"",G7,IF(E7&lt;&gt;0,INDEX(D:D,ROW()-1),0))</f>
        <v>0</v>
      </c>
      <c r="E7" s="251">
        <f>IF(I7&lt;&gt;"",VALUE(LEFT(I7,SEARCH(" ",I7)-1)),0)</f>
        <v>0</v>
      </c>
      <c r="F7" s="169"/>
      <c r="G7" s="96"/>
      <c r="H7" s="97"/>
      <c r="I7" s="285"/>
      <c r="J7" s="98"/>
      <c r="K7" s="68"/>
      <c r="L7" s="69"/>
    </row>
    <row r="8" spans="1:14" x14ac:dyDescent="0.4">
      <c r="A8" s="45">
        <f t="shared" ref="A8:A72" ca="1" si="1">IF(B8,COUNTIF(OFFSET(B8,ROW()*-1+6,,ROW()-5),TRUE),)</f>
        <v>1</v>
      </c>
      <c r="B8" s="45" t="b">
        <f t="shared" si="0"/>
        <v>1</v>
      </c>
      <c r="C8" s="46" t="str">
        <f t="shared" ref="C8:C71" si="2">IF(F8&lt;&gt;"",F8,IF(E8&lt;&gt;0,INDEX(C:C,ROW()-1),0))</f>
        <v>2301001</v>
      </c>
      <c r="D8" s="45">
        <f t="shared" ref="D8:D71" si="3">IF(G8&lt;&gt;"",G8,IF(E8&lt;&gt;0,INDEX(D:D,ROW()-1),0))</f>
        <v>44929</v>
      </c>
      <c r="E8" s="251">
        <f>IF(I8&lt;&gt;"",VALUE(TRIM(LEFT(I8,6))),0)</f>
        <v>11121</v>
      </c>
      <c r="F8" s="169" t="s">
        <v>509</v>
      </c>
      <c r="G8" s="96">
        <v>44929</v>
      </c>
      <c r="H8" s="79" t="s">
        <v>491</v>
      </c>
      <c r="I8" s="285" t="s">
        <v>423</v>
      </c>
      <c r="J8" s="67" t="s">
        <v>429</v>
      </c>
      <c r="K8" s="68">
        <v>1000000</v>
      </c>
      <c r="L8" s="69"/>
      <c r="N8" s="219"/>
    </row>
    <row r="9" spans="1:14" x14ac:dyDescent="0.4">
      <c r="A9" s="45">
        <f t="shared" ca="1" si="1"/>
        <v>0</v>
      </c>
      <c r="B9" s="45" t="b">
        <f t="shared" si="0"/>
        <v>0</v>
      </c>
      <c r="C9" s="46" t="str">
        <f t="shared" si="2"/>
        <v>2301001</v>
      </c>
      <c r="D9" s="45">
        <f t="shared" si="3"/>
        <v>44929</v>
      </c>
      <c r="E9" s="251">
        <f>IF(I9&lt;&gt;"",VALUE(TRIM(LEFT(I9,6))),0)</f>
        <v>3110</v>
      </c>
      <c r="F9" s="168"/>
      <c r="G9" s="96"/>
      <c r="H9" s="79"/>
      <c r="I9" s="285" t="s">
        <v>424</v>
      </c>
      <c r="J9" s="67" t="s">
        <v>429</v>
      </c>
      <c r="K9" s="51"/>
      <c r="L9" s="66">
        <v>1000000</v>
      </c>
    </row>
    <row r="10" spans="1:14" x14ac:dyDescent="0.4">
      <c r="A10" s="45">
        <f t="shared" ca="1" si="1"/>
        <v>0</v>
      </c>
      <c r="B10" s="45" t="b">
        <f t="shared" si="0"/>
        <v>0</v>
      </c>
      <c r="C10" s="46">
        <f t="shared" si="2"/>
        <v>0</v>
      </c>
      <c r="D10" s="45">
        <f t="shared" si="3"/>
        <v>0</v>
      </c>
      <c r="E10" s="251">
        <f t="shared" ref="E10:E73" si="4">IF(I10&lt;&gt;"",VALUE(TRIM(LEFT(I10,6))),0)</f>
        <v>0</v>
      </c>
      <c r="F10" s="168"/>
      <c r="G10" s="96"/>
      <c r="H10" s="79"/>
      <c r="I10" s="285"/>
      <c r="J10" s="62"/>
      <c r="K10" s="51"/>
      <c r="L10" s="66"/>
    </row>
    <row r="11" spans="1:14" x14ac:dyDescent="0.4">
      <c r="A11" s="45">
        <f t="shared" ca="1" si="1"/>
        <v>0</v>
      </c>
      <c r="B11" s="45" t="b">
        <f t="shared" si="0"/>
        <v>0</v>
      </c>
      <c r="C11" s="46" t="str">
        <f t="shared" si="2"/>
        <v>2301002</v>
      </c>
      <c r="D11" s="45">
        <f t="shared" si="3"/>
        <v>44929</v>
      </c>
      <c r="E11" s="251">
        <f t="shared" si="4"/>
        <v>6230</v>
      </c>
      <c r="F11" s="168" t="s">
        <v>510</v>
      </c>
      <c r="G11" s="96">
        <v>44929</v>
      </c>
      <c r="H11" s="79" t="s">
        <v>492</v>
      </c>
      <c r="I11" s="285" t="s">
        <v>495</v>
      </c>
      <c r="J11" s="62" t="s">
        <v>494</v>
      </c>
      <c r="K11" s="51">
        <v>500</v>
      </c>
      <c r="L11" s="66"/>
    </row>
    <row r="12" spans="1:14" x14ac:dyDescent="0.4">
      <c r="A12" s="45">
        <f t="shared" ca="1" si="1"/>
        <v>2</v>
      </c>
      <c r="B12" s="45" t="b">
        <f t="shared" si="0"/>
        <v>1</v>
      </c>
      <c r="C12" s="46" t="str">
        <f t="shared" si="2"/>
        <v>2301002</v>
      </c>
      <c r="D12" s="45">
        <f t="shared" si="3"/>
        <v>44929</v>
      </c>
      <c r="E12" s="251">
        <f t="shared" si="4"/>
        <v>11121</v>
      </c>
      <c r="F12" s="168"/>
      <c r="G12" s="96"/>
      <c r="H12" s="79"/>
      <c r="I12" s="285" t="s">
        <v>423</v>
      </c>
      <c r="J12" s="62" t="s">
        <v>494</v>
      </c>
      <c r="K12" s="51"/>
      <c r="L12" s="66">
        <v>500</v>
      </c>
    </row>
    <row r="13" spans="1:14" x14ac:dyDescent="0.4">
      <c r="A13" s="45">
        <f t="shared" ca="1" si="1"/>
        <v>0</v>
      </c>
      <c r="B13" s="45" t="b">
        <f t="shared" si="0"/>
        <v>0</v>
      </c>
      <c r="C13" s="46">
        <f t="shared" si="2"/>
        <v>0</v>
      </c>
      <c r="D13" s="45">
        <f t="shared" si="3"/>
        <v>0</v>
      </c>
      <c r="E13" s="251">
        <f t="shared" si="4"/>
        <v>0</v>
      </c>
      <c r="F13" s="168"/>
      <c r="G13" s="96"/>
      <c r="H13" s="79"/>
      <c r="I13" s="285"/>
      <c r="J13" s="62"/>
      <c r="K13" s="51"/>
      <c r="L13" s="66"/>
    </row>
    <row r="14" spans="1:14" x14ac:dyDescent="0.4">
      <c r="A14" s="45">
        <f t="shared" ca="1" si="1"/>
        <v>3</v>
      </c>
      <c r="B14" s="45" t="b">
        <f t="shared" si="0"/>
        <v>1</v>
      </c>
      <c r="C14" s="46" t="str">
        <f t="shared" si="2"/>
        <v>2301003</v>
      </c>
      <c r="D14" s="45">
        <f t="shared" si="3"/>
        <v>44931</v>
      </c>
      <c r="E14" s="251">
        <f t="shared" si="4"/>
        <v>11121</v>
      </c>
      <c r="F14" s="168" t="s">
        <v>511</v>
      </c>
      <c r="G14" s="96">
        <v>44931</v>
      </c>
      <c r="H14" s="79" t="s">
        <v>493</v>
      </c>
      <c r="I14" s="285" t="s">
        <v>423</v>
      </c>
      <c r="J14" s="62" t="s">
        <v>496</v>
      </c>
      <c r="K14" s="51">
        <v>6000</v>
      </c>
      <c r="L14" s="66"/>
    </row>
    <row r="15" spans="1:14" x14ac:dyDescent="0.4">
      <c r="A15" s="45">
        <f t="shared" ca="1" si="1"/>
        <v>0</v>
      </c>
      <c r="B15" s="45" t="b">
        <f t="shared" si="0"/>
        <v>0</v>
      </c>
      <c r="C15" s="46" t="str">
        <f t="shared" si="2"/>
        <v>2301003</v>
      </c>
      <c r="D15" s="45">
        <f t="shared" si="3"/>
        <v>44931</v>
      </c>
      <c r="E15" s="251">
        <f t="shared" si="4"/>
        <v>4100</v>
      </c>
      <c r="F15" s="168"/>
      <c r="G15" s="96"/>
      <c r="H15" s="79"/>
      <c r="I15" s="285" t="s">
        <v>442</v>
      </c>
      <c r="J15" s="62" t="s">
        <v>496</v>
      </c>
      <c r="K15" s="51"/>
      <c r="L15" s="66">
        <v>6000</v>
      </c>
    </row>
    <row r="16" spans="1:14" x14ac:dyDescent="0.4">
      <c r="A16" s="45">
        <f t="shared" ca="1" si="1"/>
        <v>0</v>
      </c>
      <c r="B16" s="45" t="b">
        <f t="shared" si="0"/>
        <v>0</v>
      </c>
      <c r="C16" s="46">
        <f t="shared" si="2"/>
        <v>0</v>
      </c>
      <c r="D16" s="45">
        <f t="shared" si="3"/>
        <v>0</v>
      </c>
      <c r="E16" s="251">
        <f t="shared" si="4"/>
        <v>0</v>
      </c>
      <c r="F16" s="168"/>
      <c r="G16" s="96"/>
      <c r="H16" s="79"/>
      <c r="I16" s="285"/>
      <c r="J16" s="62"/>
      <c r="K16" s="51"/>
      <c r="L16" s="66"/>
    </row>
    <row r="17" spans="1:12" x14ac:dyDescent="0.4">
      <c r="A17" s="45">
        <f t="shared" ca="1" si="1"/>
        <v>0</v>
      </c>
      <c r="B17" s="45" t="b">
        <f t="shared" si="0"/>
        <v>0</v>
      </c>
      <c r="C17" s="46">
        <f t="shared" si="2"/>
        <v>0</v>
      </c>
      <c r="D17" s="45">
        <f t="shared" si="3"/>
        <v>0</v>
      </c>
      <c r="E17" s="251">
        <f t="shared" si="4"/>
        <v>0</v>
      </c>
      <c r="F17" s="168"/>
      <c r="G17" s="96"/>
      <c r="H17" s="79"/>
      <c r="I17" s="285"/>
      <c r="J17" s="62"/>
      <c r="K17" s="51"/>
      <c r="L17" s="66"/>
    </row>
    <row r="18" spans="1:12" x14ac:dyDescent="0.4">
      <c r="A18" s="45">
        <f t="shared" ca="1" si="1"/>
        <v>0</v>
      </c>
      <c r="B18" s="45" t="b">
        <f t="shared" si="0"/>
        <v>0</v>
      </c>
      <c r="C18" s="46">
        <f t="shared" si="2"/>
        <v>0</v>
      </c>
      <c r="D18" s="45">
        <f t="shared" si="3"/>
        <v>0</v>
      </c>
      <c r="E18" s="251">
        <f t="shared" si="4"/>
        <v>0</v>
      </c>
      <c r="F18" s="168"/>
      <c r="G18" s="96"/>
      <c r="H18" s="79"/>
      <c r="I18" s="285"/>
      <c r="J18" s="62"/>
      <c r="K18" s="51"/>
      <c r="L18" s="66"/>
    </row>
    <row r="19" spans="1:12" x14ac:dyDescent="0.4">
      <c r="A19" s="45">
        <f t="shared" ca="1" si="1"/>
        <v>0</v>
      </c>
      <c r="B19" s="45" t="b">
        <f t="shared" si="0"/>
        <v>0</v>
      </c>
      <c r="C19" s="46">
        <f t="shared" si="2"/>
        <v>0</v>
      </c>
      <c r="D19" s="45">
        <f t="shared" si="3"/>
        <v>0</v>
      </c>
      <c r="E19" s="251">
        <f t="shared" si="4"/>
        <v>0</v>
      </c>
      <c r="F19" s="168"/>
      <c r="G19" s="96"/>
      <c r="H19" s="79"/>
      <c r="I19" s="285"/>
      <c r="J19" s="62"/>
      <c r="K19" s="51"/>
      <c r="L19" s="66"/>
    </row>
    <row r="20" spans="1:12" x14ac:dyDescent="0.4">
      <c r="A20" s="45">
        <f t="shared" ca="1" si="1"/>
        <v>0</v>
      </c>
      <c r="B20" s="45" t="b">
        <f t="shared" si="0"/>
        <v>0</v>
      </c>
      <c r="C20" s="46">
        <f t="shared" si="2"/>
        <v>0</v>
      </c>
      <c r="D20" s="45">
        <f t="shared" si="3"/>
        <v>0</v>
      </c>
      <c r="E20" s="251">
        <f t="shared" si="4"/>
        <v>0</v>
      </c>
      <c r="F20" s="168"/>
      <c r="G20" s="96"/>
      <c r="H20" s="79"/>
      <c r="I20" s="285"/>
      <c r="J20" s="62"/>
      <c r="K20" s="51"/>
      <c r="L20" s="66"/>
    </row>
    <row r="21" spans="1:12" x14ac:dyDescent="0.4">
      <c r="A21" s="45">
        <f t="shared" ca="1" si="1"/>
        <v>0</v>
      </c>
      <c r="B21" s="45" t="b">
        <f t="shared" si="0"/>
        <v>0</v>
      </c>
      <c r="C21" s="46">
        <f t="shared" si="2"/>
        <v>0</v>
      </c>
      <c r="D21" s="45">
        <f t="shared" si="3"/>
        <v>0</v>
      </c>
      <c r="E21" s="251">
        <f t="shared" si="4"/>
        <v>0</v>
      </c>
      <c r="F21" s="168"/>
      <c r="G21" s="96"/>
      <c r="H21" s="79"/>
      <c r="I21" s="285"/>
      <c r="J21" s="62"/>
      <c r="K21" s="51"/>
      <c r="L21" s="66"/>
    </row>
    <row r="22" spans="1:12" x14ac:dyDescent="0.4">
      <c r="A22" s="45">
        <f t="shared" ca="1" si="1"/>
        <v>0</v>
      </c>
      <c r="B22" s="45" t="b">
        <f t="shared" si="0"/>
        <v>0</v>
      </c>
      <c r="C22" s="46">
        <f t="shared" si="2"/>
        <v>0</v>
      </c>
      <c r="D22" s="45">
        <f t="shared" si="3"/>
        <v>0</v>
      </c>
      <c r="E22" s="251">
        <f t="shared" si="4"/>
        <v>0</v>
      </c>
      <c r="F22" s="168"/>
      <c r="G22" s="96"/>
      <c r="H22" s="79"/>
      <c r="I22" s="285"/>
      <c r="J22" s="62"/>
      <c r="K22" s="51"/>
      <c r="L22" s="66"/>
    </row>
    <row r="23" spans="1:12" x14ac:dyDescent="0.4">
      <c r="A23" s="45">
        <f t="shared" ca="1" si="1"/>
        <v>0</v>
      </c>
      <c r="B23" s="45" t="b">
        <f t="shared" si="0"/>
        <v>0</v>
      </c>
      <c r="C23" s="46">
        <f t="shared" si="2"/>
        <v>0</v>
      </c>
      <c r="D23" s="45">
        <f t="shared" si="3"/>
        <v>0</v>
      </c>
      <c r="E23" s="251">
        <f t="shared" si="4"/>
        <v>0</v>
      </c>
      <c r="F23" s="168"/>
      <c r="G23" s="96"/>
      <c r="H23" s="79"/>
      <c r="I23" s="285"/>
      <c r="J23" s="62"/>
      <c r="K23" s="51"/>
      <c r="L23" s="66"/>
    </row>
    <row r="24" spans="1:12" x14ac:dyDescent="0.4">
      <c r="A24" s="45">
        <f t="shared" ca="1" si="1"/>
        <v>0</v>
      </c>
      <c r="B24" s="45" t="b">
        <f t="shared" si="0"/>
        <v>0</v>
      </c>
      <c r="C24" s="46">
        <f t="shared" si="2"/>
        <v>0</v>
      </c>
      <c r="D24" s="45">
        <f t="shared" si="3"/>
        <v>0</v>
      </c>
      <c r="E24" s="251">
        <f t="shared" si="4"/>
        <v>0</v>
      </c>
      <c r="F24" s="168"/>
      <c r="G24" s="96"/>
      <c r="H24" s="79"/>
      <c r="I24" s="285"/>
      <c r="J24" s="62"/>
      <c r="K24" s="51"/>
      <c r="L24" s="66"/>
    </row>
    <row r="25" spans="1:12" x14ac:dyDescent="0.4">
      <c r="A25" s="45">
        <f t="shared" ca="1" si="1"/>
        <v>0</v>
      </c>
      <c r="B25" s="45" t="b">
        <f t="shared" si="0"/>
        <v>0</v>
      </c>
      <c r="C25" s="46">
        <f t="shared" si="2"/>
        <v>0</v>
      </c>
      <c r="D25" s="45">
        <f t="shared" si="3"/>
        <v>0</v>
      </c>
      <c r="E25" s="251">
        <f t="shared" si="4"/>
        <v>0</v>
      </c>
      <c r="F25" s="168"/>
      <c r="G25" s="96"/>
      <c r="H25" s="79"/>
      <c r="I25" s="285"/>
      <c r="J25" s="62"/>
      <c r="K25" s="51"/>
      <c r="L25" s="66"/>
    </row>
    <row r="26" spans="1:12" x14ac:dyDescent="0.4">
      <c r="A26" s="45">
        <f t="shared" ca="1" si="1"/>
        <v>0</v>
      </c>
      <c r="B26" s="45" t="b">
        <f t="shared" si="0"/>
        <v>0</v>
      </c>
      <c r="C26" s="46">
        <f t="shared" si="2"/>
        <v>0</v>
      </c>
      <c r="D26" s="45">
        <f t="shared" si="3"/>
        <v>0</v>
      </c>
      <c r="E26" s="251">
        <f t="shared" si="4"/>
        <v>0</v>
      </c>
      <c r="F26" s="168"/>
      <c r="G26" s="96"/>
      <c r="H26" s="79"/>
      <c r="I26" s="285"/>
      <c r="J26" s="62"/>
      <c r="K26" s="51"/>
      <c r="L26" s="66"/>
    </row>
    <row r="27" spans="1:12" x14ac:dyDescent="0.4">
      <c r="A27" s="45">
        <f t="shared" ca="1" si="1"/>
        <v>0</v>
      </c>
      <c r="B27" s="45" t="b">
        <f t="shared" si="0"/>
        <v>0</v>
      </c>
      <c r="C27" s="46">
        <f t="shared" si="2"/>
        <v>0</v>
      </c>
      <c r="D27" s="45">
        <f t="shared" si="3"/>
        <v>0</v>
      </c>
      <c r="E27" s="251">
        <f t="shared" si="4"/>
        <v>0</v>
      </c>
      <c r="F27" s="168"/>
      <c r="G27" s="96"/>
      <c r="H27" s="79"/>
      <c r="I27" s="285"/>
      <c r="J27" s="62"/>
      <c r="K27" s="51"/>
      <c r="L27" s="66"/>
    </row>
    <row r="28" spans="1:12" x14ac:dyDescent="0.4">
      <c r="A28" s="45">
        <f t="shared" ca="1" si="1"/>
        <v>0</v>
      </c>
      <c r="B28" s="45" t="b">
        <f t="shared" si="0"/>
        <v>0</v>
      </c>
      <c r="C28" s="46">
        <f t="shared" si="2"/>
        <v>0</v>
      </c>
      <c r="D28" s="45">
        <f t="shared" si="3"/>
        <v>0</v>
      </c>
      <c r="E28" s="251">
        <f t="shared" si="4"/>
        <v>0</v>
      </c>
      <c r="F28" s="168"/>
      <c r="G28" s="96"/>
      <c r="H28" s="79"/>
      <c r="I28" s="285"/>
      <c r="J28" s="62"/>
      <c r="K28" s="51"/>
      <c r="L28" s="66"/>
    </row>
    <row r="29" spans="1:12" x14ac:dyDescent="0.4">
      <c r="A29" s="45">
        <f t="shared" ca="1" si="1"/>
        <v>0</v>
      </c>
      <c r="B29" s="45" t="b">
        <f t="shared" si="0"/>
        <v>0</v>
      </c>
      <c r="C29" s="46">
        <f t="shared" si="2"/>
        <v>0</v>
      </c>
      <c r="D29" s="45">
        <f t="shared" si="3"/>
        <v>0</v>
      </c>
      <c r="E29" s="251">
        <f t="shared" si="4"/>
        <v>0</v>
      </c>
      <c r="F29" s="168"/>
      <c r="G29" s="96"/>
      <c r="H29" s="79"/>
      <c r="I29" s="285"/>
      <c r="J29" s="62"/>
      <c r="K29" s="51"/>
      <c r="L29" s="66"/>
    </row>
    <row r="30" spans="1:12" x14ac:dyDescent="0.4">
      <c r="A30" s="45">
        <f t="shared" ca="1" si="1"/>
        <v>0</v>
      </c>
      <c r="B30" s="45" t="b">
        <f t="shared" si="0"/>
        <v>0</v>
      </c>
      <c r="C30" s="46">
        <f t="shared" si="2"/>
        <v>0</v>
      </c>
      <c r="D30" s="45">
        <f t="shared" si="3"/>
        <v>0</v>
      </c>
      <c r="E30" s="251">
        <f t="shared" si="4"/>
        <v>0</v>
      </c>
      <c r="F30" s="168"/>
      <c r="G30" s="96"/>
      <c r="H30" s="79"/>
      <c r="I30" s="285"/>
      <c r="J30" s="62"/>
      <c r="K30" s="51"/>
      <c r="L30" s="66"/>
    </row>
    <row r="31" spans="1:12" x14ac:dyDescent="0.4">
      <c r="A31" s="45">
        <f t="shared" ca="1" si="1"/>
        <v>0</v>
      </c>
      <c r="B31" s="45" t="b">
        <f t="shared" si="0"/>
        <v>0</v>
      </c>
      <c r="C31" s="46">
        <f t="shared" si="2"/>
        <v>0</v>
      </c>
      <c r="D31" s="45">
        <f t="shared" si="3"/>
        <v>0</v>
      </c>
      <c r="E31" s="251">
        <f t="shared" si="4"/>
        <v>0</v>
      </c>
      <c r="F31" s="168"/>
      <c r="G31" s="96"/>
      <c r="H31" s="79"/>
      <c r="I31" s="285"/>
      <c r="J31" s="62"/>
      <c r="K31" s="51"/>
      <c r="L31" s="66"/>
    </row>
    <row r="32" spans="1:12" x14ac:dyDescent="0.4">
      <c r="A32" s="45">
        <f t="shared" ca="1" si="1"/>
        <v>0</v>
      </c>
      <c r="B32" s="45" t="b">
        <f t="shared" si="0"/>
        <v>0</v>
      </c>
      <c r="C32" s="46">
        <f t="shared" si="2"/>
        <v>0</v>
      </c>
      <c r="D32" s="45">
        <f t="shared" si="3"/>
        <v>0</v>
      </c>
      <c r="E32" s="251">
        <f t="shared" si="4"/>
        <v>0</v>
      </c>
      <c r="F32" s="168"/>
      <c r="G32" s="96"/>
      <c r="H32" s="79"/>
      <c r="I32" s="285"/>
      <c r="J32" s="62"/>
      <c r="K32" s="51"/>
      <c r="L32" s="66"/>
    </row>
    <row r="33" spans="1:12" x14ac:dyDescent="0.4">
      <c r="A33" s="45">
        <f t="shared" ca="1" si="1"/>
        <v>0</v>
      </c>
      <c r="B33" s="45" t="b">
        <f t="shared" si="0"/>
        <v>0</v>
      </c>
      <c r="C33" s="46">
        <f t="shared" si="2"/>
        <v>0</v>
      </c>
      <c r="D33" s="45">
        <f t="shared" si="3"/>
        <v>0</v>
      </c>
      <c r="E33" s="251">
        <f t="shared" si="4"/>
        <v>0</v>
      </c>
      <c r="F33" s="168"/>
      <c r="G33" s="96"/>
      <c r="H33" s="79"/>
      <c r="I33" s="285"/>
      <c r="J33" s="62"/>
      <c r="K33" s="51"/>
      <c r="L33" s="66"/>
    </row>
    <row r="34" spans="1:12" x14ac:dyDescent="0.4">
      <c r="A34" s="45">
        <f t="shared" ca="1" si="1"/>
        <v>0</v>
      </c>
      <c r="B34" s="45" t="b">
        <f t="shared" si="0"/>
        <v>0</v>
      </c>
      <c r="C34" s="46">
        <f t="shared" ref="C34:C42" si="5">IF(F34&lt;&gt;"",F34,IF(E34&lt;&gt;0,INDEX(C:C,ROW()-1),0))</f>
        <v>0</v>
      </c>
      <c r="D34" s="45">
        <f t="shared" ref="D34:D42" si="6">IF(G34&lt;&gt;"",G34,IF(E34&lt;&gt;0,INDEX(D:D,ROW()-1),0))</f>
        <v>0</v>
      </c>
      <c r="E34" s="251">
        <f t="shared" si="4"/>
        <v>0</v>
      </c>
      <c r="F34" s="168"/>
      <c r="G34" s="96"/>
      <c r="H34" s="79"/>
      <c r="I34" s="285"/>
      <c r="J34" s="62"/>
      <c r="K34" s="51"/>
      <c r="L34" s="66"/>
    </row>
    <row r="35" spans="1:12" x14ac:dyDescent="0.4">
      <c r="A35" s="45">
        <f t="shared" ca="1" si="1"/>
        <v>0</v>
      </c>
      <c r="B35" s="45" t="b">
        <f t="shared" si="0"/>
        <v>0</v>
      </c>
      <c r="C35" s="46">
        <f t="shared" si="5"/>
        <v>0</v>
      </c>
      <c r="D35" s="45">
        <f t="shared" si="6"/>
        <v>0</v>
      </c>
      <c r="E35" s="251">
        <f t="shared" si="4"/>
        <v>0</v>
      </c>
      <c r="F35" s="168"/>
      <c r="G35" s="96"/>
      <c r="H35" s="79"/>
      <c r="I35" s="285"/>
      <c r="J35" s="62"/>
      <c r="K35" s="51"/>
      <c r="L35" s="66"/>
    </row>
    <row r="36" spans="1:12" x14ac:dyDescent="0.4">
      <c r="A36" s="45">
        <f t="shared" ca="1" si="1"/>
        <v>0</v>
      </c>
      <c r="B36" s="45" t="b">
        <f t="shared" si="0"/>
        <v>0</v>
      </c>
      <c r="C36" s="46">
        <f t="shared" si="5"/>
        <v>0</v>
      </c>
      <c r="D36" s="45">
        <f t="shared" si="6"/>
        <v>0</v>
      </c>
      <c r="E36" s="251">
        <f t="shared" si="4"/>
        <v>0</v>
      </c>
      <c r="F36" s="168"/>
      <c r="G36" s="96"/>
      <c r="H36" s="79"/>
      <c r="I36" s="285"/>
      <c r="J36" s="62"/>
      <c r="K36" s="51"/>
      <c r="L36" s="66"/>
    </row>
    <row r="37" spans="1:12" x14ac:dyDescent="0.4">
      <c r="A37" s="45">
        <f t="shared" ca="1" si="1"/>
        <v>0</v>
      </c>
      <c r="B37" s="45" t="b">
        <f t="shared" si="0"/>
        <v>0</v>
      </c>
      <c r="C37" s="46">
        <f t="shared" si="5"/>
        <v>0</v>
      </c>
      <c r="D37" s="45">
        <f t="shared" si="6"/>
        <v>0</v>
      </c>
      <c r="E37" s="251">
        <f t="shared" si="4"/>
        <v>0</v>
      </c>
      <c r="F37" s="168"/>
      <c r="G37" s="96"/>
      <c r="H37" s="79"/>
      <c r="I37" s="285"/>
      <c r="J37" s="62"/>
      <c r="K37" s="51"/>
      <c r="L37" s="66"/>
    </row>
    <row r="38" spans="1:12" x14ac:dyDescent="0.4">
      <c r="A38" s="45">
        <f t="shared" ca="1" si="1"/>
        <v>0</v>
      </c>
      <c r="B38" s="45" t="b">
        <f t="shared" si="0"/>
        <v>0</v>
      </c>
      <c r="C38" s="46">
        <f t="shared" si="5"/>
        <v>0</v>
      </c>
      <c r="D38" s="45">
        <f t="shared" si="6"/>
        <v>0</v>
      </c>
      <c r="E38" s="251">
        <f t="shared" si="4"/>
        <v>0</v>
      </c>
      <c r="F38" s="168"/>
      <c r="G38" s="96"/>
      <c r="H38" s="79"/>
      <c r="I38" s="285"/>
      <c r="J38" s="62"/>
      <c r="K38" s="51"/>
      <c r="L38" s="66"/>
    </row>
    <row r="39" spans="1:12" x14ac:dyDescent="0.4">
      <c r="A39" s="45">
        <f t="shared" ca="1" si="1"/>
        <v>0</v>
      </c>
      <c r="B39" s="45" t="b">
        <f t="shared" si="0"/>
        <v>0</v>
      </c>
      <c r="C39" s="46">
        <f t="shared" si="5"/>
        <v>0</v>
      </c>
      <c r="D39" s="45">
        <f t="shared" si="6"/>
        <v>0</v>
      </c>
      <c r="E39" s="251">
        <f t="shared" si="4"/>
        <v>0</v>
      </c>
      <c r="F39" s="168"/>
      <c r="G39" s="96"/>
      <c r="H39" s="79"/>
      <c r="I39" s="285"/>
      <c r="J39" s="62"/>
      <c r="K39" s="51"/>
      <c r="L39" s="66"/>
    </row>
    <row r="40" spans="1:12" x14ac:dyDescent="0.4">
      <c r="A40" s="45">
        <f t="shared" ca="1" si="1"/>
        <v>0</v>
      </c>
      <c r="B40" s="45" t="b">
        <f t="shared" si="0"/>
        <v>0</v>
      </c>
      <c r="C40" s="46">
        <f t="shared" si="5"/>
        <v>0</v>
      </c>
      <c r="D40" s="45">
        <f t="shared" si="6"/>
        <v>0</v>
      </c>
      <c r="E40" s="251">
        <f t="shared" si="4"/>
        <v>0</v>
      </c>
      <c r="F40" s="168"/>
      <c r="G40" s="96"/>
      <c r="H40" s="79"/>
      <c r="I40" s="285"/>
      <c r="J40" s="62"/>
      <c r="K40" s="51"/>
      <c r="L40" s="66"/>
    </row>
    <row r="41" spans="1:12" x14ac:dyDescent="0.4">
      <c r="A41" s="45">
        <f t="shared" ca="1" si="1"/>
        <v>0</v>
      </c>
      <c r="B41" s="45" t="b">
        <f t="shared" si="0"/>
        <v>0</v>
      </c>
      <c r="C41" s="46">
        <f t="shared" si="5"/>
        <v>0</v>
      </c>
      <c r="D41" s="45">
        <f t="shared" si="6"/>
        <v>0</v>
      </c>
      <c r="E41" s="251">
        <f t="shared" si="4"/>
        <v>0</v>
      </c>
      <c r="F41" s="168"/>
      <c r="G41" s="96"/>
      <c r="H41" s="79"/>
      <c r="I41" s="285"/>
      <c r="J41" s="62"/>
      <c r="K41" s="51"/>
      <c r="L41" s="66"/>
    </row>
    <row r="42" spans="1:12" x14ac:dyDescent="0.4">
      <c r="A42" s="45">
        <f t="shared" ca="1" si="1"/>
        <v>0</v>
      </c>
      <c r="B42" s="45" t="b">
        <f t="shared" si="0"/>
        <v>0</v>
      </c>
      <c r="C42" s="46">
        <f t="shared" si="5"/>
        <v>0</v>
      </c>
      <c r="D42" s="45">
        <f t="shared" si="6"/>
        <v>0</v>
      </c>
      <c r="E42" s="251">
        <f t="shared" si="4"/>
        <v>0</v>
      </c>
      <c r="F42" s="168"/>
      <c r="G42" s="96"/>
      <c r="H42" s="79"/>
      <c r="I42" s="285"/>
      <c r="J42" s="62"/>
      <c r="K42" s="51"/>
      <c r="L42" s="66"/>
    </row>
    <row r="43" spans="1:12" x14ac:dyDescent="0.4">
      <c r="A43" s="45">
        <f t="shared" ca="1" si="1"/>
        <v>0</v>
      </c>
      <c r="B43" s="45" t="b">
        <f t="shared" si="0"/>
        <v>0</v>
      </c>
      <c r="C43" s="46">
        <f t="shared" si="2"/>
        <v>0</v>
      </c>
      <c r="D43" s="45">
        <f t="shared" si="3"/>
        <v>0</v>
      </c>
      <c r="E43" s="251">
        <f t="shared" si="4"/>
        <v>0</v>
      </c>
      <c r="F43" s="168"/>
      <c r="G43" s="96"/>
      <c r="H43" s="79"/>
      <c r="I43" s="285"/>
      <c r="J43" s="62"/>
      <c r="K43" s="51"/>
      <c r="L43" s="66"/>
    </row>
    <row r="44" spans="1:12" x14ac:dyDescent="0.4">
      <c r="A44" s="45">
        <f t="shared" ca="1" si="1"/>
        <v>0</v>
      </c>
      <c r="B44" s="45" t="b">
        <f t="shared" si="0"/>
        <v>0</v>
      </c>
      <c r="C44" s="46">
        <f t="shared" si="2"/>
        <v>0</v>
      </c>
      <c r="D44" s="45">
        <f t="shared" si="3"/>
        <v>0</v>
      </c>
      <c r="E44" s="251">
        <f t="shared" si="4"/>
        <v>0</v>
      </c>
      <c r="F44" s="168"/>
      <c r="G44" s="96"/>
      <c r="H44" s="79"/>
      <c r="I44" s="285"/>
      <c r="J44" s="62"/>
      <c r="K44" s="51"/>
      <c r="L44" s="66"/>
    </row>
    <row r="45" spans="1:12" x14ac:dyDescent="0.4">
      <c r="A45" s="45">
        <f t="shared" ca="1" si="1"/>
        <v>0</v>
      </c>
      <c r="B45" s="45" t="b">
        <f t="shared" si="0"/>
        <v>0</v>
      </c>
      <c r="C45" s="46">
        <f t="shared" si="2"/>
        <v>0</v>
      </c>
      <c r="D45" s="45">
        <f t="shared" si="3"/>
        <v>0</v>
      </c>
      <c r="E45" s="251">
        <f t="shared" si="4"/>
        <v>0</v>
      </c>
      <c r="F45" s="168"/>
      <c r="G45" s="96"/>
      <c r="H45" s="79"/>
      <c r="I45" s="285"/>
      <c r="J45" s="62"/>
      <c r="K45" s="51"/>
      <c r="L45" s="66"/>
    </row>
    <row r="46" spans="1:12" x14ac:dyDescent="0.4">
      <c r="A46" s="45">
        <f t="shared" ca="1" si="1"/>
        <v>0</v>
      </c>
      <c r="B46" s="45" t="b">
        <f t="shared" si="0"/>
        <v>0</v>
      </c>
      <c r="C46" s="46">
        <f t="shared" si="2"/>
        <v>0</v>
      </c>
      <c r="D46" s="45">
        <f t="shared" si="3"/>
        <v>0</v>
      </c>
      <c r="E46" s="251">
        <f t="shared" si="4"/>
        <v>0</v>
      </c>
      <c r="F46" s="168"/>
      <c r="G46" s="96"/>
      <c r="H46" s="79"/>
      <c r="I46" s="285"/>
      <c r="J46" s="62"/>
      <c r="K46" s="51"/>
      <c r="L46" s="66"/>
    </row>
    <row r="47" spans="1:12" x14ac:dyDescent="0.4">
      <c r="A47" s="45">
        <f t="shared" ca="1" si="1"/>
        <v>0</v>
      </c>
      <c r="B47" s="45" t="b">
        <f t="shared" si="0"/>
        <v>0</v>
      </c>
      <c r="C47" s="46">
        <f t="shared" si="2"/>
        <v>0</v>
      </c>
      <c r="D47" s="45">
        <f t="shared" si="3"/>
        <v>0</v>
      </c>
      <c r="E47" s="251">
        <f t="shared" si="4"/>
        <v>0</v>
      </c>
      <c r="F47" s="168"/>
      <c r="G47" s="96"/>
      <c r="H47" s="79"/>
      <c r="I47" s="285"/>
      <c r="J47" s="62"/>
      <c r="K47" s="51"/>
      <c r="L47" s="66"/>
    </row>
    <row r="48" spans="1:12" x14ac:dyDescent="0.4">
      <c r="A48" s="45">
        <f t="shared" ca="1" si="1"/>
        <v>0</v>
      </c>
      <c r="B48" s="45" t="b">
        <f t="shared" si="0"/>
        <v>0</v>
      </c>
      <c r="C48" s="46">
        <f t="shared" si="2"/>
        <v>0</v>
      </c>
      <c r="D48" s="45">
        <f t="shared" si="3"/>
        <v>0</v>
      </c>
      <c r="E48" s="251">
        <f t="shared" si="4"/>
        <v>0</v>
      </c>
      <c r="F48" s="168"/>
      <c r="G48" s="96"/>
      <c r="H48" s="79"/>
      <c r="I48" s="285"/>
      <c r="J48" s="62"/>
      <c r="K48" s="51"/>
      <c r="L48" s="66"/>
    </row>
    <row r="49" spans="1:12" x14ac:dyDescent="0.4">
      <c r="A49" s="45">
        <f t="shared" ca="1" si="1"/>
        <v>0</v>
      </c>
      <c r="B49" s="45" t="b">
        <f t="shared" si="0"/>
        <v>0</v>
      </c>
      <c r="C49" s="46">
        <f t="shared" si="2"/>
        <v>0</v>
      </c>
      <c r="D49" s="45">
        <f t="shared" si="3"/>
        <v>0</v>
      </c>
      <c r="E49" s="251">
        <f t="shared" si="4"/>
        <v>0</v>
      </c>
      <c r="F49" s="168"/>
      <c r="G49" s="96"/>
      <c r="H49" s="79"/>
      <c r="I49" s="285"/>
      <c r="J49" s="62"/>
      <c r="K49" s="51"/>
      <c r="L49" s="66"/>
    </row>
    <row r="50" spans="1:12" x14ac:dyDescent="0.4">
      <c r="A50" s="45">
        <f t="shared" ca="1" si="1"/>
        <v>0</v>
      </c>
      <c r="B50" s="45" t="b">
        <f t="shared" si="0"/>
        <v>0</v>
      </c>
      <c r="C50" s="46">
        <f t="shared" si="2"/>
        <v>0</v>
      </c>
      <c r="D50" s="45">
        <f t="shared" si="3"/>
        <v>0</v>
      </c>
      <c r="E50" s="251">
        <f t="shared" si="4"/>
        <v>0</v>
      </c>
      <c r="F50" s="168"/>
      <c r="G50" s="96"/>
      <c r="H50" s="79"/>
      <c r="I50" s="285"/>
      <c r="J50" s="62"/>
      <c r="K50" s="51"/>
      <c r="L50" s="66"/>
    </row>
    <row r="51" spans="1:12" x14ac:dyDescent="0.4">
      <c r="A51" s="45">
        <f t="shared" ca="1" si="1"/>
        <v>0</v>
      </c>
      <c r="B51" s="45" t="b">
        <f t="shared" si="0"/>
        <v>0</v>
      </c>
      <c r="C51" s="46">
        <f t="shared" si="2"/>
        <v>0</v>
      </c>
      <c r="D51" s="45">
        <f t="shared" si="3"/>
        <v>0</v>
      </c>
      <c r="E51" s="251">
        <f t="shared" si="4"/>
        <v>0</v>
      </c>
      <c r="F51" s="168"/>
      <c r="G51" s="96"/>
      <c r="H51" s="79"/>
      <c r="I51" s="285"/>
      <c r="J51" s="62"/>
      <c r="K51" s="51"/>
      <c r="L51" s="66"/>
    </row>
    <row r="52" spans="1:12" x14ac:dyDescent="0.4">
      <c r="A52" s="45">
        <f t="shared" ca="1" si="1"/>
        <v>0</v>
      </c>
      <c r="B52" s="45" t="b">
        <f t="shared" si="0"/>
        <v>0</v>
      </c>
      <c r="C52" s="46">
        <f t="shared" si="2"/>
        <v>0</v>
      </c>
      <c r="D52" s="45">
        <f t="shared" si="3"/>
        <v>0</v>
      </c>
      <c r="E52" s="251">
        <f t="shared" si="4"/>
        <v>0</v>
      </c>
      <c r="F52" s="168"/>
      <c r="G52" s="96"/>
      <c r="H52" s="79"/>
      <c r="I52" s="285"/>
      <c r="J52" s="62"/>
      <c r="K52" s="51"/>
      <c r="L52" s="66"/>
    </row>
    <row r="53" spans="1:12" x14ac:dyDescent="0.4">
      <c r="A53" s="45">
        <f t="shared" ca="1" si="1"/>
        <v>0</v>
      </c>
      <c r="B53" s="45" t="b">
        <f t="shared" si="0"/>
        <v>0</v>
      </c>
      <c r="C53" s="46">
        <f t="shared" si="2"/>
        <v>0</v>
      </c>
      <c r="D53" s="45">
        <f t="shared" si="3"/>
        <v>0</v>
      </c>
      <c r="E53" s="251">
        <f t="shared" si="4"/>
        <v>0</v>
      </c>
      <c r="F53" s="168"/>
      <c r="G53" s="96"/>
      <c r="H53" s="79"/>
      <c r="I53" s="285"/>
      <c r="J53" s="62"/>
      <c r="K53" s="51"/>
      <c r="L53" s="66"/>
    </row>
    <row r="54" spans="1:12" x14ac:dyDescent="0.4">
      <c r="A54" s="45">
        <f t="shared" ca="1" si="1"/>
        <v>0</v>
      </c>
      <c r="B54" s="45" t="b">
        <f t="shared" si="0"/>
        <v>0</v>
      </c>
      <c r="C54" s="46">
        <f t="shared" si="2"/>
        <v>0</v>
      </c>
      <c r="D54" s="45">
        <f t="shared" si="3"/>
        <v>0</v>
      </c>
      <c r="E54" s="251">
        <f t="shared" si="4"/>
        <v>0</v>
      </c>
      <c r="F54" s="168"/>
      <c r="G54" s="96"/>
      <c r="H54" s="79"/>
      <c r="I54" s="285"/>
      <c r="J54" s="62"/>
      <c r="K54" s="51"/>
      <c r="L54" s="66"/>
    </row>
    <row r="55" spans="1:12" x14ac:dyDescent="0.4">
      <c r="A55" s="45">
        <f t="shared" ca="1" si="1"/>
        <v>0</v>
      </c>
      <c r="B55" s="45" t="b">
        <f t="shared" si="0"/>
        <v>0</v>
      </c>
      <c r="C55" s="46">
        <f t="shared" si="2"/>
        <v>0</v>
      </c>
      <c r="D55" s="45">
        <f t="shared" si="3"/>
        <v>0</v>
      </c>
      <c r="E55" s="251">
        <f t="shared" si="4"/>
        <v>0</v>
      </c>
      <c r="F55" s="168"/>
      <c r="G55" s="96"/>
      <c r="H55" s="79"/>
      <c r="I55" s="285"/>
      <c r="J55" s="62"/>
      <c r="K55" s="51"/>
      <c r="L55" s="66"/>
    </row>
    <row r="56" spans="1:12" x14ac:dyDescent="0.4">
      <c r="A56" s="45">
        <f t="shared" ca="1" si="1"/>
        <v>0</v>
      </c>
      <c r="B56" s="45" t="b">
        <f t="shared" si="0"/>
        <v>0</v>
      </c>
      <c r="C56" s="46">
        <f t="shared" si="2"/>
        <v>0</v>
      </c>
      <c r="D56" s="45">
        <f t="shared" si="3"/>
        <v>0</v>
      </c>
      <c r="E56" s="251">
        <f t="shared" si="4"/>
        <v>0</v>
      </c>
      <c r="F56" s="168"/>
      <c r="G56" s="96"/>
      <c r="H56" s="79"/>
      <c r="I56" s="285"/>
      <c r="J56" s="62"/>
      <c r="K56" s="51"/>
      <c r="L56" s="66"/>
    </row>
    <row r="57" spans="1:12" x14ac:dyDescent="0.4">
      <c r="A57" s="45">
        <f t="shared" ca="1" si="1"/>
        <v>0</v>
      </c>
      <c r="B57" s="45" t="b">
        <f t="shared" si="0"/>
        <v>0</v>
      </c>
      <c r="C57" s="46">
        <f t="shared" si="2"/>
        <v>0</v>
      </c>
      <c r="D57" s="45">
        <f t="shared" si="3"/>
        <v>0</v>
      </c>
      <c r="E57" s="251">
        <f t="shared" si="4"/>
        <v>0</v>
      </c>
      <c r="F57" s="168"/>
      <c r="G57" s="96"/>
      <c r="H57" s="79"/>
      <c r="I57" s="285"/>
      <c r="J57" s="62"/>
      <c r="K57" s="51"/>
      <c r="L57" s="66"/>
    </row>
    <row r="58" spans="1:12" x14ac:dyDescent="0.4">
      <c r="A58" s="45">
        <f t="shared" ca="1" si="1"/>
        <v>0</v>
      </c>
      <c r="B58" s="45" t="b">
        <f t="shared" si="0"/>
        <v>0</v>
      </c>
      <c r="C58" s="46">
        <f t="shared" si="2"/>
        <v>0</v>
      </c>
      <c r="D58" s="45">
        <f t="shared" si="3"/>
        <v>0</v>
      </c>
      <c r="E58" s="251">
        <f t="shared" si="4"/>
        <v>0</v>
      </c>
      <c r="F58" s="168"/>
      <c r="G58" s="96"/>
      <c r="H58" s="79"/>
      <c r="I58" s="285"/>
      <c r="J58" s="62"/>
      <c r="K58" s="51"/>
      <c r="L58" s="66"/>
    </row>
    <row r="59" spans="1:12" x14ac:dyDescent="0.4">
      <c r="A59" s="45">
        <f t="shared" ca="1" si="1"/>
        <v>0</v>
      </c>
      <c r="B59" s="45" t="b">
        <f t="shared" si="0"/>
        <v>0</v>
      </c>
      <c r="C59" s="46">
        <f t="shared" si="2"/>
        <v>0</v>
      </c>
      <c r="D59" s="45">
        <f t="shared" si="3"/>
        <v>0</v>
      </c>
      <c r="E59" s="251">
        <f t="shared" si="4"/>
        <v>0</v>
      </c>
      <c r="F59" s="168"/>
      <c r="G59" s="96"/>
      <c r="H59" s="79"/>
      <c r="I59" s="285"/>
      <c r="J59" s="62"/>
      <c r="K59" s="51"/>
      <c r="L59" s="66"/>
    </row>
    <row r="60" spans="1:12" x14ac:dyDescent="0.4">
      <c r="A60" s="45">
        <f t="shared" ca="1" si="1"/>
        <v>0</v>
      </c>
      <c r="B60" s="45" t="b">
        <f t="shared" si="0"/>
        <v>0</v>
      </c>
      <c r="C60" s="46">
        <f t="shared" si="2"/>
        <v>0</v>
      </c>
      <c r="D60" s="45">
        <f t="shared" si="3"/>
        <v>0</v>
      </c>
      <c r="E60" s="251">
        <f t="shared" si="4"/>
        <v>0</v>
      </c>
      <c r="F60" s="168"/>
      <c r="G60" s="96"/>
      <c r="H60" s="79"/>
      <c r="I60" s="285"/>
      <c r="J60" s="62"/>
      <c r="K60" s="51"/>
      <c r="L60" s="66"/>
    </row>
    <row r="61" spans="1:12" x14ac:dyDescent="0.4">
      <c r="A61" s="45">
        <f t="shared" ca="1" si="1"/>
        <v>0</v>
      </c>
      <c r="B61" s="45" t="b">
        <f t="shared" si="0"/>
        <v>0</v>
      </c>
      <c r="C61" s="46">
        <f t="shared" si="2"/>
        <v>0</v>
      </c>
      <c r="D61" s="45">
        <f t="shared" si="3"/>
        <v>0</v>
      </c>
      <c r="E61" s="251">
        <f t="shared" si="4"/>
        <v>0</v>
      </c>
      <c r="F61" s="168"/>
      <c r="G61" s="96"/>
      <c r="H61" s="79"/>
      <c r="I61" s="285"/>
      <c r="J61" s="62"/>
      <c r="K61" s="51"/>
      <c r="L61" s="66"/>
    </row>
    <row r="62" spans="1:12" x14ac:dyDescent="0.4">
      <c r="A62" s="45">
        <f t="shared" ca="1" si="1"/>
        <v>0</v>
      </c>
      <c r="B62" s="45" t="b">
        <f t="shared" si="0"/>
        <v>0</v>
      </c>
      <c r="C62" s="46">
        <f t="shared" si="2"/>
        <v>0</v>
      </c>
      <c r="D62" s="45">
        <f t="shared" si="3"/>
        <v>0</v>
      </c>
      <c r="E62" s="251">
        <f t="shared" si="4"/>
        <v>0</v>
      </c>
      <c r="F62" s="168"/>
      <c r="G62" s="96"/>
      <c r="H62" s="79"/>
      <c r="I62" s="285"/>
      <c r="J62" s="62"/>
      <c r="K62" s="51"/>
      <c r="L62" s="66"/>
    </row>
    <row r="63" spans="1:12" x14ac:dyDescent="0.4">
      <c r="A63" s="45">
        <f t="shared" ca="1" si="1"/>
        <v>0</v>
      </c>
      <c r="B63" s="45" t="b">
        <f t="shared" si="0"/>
        <v>0</v>
      </c>
      <c r="C63" s="46">
        <f t="shared" si="2"/>
        <v>0</v>
      </c>
      <c r="D63" s="45">
        <f t="shared" si="3"/>
        <v>0</v>
      </c>
      <c r="E63" s="251">
        <f t="shared" si="4"/>
        <v>0</v>
      </c>
      <c r="F63" s="168"/>
      <c r="G63" s="96"/>
      <c r="H63" s="79"/>
      <c r="I63" s="285"/>
      <c r="J63" s="62"/>
      <c r="K63" s="51"/>
      <c r="L63" s="66"/>
    </row>
    <row r="64" spans="1:12" x14ac:dyDescent="0.4">
      <c r="A64" s="45">
        <f t="shared" ca="1" si="1"/>
        <v>0</v>
      </c>
      <c r="B64" s="45" t="b">
        <f t="shared" si="0"/>
        <v>0</v>
      </c>
      <c r="C64" s="46">
        <f t="shared" si="2"/>
        <v>0</v>
      </c>
      <c r="D64" s="45">
        <f t="shared" si="3"/>
        <v>0</v>
      </c>
      <c r="E64" s="251">
        <f t="shared" si="4"/>
        <v>0</v>
      </c>
      <c r="F64" s="168"/>
      <c r="G64" s="96"/>
      <c r="H64" s="79"/>
      <c r="I64" s="285"/>
      <c r="J64" s="62"/>
      <c r="K64" s="51"/>
      <c r="L64" s="66"/>
    </row>
    <row r="65" spans="1:12" x14ac:dyDescent="0.4">
      <c r="A65" s="45">
        <f t="shared" ca="1" si="1"/>
        <v>0</v>
      </c>
      <c r="B65" s="45" t="b">
        <f t="shared" si="0"/>
        <v>0</v>
      </c>
      <c r="C65" s="46">
        <f t="shared" si="2"/>
        <v>0</v>
      </c>
      <c r="D65" s="45">
        <f t="shared" si="3"/>
        <v>0</v>
      </c>
      <c r="E65" s="251">
        <f t="shared" si="4"/>
        <v>0</v>
      </c>
      <c r="F65" s="168"/>
      <c r="G65" s="96"/>
      <c r="H65" s="79"/>
      <c r="I65" s="285"/>
      <c r="J65" s="62"/>
      <c r="K65" s="51"/>
      <c r="L65" s="66"/>
    </row>
    <row r="66" spans="1:12" x14ac:dyDescent="0.4">
      <c r="A66" s="45">
        <f t="shared" ca="1" si="1"/>
        <v>0</v>
      </c>
      <c r="B66" s="45" t="b">
        <f t="shared" si="0"/>
        <v>0</v>
      </c>
      <c r="C66" s="46">
        <f t="shared" si="2"/>
        <v>0</v>
      </c>
      <c r="D66" s="45">
        <f t="shared" si="3"/>
        <v>0</v>
      </c>
      <c r="E66" s="251">
        <f t="shared" si="4"/>
        <v>0</v>
      </c>
      <c r="F66" s="168"/>
      <c r="G66" s="96"/>
      <c r="H66" s="79"/>
      <c r="I66" s="285"/>
      <c r="J66" s="83"/>
      <c r="K66" s="51"/>
      <c r="L66" s="66"/>
    </row>
    <row r="67" spans="1:12" x14ac:dyDescent="0.4">
      <c r="A67" s="45">
        <f t="shared" ca="1" si="1"/>
        <v>0</v>
      </c>
      <c r="B67" s="45" t="b">
        <f t="shared" si="0"/>
        <v>0</v>
      </c>
      <c r="C67" s="46">
        <f t="shared" si="2"/>
        <v>0</v>
      </c>
      <c r="D67" s="45">
        <f t="shared" si="3"/>
        <v>0</v>
      </c>
      <c r="E67" s="251">
        <f t="shared" si="4"/>
        <v>0</v>
      </c>
      <c r="F67" s="168"/>
      <c r="G67" s="96"/>
      <c r="H67" s="79"/>
      <c r="I67" s="285"/>
      <c r="J67" s="83"/>
      <c r="K67" s="51"/>
      <c r="L67" s="66"/>
    </row>
    <row r="68" spans="1:12" x14ac:dyDescent="0.4">
      <c r="A68" s="45">
        <f t="shared" ca="1" si="1"/>
        <v>0</v>
      </c>
      <c r="B68" s="45" t="b">
        <f t="shared" si="0"/>
        <v>0</v>
      </c>
      <c r="C68" s="46">
        <f t="shared" si="2"/>
        <v>0</v>
      </c>
      <c r="D68" s="45">
        <f t="shared" si="3"/>
        <v>0</v>
      </c>
      <c r="E68" s="251">
        <f t="shared" si="4"/>
        <v>0</v>
      </c>
      <c r="F68" s="168"/>
      <c r="G68" s="96"/>
      <c r="H68" s="79"/>
      <c r="I68" s="285"/>
      <c r="J68" s="83"/>
      <c r="K68" s="51"/>
      <c r="L68" s="66"/>
    </row>
    <row r="69" spans="1:12" x14ac:dyDescent="0.4">
      <c r="A69" s="45">
        <f t="shared" ca="1" si="1"/>
        <v>0</v>
      </c>
      <c r="B69" s="45" t="b">
        <f t="shared" si="0"/>
        <v>0</v>
      </c>
      <c r="C69" s="46">
        <f t="shared" si="2"/>
        <v>0</v>
      </c>
      <c r="D69" s="45">
        <f t="shared" si="3"/>
        <v>0</v>
      </c>
      <c r="E69" s="251">
        <f t="shared" si="4"/>
        <v>0</v>
      </c>
      <c r="F69" s="168"/>
      <c r="G69" s="96"/>
      <c r="H69" s="79"/>
      <c r="I69" s="285"/>
      <c r="J69" s="83"/>
      <c r="K69" s="51"/>
      <c r="L69" s="66"/>
    </row>
    <row r="70" spans="1:12" x14ac:dyDescent="0.4">
      <c r="A70" s="45">
        <f t="shared" ca="1" si="1"/>
        <v>0</v>
      </c>
      <c r="B70" s="45" t="b">
        <f t="shared" si="0"/>
        <v>0</v>
      </c>
      <c r="C70" s="46">
        <f t="shared" si="2"/>
        <v>0</v>
      </c>
      <c r="D70" s="45">
        <f t="shared" si="3"/>
        <v>0</v>
      </c>
      <c r="E70" s="251">
        <f t="shared" si="4"/>
        <v>0</v>
      </c>
      <c r="F70" s="168"/>
      <c r="G70" s="96"/>
      <c r="H70" s="79"/>
      <c r="I70" s="285"/>
      <c r="J70" s="83"/>
      <c r="K70" s="51"/>
      <c r="L70" s="66"/>
    </row>
    <row r="71" spans="1:12" x14ac:dyDescent="0.4">
      <c r="A71" s="45">
        <f ca="1">IF(B71,COUNTIF(OFFSET(B71,ROW()*-1+6,,ROW()-5),TRUE),)</f>
        <v>0</v>
      </c>
      <c r="B71" s="45" t="b">
        <f t="shared" ref="B71:B134" si="7">AND(分科號=E71,D71&gt;=分起日,D71&lt;=分訖日)</f>
        <v>0</v>
      </c>
      <c r="C71" s="46">
        <f t="shared" si="2"/>
        <v>0</v>
      </c>
      <c r="D71" s="45">
        <f t="shared" si="3"/>
        <v>0</v>
      </c>
      <c r="E71" s="251">
        <f t="shared" si="4"/>
        <v>0</v>
      </c>
      <c r="F71" s="168"/>
      <c r="G71" s="96"/>
      <c r="H71" s="79"/>
      <c r="I71" s="285"/>
      <c r="J71" s="62"/>
      <c r="K71" s="51"/>
      <c r="L71" s="66"/>
    </row>
    <row r="72" spans="1:12" x14ac:dyDescent="0.4">
      <c r="A72" s="45">
        <f t="shared" ca="1" si="1"/>
        <v>0</v>
      </c>
      <c r="B72" s="45" t="b">
        <f t="shared" si="7"/>
        <v>0</v>
      </c>
      <c r="C72" s="46">
        <f t="shared" ref="C72:C135" si="8">IF(F72&lt;&gt;"",F72,IF(E72&lt;&gt;0,INDEX(C:C,ROW()-1),0))</f>
        <v>0</v>
      </c>
      <c r="D72" s="45">
        <f t="shared" ref="D72:D135" si="9">IF(G72&lt;&gt;"",G72,IF(E72&lt;&gt;0,INDEX(D:D,ROW()-1),0))</f>
        <v>0</v>
      </c>
      <c r="E72" s="251">
        <f t="shared" si="4"/>
        <v>0</v>
      </c>
      <c r="F72" s="168"/>
      <c r="G72" s="96"/>
      <c r="H72" s="79"/>
      <c r="I72" s="285"/>
      <c r="J72" s="62"/>
      <c r="K72" s="51"/>
      <c r="L72" s="66"/>
    </row>
    <row r="73" spans="1:12" x14ac:dyDescent="0.4">
      <c r="A73" s="45">
        <f t="shared" ref="A73:A135" ca="1" si="10">IF(B73,COUNTIF(OFFSET(B73,ROW()*-1+6,,ROW()-5),TRUE),)</f>
        <v>0</v>
      </c>
      <c r="B73" s="45" t="b">
        <f t="shared" si="7"/>
        <v>0</v>
      </c>
      <c r="C73" s="46">
        <f t="shared" si="8"/>
        <v>0</v>
      </c>
      <c r="D73" s="45">
        <f t="shared" si="9"/>
        <v>0</v>
      </c>
      <c r="E73" s="251">
        <f t="shared" si="4"/>
        <v>0</v>
      </c>
      <c r="F73" s="168"/>
      <c r="G73" s="96"/>
      <c r="H73" s="79"/>
      <c r="I73" s="285"/>
      <c r="J73" s="62"/>
      <c r="K73" s="51"/>
      <c r="L73" s="66"/>
    </row>
    <row r="74" spans="1:12" x14ac:dyDescent="0.4">
      <c r="A74" s="45">
        <f t="shared" ca="1" si="10"/>
        <v>0</v>
      </c>
      <c r="B74" s="45" t="b">
        <f t="shared" si="7"/>
        <v>0</v>
      </c>
      <c r="C74" s="46">
        <f t="shared" si="8"/>
        <v>0</v>
      </c>
      <c r="D74" s="45">
        <f t="shared" si="9"/>
        <v>0</v>
      </c>
      <c r="E74" s="251">
        <f t="shared" ref="E74:E137" si="11">IF(I74&lt;&gt;"",VALUE(TRIM(LEFT(I74,6))),0)</f>
        <v>0</v>
      </c>
      <c r="F74" s="168"/>
      <c r="G74" s="96"/>
      <c r="H74" s="79"/>
      <c r="I74" s="285"/>
      <c r="J74" s="62"/>
      <c r="K74" s="51"/>
      <c r="L74" s="66"/>
    </row>
    <row r="75" spans="1:12" x14ac:dyDescent="0.4">
      <c r="A75" s="45">
        <f t="shared" ca="1" si="10"/>
        <v>0</v>
      </c>
      <c r="B75" s="45" t="b">
        <f t="shared" si="7"/>
        <v>0</v>
      </c>
      <c r="C75" s="46">
        <f t="shared" si="8"/>
        <v>0</v>
      </c>
      <c r="D75" s="45">
        <f t="shared" si="9"/>
        <v>0</v>
      </c>
      <c r="E75" s="251">
        <f t="shared" si="11"/>
        <v>0</v>
      </c>
      <c r="F75" s="168"/>
      <c r="G75" s="96"/>
      <c r="H75" s="79"/>
      <c r="I75" s="285"/>
      <c r="J75" s="62"/>
      <c r="K75" s="51"/>
      <c r="L75" s="66"/>
    </row>
    <row r="76" spans="1:12" x14ac:dyDescent="0.4">
      <c r="A76" s="45">
        <f t="shared" ca="1" si="10"/>
        <v>0</v>
      </c>
      <c r="B76" s="45" t="b">
        <f t="shared" si="7"/>
        <v>0</v>
      </c>
      <c r="C76" s="46">
        <f t="shared" si="8"/>
        <v>0</v>
      </c>
      <c r="D76" s="45">
        <f t="shared" si="9"/>
        <v>0</v>
      </c>
      <c r="E76" s="251">
        <f t="shared" si="11"/>
        <v>0</v>
      </c>
      <c r="F76" s="168"/>
      <c r="G76" s="96"/>
      <c r="H76" s="79"/>
      <c r="I76" s="285"/>
      <c r="J76" s="62"/>
      <c r="K76" s="51"/>
      <c r="L76" s="66"/>
    </row>
    <row r="77" spans="1:12" x14ac:dyDescent="0.4">
      <c r="A77" s="45">
        <f t="shared" ca="1" si="10"/>
        <v>0</v>
      </c>
      <c r="B77" s="45" t="b">
        <f t="shared" si="7"/>
        <v>0</v>
      </c>
      <c r="C77" s="46">
        <f t="shared" si="8"/>
        <v>0</v>
      </c>
      <c r="D77" s="45">
        <f t="shared" si="9"/>
        <v>0</v>
      </c>
      <c r="E77" s="251">
        <f t="shared" si="11"/>
        <v>0</v>
      </c>
      <c r="F77" s="168"/>
      <c r="G77" s="96"/>
      <c r="H77" s="79"/>
      <c r="I77" s="285"/>
      <c r="J77" s="62"/>
      <c r="K77" s="51"/>
      <c r="L77" s="66"/>
    </row>
    <row r="78" spans="1:12" x14ac:dyDescent="0.4">
      <c r="A78" s="45">
        <f t="shared" ca="1" si="10"/>
        <v>0</v>
      </c>
      <c r="B78" s="45" t="b">
        <f t="shared" si="7"/>
        <v>0</v>
      </c>
      <c r="C78" s="46">
        <f t="shared" si="8"/>
        <v>0</v>
      </c>
      <c r="D78" s="45">
        <f t="shared" si="9"/>
        <v>0</v>
      </c>
      <c r="E78" s="251">
        <f t="shared" si="11"/>
        <v>0</v>
      </c>
      <c r="F78" s="168"/>
      <c r="G78" s="96"/>
      <c r="H78" s="79"/>
      <c r="I78" s="285"/>
      <c r="J78" s="62"/>
      <c r="K78" s="51"/>
      <c r="L78" s="66"/>
    </row>
    <row r="79" spans="1:12" x14ac:dyDescent="0.4">
      <c r="A79" s="45">
        <f t="shared" ca="1" si="10"/>
        <v>0</v>
      </c>
      <c r="B79" s="45" t="b">
        <f t="shared" si="7"/>
        <v>0</v>
      </c>
      <c r="C79" s="46">
        <f t="shared" si="8"/>
        <v>0</v>
      </c>
      <c r="D79" s="45">
        <f t="shared" si="9"/>
        <v>0</v>
      </c>
      <c r="E79" s="251">
        <f t="shared" si="11"/>
        <v>0</v>
      </c>
      <c r="F79" s="168"/>
      <c r="G79" s="96"/>
      <c r="H79" s="79"/>
      <c r="I79" s="285"/>
      <c r="J79" s="62"/>
      <c r="K79" s="51"/>
      <c r="L79" s="66"/>
    </row>
    <row r="80" spans="1:12" x14ac:dyDescent="0.4">
      <c r="A80" s="45">
        <f t="shared" ca="1" si="10"/>
        <v>0</v>
      </c>
      <c r="B80" s="45" t="b">
        <f t="shared" si="7"/>
        <v>0</v>
      </c>
      <c r="C80" s="46">
        <f t="shared" si="8"/>
        <v>0</v>
      </c>
      <c r="D80" s="45">
        <f t="shared" si="9"/>
        <v>0</v>
      </c>
      <c r="E80" s="251">
        <f t="shared" si="11"/>
        <v>0</v>
      </c>
      <c r="F80" s="168"/>
      <c r="G80" s="96"/>
      <c r="H80" s="79"/>
      <c r="I80" s="285"/>
      <c r="J80" s="62"/>
      <c r="K80" s="51"/>
      <c r="L80" s="66"/>
    </row>
    <row r="81" spans="1:12" x14ac:dyDescent="0.4">
      <c r="A81" s="45">
        <f t="shared" ca="1" si="10"/>
        <v>0</v>
      </c>
      <c r="B81" s="45" t="b">
        <f t="shared" si="7"/>
        <v>0</v>
      </c>
      <c r="C81" s="46">
        <f t="shared" si="8"/>
        <v>0</v>
      </c>
      <c r="D81" s="45">
        <f t="shared" si="9"/>
        <v>0</v>
      </c>
      <c r="E81" s="251">
        <f t="shared" si="11"/>
        <v>0</v>
      </c>
      <c r="F81" s="168"/>
      <c r="G81" s="96"/>
      <c r="H81" s="79"/>
      <c r="I81" s="285"/>
      <c r="J81" s="62"/>
      <c r="K81" s="51"/>
      <c r="L81" s="66"/>
    </row>
    <row r="82" spans="1:12" x14ac:dyDescent="0.4">
      <c r="A82" s="45">
        <f t="shared" ca="1" si="10"/>
        <v>0</v>
      </c>
      <c r="B82" s="45" t="b">
        <f t="shared" si="7"/>
        <v>0</v>
      </c>
      <c r="C82" s="46">
        <f t="shared" si="8"/>
        <v>0</v>
      </c>
      <c r="D82" s="45">
        <f t="shared" si="9"/>
        <v>0</v>
      </c>
      <c r="E82" s="251">
        <f t="shared" si="11"/>
        <v>0</v>
      </c>
      <c r="F82" s="168"/>
      <c r="G82" s="96"/>
      <c r="H82" s="79"/>
      <c r="I82" s="285"/>
      <c r="J82" s="62"/>
      <c r="K82" s="51"/>
      <c r="L82" s="66"/>
    </row>
    <row r="83" spans="1:12" x14ac:dyDescent="0.4">
      <c r="A83" s="45">
        <f t="shared" ca="1" si="10"/>
        <v>0</v>
      </c>
      <c r="B83" s="45" t="b">
        <f t="shared" si="7"/>
        <v>0</v>
      </c>
      <c r="C83" s="46">
        <f t="shared" si="8"/>
        <v>0</v>
      </c>
      <c r="D83" s="45">
        <f t="shared" si="9"/>
        <v>0</v>
      </c>
      <c r="E83" s="251">
        <f t="shared" si="11"/>
        <v>0</v>
      </c>
      <c r="F83" s="168"/>
      <c r="G83" s="96"/>
      <c r="H83" s="79"/>
      <c r="I83" s="285"/>
      <c r="J83" s="62"/>
      <c r="K83" s="51"/>
      <c r="L83" s="66"/>
    </row>
    <row r="84" spans="1:12" x14ac:dyDescent="0.4">
      <c r="A84" s="45">
        <f t="shared" ca="1" si="10"/>
        <v>0</v>
      </c>
      <c r="B84" s="45" t="b">
        <f t="shared" si="7"/>
        <v>0</v>
      </c>
      <c r="C84" s="46">
        <f t="shared" si="8"/>
        <v>0</v>
      </c>
      <c r="D84" s="45">
        <f t="shared" si="9"/>
        <v>0</v>
      </c>
      <c r="E84" s="251">
        <f t="shared" si="11"/>
        <v>0</v>
      </c>
      <c r="F84" s="168"/>
      <c r="G84" s="96"/>
      <c r="H84" s="79"/>
      <c r="I84" s="285"/>
      <c r="J84" s="62"/>
      <c r="K84" s="51"/>
      <c r="L84" s="66"/>
    </row>
    <row r="85" spans="1:12" x14ac:dyDescent="0.4">
      <c r="A85" s="45">
        <f t="shared" ca="1" si="10"/>
        <v>0</v>
      </c>
      <c r="B85" s="45" t="b">
        <f t="shared" si="7"/>
        <v>0</v>
      </c>
      <c r="C85" s="46">
        <f t="shared" si="8"/>
        <v>0</v>
      </c>
      <c r="D85" s="45">
        <f t="shared" si="9"/>
        <v>0</v>
      </c>
      <c r="E85" s="251">
        <f t="shared" si="11"/>
        <v>0</v>
      </c>
      <c r="F85" s="168"/>
      <c r="G85" s="96"/>
      <c r="H85" s="79"/>
      <c r="I85" s="285"/>
      <c r="J85" s="62"/>
      <c r="K85" s="51"/>
      <c r="L85" s="66"/>
    </row>
    <row r="86" spans="1:12" x14ac:dyDescent="0.4">
      <c r="A86" s="45">
        <f t="shared" ca="1" si="10"/>
        <v>0</v>
      </c>
      <c r="B86" s="45" t="b">
        <f t="shared" si="7"/>
        <v>0</v>
      </c>
      <c r="C86" s="46">
        <f t="shared" si="8"/>
        <v>0</v>
      </c>
      <c r="D86" s="45">
        <f t="shared" si="9"/>
        <v>0</v>
      </c>
      <c r="E86" s="251">
        <f t="shared" si="11"/>
        <v>0</v>
      </c>
      <c r="F86" s="168"/>
      <c r="G86" s="96"/>
      <c r="H86" s="79"/>
      <c r="I86" s="285"/>
      <c r="J86" s="62"/>
      <c r="K86" s="51"/>
      <c r="L86" s="66"/>
    </row>
    <row r="87" spans="1:12" x14ac:dyDescent="0.4">
      <c r="A87" s="45">
        <f t="shared" ca="1" si="10"/>
        <v>0</v>
      </c>
      <c r="B87" s="45" t="b">
        <f t="shared" si="7"/>
        <v>0</v>
      </c>
      <c r="C87" s="46">
        <f t="shared" si="8"/>
        <v>0</v>
      </c>
      <c r="D87" s="45">
        <f t="shared" si="9"/>
        <v>0</v>
      </c>
      <c r="E87" s="251">
        <f t="shared" si="11"/>
        <v>0</v>
      </c>
      <c r="F87" s="168"/>
      <c r="G87" s="96"/>
      <c r="H87" s="79"/>
      <c r="I87" s="285"/>
      <c r="J87" s="62"/>
      <c r="K87" s="51"/>
      <c r="L87" s="66"/>
    </row>
    <row r="88" spans="1:12" x14ac:dyDescent="0.4">
      <c r="A88" s="45">
        <f t="shared" ca="1" si="10"/>
        <v>0</v>
      </c>
      <c r="B88" s="45" t="b">
        <f t="shared" si="7"/>
        <v>0</v>
      </c>
      <c r="C88" s="46">
        <f t="shared" si="8"/>
        <v>0</v>
      </c>
      <c r="D88" s="45">
        <f t="shared" si="9"/>
        <v>0</v>
      </c>
      <c r="E88" s="251">
        <f t="shared" si="11"/>
        <v>0</v>
      </c>
      <c r="F88" s="168"/>
      <c r="G88" s="96"/>
      <c r="H88" s="79"/>
      <c r="I88" s="285"/>
      <c r="J88" s="62"/>
      <c r="K88" s="51"/>
      <c r="L88" s="66"/>
    </row>
    <row r="89" spans="1:12" x14ac:dyDescent="0.4">
      <c r="A89" s="45">
        <f t="shared" ca="1" si="10"/>
        <v>0</v>
      </c>
      <c r="B89" s="45" t="b">
        <f t="shared" si="7"/>
        <v>0</v>
      </c>
      <c r="C89" s="46">
        <f t="shared" si="8"/>
        <v>0</v>
      </c>
      <c r="D89" s="45">
        <f t="shared" si="9"/>
        <v>0</v>
      </c>
      <c r="E89" s="251">
        <f t="shared" si="11"/>
        <v>0</v>
      </c>
      <c r="F89" s="168"/>
      <c r="G89" s="96"/>
      <c r="H89" s="79"/>
      <c r="I89" s="285"/>
      <c r="J89" s="62"/>
      <c r="K89" s="51"/>
      <c r="L89" s="66"/>
    </row>
    <row r="90" spans="1:12" x14ac:dyDescent="0.4">
      <c r="A90" s="45">
        <f t="shared" ca="1" si="10"/>
        <v>0</v>
      </c>
      <c r="B90" s="45" t="b">
        <f t="shared" si="7"/>
        <v>0</v>
      </c>
      <c r="C90" s="46">
        <f t="shared" si="8"/>
        <v>0</v>
      </c>
      <c r="D90" s="45">
        <f t="shared" si="9"/>
        <v>0</v>
      </c>
      <c r="E90" s="251">
        <f t="shared" si="11"/>
        <v>0</v>
      </c>
      <c r="F90" s="168"/>
      <c r="G90" s="96"/>
      <c r="H90" s="79"/>
      <c r="I90" s="285"/>
      <c r="J90" s="62"/>
      <c r="K90" s="51"/>
      <c r="L90" s="66"/>
    </row>
    <row r="91" spans="1:12" x14ac:dyDescent="0.4">
      <c r="A91" s="45">
        <f t="shared" ca="1" si="10"/>
        <v>0</v>
      </c>
      <c r="B91" s="45" t="b">
        <f t="shared" si="7"/>
        <v>0</v>
      </c>
      <c r="C91" s="46">
        <f t="shared" si="8"/>
        <v>0</v>
      </c>
      <c r="D91" s="45">
        <f t="shared" si="9"/>
        <v>0</v>
      </c>
      <c r="E91" s="251">
        <f t="shared" si="11"/>
        <v>0</v>
      </c>
      <c r="F91" s="168"/>
      <c r="G91" s="96"/>
      <c r="H91" s="79"/>
      <c r="I91" s="285"/>
      <c r="J91" s="62"/>
      <c r="K91" s="51"/>
      <c r="L91" s="66"/>
    </row>
    <row r="92" spans="1:12" x14ac:dyDescent="0.4">
      <c r="A92" s="45">
        <f ca="1">IF(B92,COUNTIF(OFFSET(B92,ROW()*-1+6,,ROW()-5),TRUE),)</f>
        <v>0</v>
      </c>
      <c r="B92" s="45" t="b">
        <f t="shared" si="7"/>
        <v>0</v>
      </c>
      <c r="C92" s="46">
        <f t="shared" si="8"/>
        <v>0</v>
      </c>
      <c r="D92" s="45">
        <f t="shared" si="9"/>
        <v>0</v>
      </c>
      <c r="E92" s="251">
        <f t="shared" si="11"/>
        <v>0</v>
      </c>
      <c r="F92" s="168"/>
      <c r="G92" s="96"/>
      <c r="H92" s="79"/>
      <c r="I92" s="285"/>
      <c r="J92" s="62"/>
      <c r="K92" s="51"/>
      <c r="L92" s="66"/>
    </row>
    <row r="93" spans="1:12" x14ac:dyDescent="0.4">
      <c r="A93" s="45">
        <f t="shared" ca="1" si="10"/>
        <v>0</v>
      </c>
      <c r="B93" s="45" t="b">
        <f t="shared" si="7"/>
        <v>0</v>
      </c>
      <c r="C93" s="46">
        <f t="shared" si="8"/>
        <v>0</v>
      </c>
      <c r="D93" s="45">
        <f t="shared" si="9"/>
        <v>0</v>
      </c>
      <c r="E93" s="251">
        <f t="shared" si="11"/>
        <v>0</v>
      </c>
      <c r="F93" s="168"/>
      <c r="G93" s="96"/>
      <c r="H93" s="79"/>
      <c r="I93" s="285"/>
      <c r="J93" s="62"/>
      <c r="K93" s="51"/>
      <c r="L93" s="66"/>
    </row>
    <row r="94" spans="1:12" x14ac:dyDescent="0.4">
      <c r="A94" s="45">
        <f t="shared" ca="1" si="10"/>
        <v>0</v>
      </c>
      <c r="B94" s="45" t="b">
        <f t="shared" si="7"/>
        <v>0</v>
      </c>
      <c r="C94" s="46">
        <f t="shared" si="8"/>
        <v>0</v>
      </c>
      <c r="D94" s="45">
        <f t="shared" si="9"/>
        <v>0</v>
      </c>
      <c r="E94" s="251">
        <f t="shared" si="11"/>
        <v>0</v>
      </c>
      <c r="F94" s="168"/>
      <c r="G94" s="96"/>
      <c r="H94" s="79"/>
      <c r="I94" s="285"/>
      <c r="J94" s="62"/>
      <c r="K94" s="51"/>
      <c r="L94" s="66"/>
    </row>
    <row r="95" spans="1:12" x14ac:dyDescent="0.4">
      <c r="A95" s="45">
        <f t="shared" ca="1" si="10"/>
        <v>0</v>
      </c>
      <c r="B95" s="45" t="b">
        <f t="shared" si="7"/>
        <v>0</v>
      </c>
      <c r="C95" s="46">
        <f t="shared" si="8"/>
        <v>0</v>
      </c>
      <c r="D95" s="45">
        <f t="shared" si="9"/>
        <v>0</v>
      </c>
      <c r="E95" s="251">
        <f t="shared" si="11"/>
        <v>0</v>
      </c>
      <c r="F95" s="168"/>
      <c r="G95" s="96"/>
      <c r="H95" s="79"/>
      <c r="I95" s="285"/>
      <c r="J95" s="62"/>
      <c r="K95" s="51"/>
      <c r="L95" s="66"/>
    </row>
    <row r="96" spans="1:12" x14ac:dyDescent="0.4">
      <c r="A96" s="45">
        <f t="shared" ca="1" si="10"/>
        <v>0</v>
      </c>
      <c r="B96" s="45" t="b">
        <f t="shared" si="7"/>
        <v>0</v>
      </c>
      <c r="C96" s="46">
        <f t="shared" si="8"/>
        <v>0</v>
      </c>
      <c r="D96" s="45">
        <f t="shared" si="9"/>
        <v>0</v>
      </c>
      <c r="E96" s="251">
        <f t="shared" si="11"/>
        <v>0</v>
      </c>
      <c r="F96" s="168"/>
      <c r="G96" s="96"/>
      <c r="H96" s="79"/>
      <c r="I96" s="285"/>
      <c r="J96" s="62"/>
      <c r="K96" s="51"/>
      <c r="L96" s="66"/>
    </row>
    <row r="97" spans="1:12" x14ac:dyDescent="0.4">
      <c r="A97" s="45">
        <f t="shared" ca="1" si="10"/>
        <v>0</v>
      </c>
      <c r="B97" s="45" t="b">
        <f t="shared" si="7"/>
        <v>0</v>
      </c>
      <c r="C97" s="46">
        <f t="shared" si="8"/>
        <v>0</v>
      </c>
      <c r="D97" s="45">
        <f t="shared" si="9"/>
        <v>0</v>
      </c>
      <c r="E97" s="251">
        <f t="shared" si="11"/>
        <v>0</v>
      </c>
      <c r="F97" s="168"/>
      <c r="G97" s="96"/>
      <c r="H97" s="79"/>
      <c r="I97" s="285"/>
      <c r="J97" s="62"/>
      <c r="K97" s="51"/>
      <c r="L97" s="66"/>
    </row>
    <row r="98" spans="1:12" x14ac:dyDescent="0.4">
      <c r="A98" s="45">
        <f t="shared" ca="1" si="10"/>
        <v>0</v>
      </c>
      <c r="B98" s="45" t="b">
        <f t="shared" si="7"/>
        <v>0</v>
      </c>
      <c r="C98" s="46">
        <f t="shared" si="8"/>
        <v>0</v>
      </c>
      <c r="D98" s="45">
        <f t="shared" si="9"/>
        <v>0</v>
      </c>
      <c r="E98" s="251">
        <f t="shared" si="11"/>
        <v>0</v>
      </c>
      <c r="F98" s="168"/>
      <c r="G98" s="96"/>
      <c r="H98" s="79"/>
      <c r="I98" s="285"/>
      <c r="J98" s="62"/>
      <c r="K98" s="51"/>
      <c r="L98" s="66"/>
    </row>
    <row r="99" spans="1:12" x14ac:dyDescent="0.4">
      <c r="A99" s="45">
        <f t="shared" ca="1" si="10"/>
        <v>0</v>
      </c>
      <c r="B99" s="45" t="b">
        <f t="shared" si="7"/>
        <v>0</v>
      </c>
      <c r="C99" s="46">
        <f t="shared" si="8"/>
        <v>0</v>
      </c>
      <c r="D99" s="45">
        <f t="shared" si="9"/>
        <v>0</v>
      </c>
      <c r="E99" s="251">
        <f t="shared" si="11"/>
        <v>0</v>
      </c>
      <c r="F99" s="168"/>
      <c r="G99" s="96"/>
      <c r="H99" s="79"/>
      <c r="I99" s="285"/>
      <c r="J99" s="62"/>
      <c r="K99" s="51"/>
      <c r="L99" s="66"/>
    </row>
    <row r="100" spans="1:12" x14ac:dyDescent="0.4">
      <c r="A100" s="45">
        <f t="shared" ca="1" si="10"/>
        <v>0</v>
      </c>
      <c r="B100" s="45" t="b">
        <f t="shared" si="7"/>
        <v>0</v>
      </c>
      <c r="C100" s="46">
        <f t="shared" si="8"/>
        <v>0</v>
      </c>
      <c r="D100" s="45">
        <f t="shared" si="9"/>
        <v>0</v>
      </c>
      <c r="E100" s="251">
        <f t="shared" si="11"/>
        <v>0</v>
      </c>
      <c r="F100" s="168"/>
      <c r="G100" s="96"/>
      <c r="H100" s="79"/>
      <c r="I100" s="285"/>
      <c r="J100" s="62"/>
      <c r="K100" s="51"/>
      <c r="L100" s="66"/>
    </row>
    <row r="101" spans="1:12" x14ac:dyDescent="0.4">
      <c r="A101" s="45">
        <f t="shared" ca="1" si="10"/>
        <v>0</v>
      </c>
      <c r="B101" s="45" t="b">
        <f t="shared" si="7"/>
        <v>0</v>
      </c>
      <c r="C101" s="46">
        <f t="shared" si="8"/>
        <v>0</v>
      </c>
      <c r="D101" s="45">
        <f t="shared" si="9"/>
        <v>0</v>
      </c>
      <c r="E101" s="251">
        <f t="shared" si="11"/>
        <v>0</v>
      </c>
      <c r="F101" s="168"/>
      <c r="G101" s="96"/>
      <c r="H101" s="79"/>
      <c r="I101" s="285"/>
      <c r="J101" s="62"/>
      <c r="K101" s="51"/>
      <c r="L101" s="66"/>
    </row>
    <row r="102" spans="1:12" x14ac:dyDescent="0.4">
      <c r="A102" s="45">
        <f t="shared" ca="1" si="10"/>
        <v>0</v>
      </c>
      <c r="B102" s="45" t="b">
        <f t="shared" si="7"/>
        <v>0</v>
      </c>
      <c r="C102" s="46">
        <f t="shared" si="8"/>
        <v>0</v>
      </c>
      <c r="D102" s="45">
        <f t="shared" si="9"/>
        <v>0</v>
      </c>
      <c r="E102" s="251">
        <f t="shared" si="11"/>
        <v>0</v>
      </c>
      <c r="F102" s="168"/>
      <c r="G102" s="96"/>
      <c r="H102" s="79"/>
      <c r="I102" s="285"/>
      <c r="J102" s="62"/>
      <c r="K102" s="51"/>
      <c r="L102" s="66"/>
    </row>
    <row r="103" spans="1:12" x14ac:dyDescent="0.4">
      <c r="A103" s="45">
        <f t="shared" ca="1" si="10"/>
        <v>0</v>
      </c>
      <c r="B103" s="45" t="b">
        <f t="shared" si="7"/>
        <v>0</v>
      </c>
      <c r="C103" s="46">
        <f t="shared" si="8"/>
        <v>0</v>
      </c>
      <c r="D103" s="45">
        <f t="shared" si="9"/>
        <v>0</v>
      </c>
      <c r="E103" s="251">
        <f t="shared" si="11"/>
        <v>0</v>
      </c>
      <c r="F103" s="168"/>
      <c r="G103" s="96"/>
      <c r="H103" s="79"/>
      <c r="I103" s="285"/>
      <c r="J103" s="62"/>
      <c r="K103" s="51"/>
      <c r="L103" s="66"/>
    </row>
    <row r="104" spans="1:12" x14ac:dyDescent="0.4">
      <c r="A104" s="45">
        <f t="shared" ca="1" si="10"/>
        <v>0</v>
      </c>
      <c r="B104" s="45" t="b">
        <f t="shared" si="7"/>
        <v>0</v>
      </c>
      <c r="C104" s="46">
        <f t="shared" si="8"/>
        <v>0</v>
      </c>
      <c r="D104" s="45">
        <f t="shared" si="9"/>
        <v>0</v>
      </c>
      <c r="E104" s="251">
        <f t="shared" si="11"/>
        <v>0</v>
      </c>
      <c r="F104" s="168"/>
      <c r="G104" s="96"/>
      <c r="H104" s="79"/>
      <c r="I104" s="285"/>
      <c r="J104" s="62"/>
      <c r="K104" s="51"/>
      <c r="L104" s="66"/>
    </row>
    <row r="105" spans="1:12" x14ac:dyDescent="0.4">
      <c r="A105" s="45">
        <f t="shared" ca="1" si="10"/>
        <v>0</v>
      </c>
      <c r="B105" s="45" t="b">
        <f t="shared" si="7"/>
        <v>0</v>
      </c>
      <c r="C105" s="46">
        <f t="shared" si="8"/>
        <v>0</v>
      </c>
      <c r="D105" s="45">
        <f t="shared" si="9"/>
        <v>0</v>
      </c>
      <c r="E105" s="251">
        <f t="shared" si="11"/>
        <v>0</v>
      </c>
      <c r="F105" s="168"/>
      <c r="G105" s="96"/>
      <c r="H105" s="79"/>
      <c r="I105" s="285"/>
      <c r="J105" s="62"/>
      <c r="K105" s="51"/>
      <c r="L105" s="66"/>
    </row>
    <row r="106" spans="1:12" x14ac:dyDescent="0.4">
      <c r="A106" s="45">
        <f t="shared" ca="1" si="10"/>
        <v>0</v>
      </c>
      <c r="B106" s="45" t="b">
        <f t="shared" si="7"/>
        <v>0</v>
      </c>
      <c r="C106" s="46">
        <f t="shared" si="8"/>
        <v>0</v>
      </c>
      <c r="D106" s="45">
        <f t="shared" si="9"/>
        <v>0</v>
      </c>
      <c r="E106" s="251">
        <f t="shared" si="11"/>
        <v>0</v>
      </c>
      <c r="F106" s="168"/>
      <c r="G106" s="96"/>
      <c r="H106" s="79"/>
      <c r="I106" s="285"/>
      <c r="J106" s="62"/>
      <c r="K106" s="51"/>
      <c r="L106" s="66"/>
    </row>
    <row r="107" spans="1:12" x14ac:dyDescent="0.4">
      <c r="A107" s="45">
        <f t="shared" ca="1" si="10"/>
        <v>0</v>
      </c>
      <c r="B107" s="45" t="b">
        <f t="shared" si="7"/>
        <v>0</v>
      </c>
      <c r="C107" s="46">
        <f t="shared" si="8"/>
        <v>0</v>
      </c>
      <c r="D107" s="45">
        <f t="shared" si="9"/>
        <v>0</v>
      </c>
      <c r="E107" s="251">
        <f t="shared" si="11"/>
        <v>0</v>
      </c>
      <c r="F107" s="168"/>
      <c r="G107" s="96"/>
      <c r="H107" s="79"/>
      <c r="I107" s="285"/>
      <c r="J107" s="62"/>
      <c r="K107" s="51"/>
      <c r="L107" s="66"/>
    </row>
    <row r="108" spans="1:12" x14ac:dyDescent="0.4">
      <c r="A108" s="45">
        <f t="shared" ca="1" si="10"/>
        <v>0</v>
      </c>
      <c r="B108" s="45" t="b">
        <f t="shared" si="7"/>
        <v>0</v>
      </c>
      <c r="C108" s="46">
        <f t="shared" si="8"/>
        <v>0</v>
      </c>
      <c r="D108" s="45">
        <f t="shared" si="9"/>
        <v>0</v>
      </c>
      <c r="E108" s="251">
        <f t="shared" si="11"/>
        <v>0</v>
      </c>
      <c r="F108" s="168"/>
      <c r="G108" s="96"/>
      <c r="H108" s="79"/>
      <c r="I108" s="285"/>
      <c r="J108" s="62"/>
      <c r="K108" s="51"/>
      <c r="L108" s="66"/>
    </row>
    <row r="109" spans="1:12" x14ac:dyDescent="0.4">
      <c r="A109" s="45">
        <f t="shared" ca="1" si="10"/>
        <v>0</v>
      </c>
      <c r="B109" s="45" t="b">
        <f t="shared" si="7"/>
        <v>0</v>
      </c>
      <c r="C109" s="46">
        <f t="shared" si="8"/>
        <v>0</v>
      </c>
      <c r="D109" s="45">
        <f t="shared" si="9"/>
        <v>0</v>
      </c>
      <c r="E109" s="251">
        <f t="shared" si="11"/>
        <v>0</v>
      </c>
      <c r="F109" s="168"/>
      <c r="G109" s="96"/>
      <c r="H109" s="79"/>
      <c r="I109" s="285"/>
      <c r="J109" s="62"/>
      <c r="K109" s="51"/>
      <c r="L109" s="66"/>
    </row>
    <row r="110" spans="1:12" x14ac:dyDescent="0.4">
      <c r="A110" s="45">
        <f t="shared" ca="1" si="10"/>
        <v>0</v>
      </c>
      <c r="B110" s="45" t="b">
        <f t="shared" si="7"/>
        <v>0</v>
      </c>
      <c r="C110" s="46">
        <f t="shared" si="8"/>
        <v>0</v>
      </c>
      <c r="D110" s="45">
        <f t="shared" si="9"/>
        <v>0</v>
      </c>
      <c r="E110" s="251">
        <f t="shared" si="11"/>
        <v>0</v>
      </c>
      <c r="F110" s="168"/>
      <c r="G110" s="96"/>
      <c r="H110" s="79"/>
      <c r="I110" s="285"/>
      <c r="J110" s="62"/>
      <c r="K110" s="51"/>
      <c r="L110" s="66"/>
    </row>
    <row r="111" spans="1:12" x14ac:dyDescent="0.4">
      <c r="A111" s="45">
        <f t="shared" ca="1" si="10"/>
        <v>0</v>
      </c>
      <c r="B111" s="45" t="b">
        <f t="shared" si="7"/>
        <v>0</v>
      </c>
      <c r="C111" s="46">
        <f t="shared" si="8"/>
        <v>0</v>
      </c>
      <c r="D111" s="45">
        <f t="shared" si="9"/>
        <v>0</v>
      </c>
      <c r="E111" s="251">
        <f t="shared" si="11"/>
        <v>0</v>
      </c>
      <c r="F111" s="168"/>
      <c r="G111" s="96"/>
      <c r="H111" s="79"/>
      <c r="I111" s="285"/>
      <c r="J111" s="62"/>
      <c r="K111" s="51"/>
      <c r="L111" s="66"/>
    </row>
    <row r="112" spans="1:12" x14ac:dyDescent="0.4">
      <c r="A112" s="45">
        <f t="shared" ca="1" si="10"/>
        <v>0</v>
      </c>
      <c r="B112" s="45" t="b">
        <f t="shared" si="7"/>
        <v>0</v>
      </c>
      <c r="C112" s="46">
        <f t="shared" si="8"/>
        <v>0</v>
      </c>
      <c r="D112" s="45">
        <f t="shared" si="9"/>
        <v>0</v>
      </c>
      <c r="E112" s="251">
        <f t="shared" si="11"/>
        <v>0</v>
      </c>
      <c r="F112" s="168"/>
      <c r="G112" s="96"/>
      <c r="H112" s="79"/>
      <c r="I112" s="285"/>
      <c r="J112" s="62"/>
      <c r="K112" s="51"/>
      <c r="L112" s="66"/>
    </row>
    <row r="113" spans="1:12" x14ac:dyDescent="0.4">
      <c r="A113" s="45">
        <f t="shared" ca="1" si="10"/>
        <v>0</v>
      </c>
      <c r="B113" s="45" t="b">
        <f t="shared" si="7"/>
        <v>0</v>
      </c>
      <c r="C113" s="46">
        <f t="shared" si="8"/>
        <v>0</v>
      </c>
      <c r="D113" s="45">
        <f t="shared" si="9"/>
        <v>0</v>
      </c>
      <c r="E113" s="251">
        <f t="shared" si="11"/>
        <v>0</v>
      </c>
      <c r="F113" s="168"/>
      <c r="G113" s="96"/>
      <c r="H113" s="79"/>
      <c r="I113" s="285"/>
      <c r="J113" s="62"/>
      <c r="K113" s="51"/>
      <c r="L113" s="66"/>
    </row>
    <row r="114" spans="1:12" x14ac:dyDescent="0.4">
      <c r="A114" s="45">
        <f t="shared" ca="1" si="10"/>
        <v>0</v>
      </c>
      <c r="B114" s="45" t="b">
        <f t="shared" si="7"/>
        <v>0</v>
      </c>
      <c r="C114" s="46">
        <f t="shared" si="8"/>
        <v>0</v>
      </c>
      <c r="D114" s="45">
        <f t="shared" si="9"/>
        <v>0</v>
      </c>
      <c r="E114" s="251">
        <f t="shared" si="11"/>
        <v>0</v>
      </c>
      <c r="F114" s="168"/>
      <c r="G114" s="96"/>
      <c r="H114" s="79"/>
      <c r="I114" s="285"/>
      <c r="J114" s="62"/>
      <c r="K114" s="51"/>
      <c r="L114" s="66"/>
    </row>
    <row r="115" spans="1:12" x14ac:dyDescent="0.4">
      <c r="A115" s="45">
        <f t="shared" ca="1" si="10"/>
        <v>0</v>
      </c>
      <c r="B115" s="45" t="b">
        <f t="shared" si="7"/>
        <v>0</v>
      </c>
      <c r="C115" s="46">
        <f t="shared" si="8"/>
        <v>0</v>
      </c>
      <c r="D115" s="45">
        <f t="shared" si="9"/>
        <v>0</v>
      </c>
      <c r="E115" s="251">
        <f t="shared" si="11"/>
        <v>0</v>
      </c>
      <c r="F115" s="168"/>
      <c r="G115" s="96"/>
      <c r="H115" s="79"/>
      <c r="I115" s="285"/>
      <c r="J115" s="62"/>
      <c r="K115" s="51"/>
      <c r="L115" s="66"/>
    </row>
    <row r="116" spans="1:12" x14ac:dyDescent="0.4">
      <c r="A116" s="45">
        <f t="shared" ca="1" si="10"/>
        <v>0</v>
      </c>
      <c r="B116" s="45" t="b">
        <f t="shared" si="7"/>
        <v>0</v>
      </c>
      <c r="C116" s="46">
        <f t="shared" si="8"/>
        <v>0</v>
      </c>
      <c r="D116" s="45">
        <f t="shared" si="9"/>
        <v>0</v>
      </c>
      <c r="E116" s="251">
        <f t="shared" si="11"/>
        <v>0</v>
      </c>
      <c r="F116" s="168"/>
      <c r="G116" s="96"/>
      <c r="H116" s="79"/>
      <c r="I116" s="285"/>
      <c r="J116" s="62"/>
      <c r="K116" s="51"/>
      <c r="L116" s="66"/>
    </row>
    <row r="117" spans="1:12" x14ac:dyDescent="0.4">
      <c r="A117" s="45">
        <f t="shared" ca="1" si="10"/>
        <v>0</v>
      </c>
      <c r="B117" s="45" t="b">
        <f t="shared" si="7"/>
        <v>0</v>
      </c>
      <c r="C117" s="46">
        <f t="shared" si="8"/>
        <v>0</v>
      </c>
      <c r="D117" s="45">
        <f t="shared" si="9"/>
        <v>0</v>
      </c>
      <c r="E117" s="251">
        <f t="shared" si="11"/>
        <v>0</v>
      </c>
      <c r="F117" s="168"/>
      <c r="G117" s="96"/>
      <c r="H117" s="79"/>
      <c r="I117" s="285"/>
      <c r="J117" s="62"/>
      <c r="K117" s="51"/>
      <c r="L117" s="66"/>
    </row>
    <row r="118" spans="1:12" x14ac:dyDescent="0.4">
      <c r="A118" s="45">
        <f t="shared" ca="1" si="10"/>
        <v>0</v>
      </c>
      <c r="B118" s="45" t="b">
        <f t="shared" si="7"/>
        <v>0</v>
      </c>
      <c r="C118" s="46">
        <f t="shared" si="8"/>
        <v>0</v>
      </c>
      <c r="D118" s="45">
        <f t="shared" si="9"/>
        <v>0</v>
      </c>
      <c r="E118" s="251">
        <f t="shared" si="11"/>
        <v>0</v>
      </c>
      <c r="F118" s="168"/>
      <c r="G118" s="96"/>
      <c r="H118" s="79"/>
      <c r="I118" s="285"/>
      <c r="J118" s="62"/>
      <c r="K118" s="51"/>
      <c r="L118" s="66"/>
    </row>
    <row r="119" spans="1:12" x14ac:dyDescent="0.4">
      <c r="A119" s="45">
        <f t="shared" ca="1" si="10"/>
        <v>0</v>
      </c>
      <c r="B119" s="45" t="b">
        <f t="shared" si="7"/>
        <v>0</v>
      </c>
      <c r="C119" s="46">
        <f t="shared" si="8"/>
        <v>0</v>
      </c>
      <c r="D119" s="45">
        <f t="shared" si="9"/>
        <v>0</v>
      </c>
      <c r="E119" s="251">
        <f t="shared" si="11"/>
        <v>0</v>
      </c>
      <c r="F119" s="168"/>
      <c r="G119" s="96"/>
      <c r="H119" s="79"/>
      <c r="I119" s="285"/>
      <c r="J119" s="62"/>
      <c r="K119" s="51"/>
      <c r="L119" s="66"/>
    </row>
    <row r="120" spans="1:12" x14ac:dyDescent="0.4">
      <c r="A120" s="45">
        <f t="shared" ca="1" si="10"/>
        <v>0</v>
      </c>
      <c r="B120" s="45" t="b">
        <f t="shared" si="7"/>
        <v>0</v>
      </c>
      <c r="C120" s="46">
        <f t="shared" si="8"/>
        <v>0</v>
      </c>
      <c r="D120" s="45">
        <f t="shared" si="9"/>
        <v>0</v>
      </c>
      <c r="E120" s="251">
        <f t="shared" si="11"/>
        <v>0</v>
      </c>
      <c r="F120" s="168"/>
      <c r="G120" s="96"/>
      <c r="H120" s="79"/>
      <c r="I120" s="285"/>
      <c r="J120" s="62"/>
      <c r="K120" s="51"/>
      <c r="L120" s="66"/>
    </row>
    <row r="121" spans="1:12" x14ac:dyDescent="0.4">
      <c r="A121" s="45">
        <f t="shared" ca="1" si="10"/>
        <v>0</v>
      </c>
      <c r="B121" s="45" t="b">
        <f t="shared" si="7"/>
        <v>0</v>
      </c>
      <c r="C121" s="46">
        <f t="shared" si="8"/>
        <v>0</v>
      </c>
      <c r="D121" s="45">
        <f t="shared" si="9"/>
        <v>0</v>
      </c>
      <c r="E121" s="251">
        <f t="shared" si="11"/>
        <v>0</v>
      </c>
      <c r="F121" s="168"/>
      <c r="G121" s="96"/>
      <c r="H121" s="79"/>
      <c r="I121" s="285"/>
      <c r="J121" s="62"/>
      <c r="K121" s="51"/>
      <c r="L121" s="66"/>
    </row>
    <row r="122" spans="1:12" x14ac:dyDescent="0.4">
      <c r="A122" s="45">
        <f t="shared" ca="1" si="10"/>
        <v>0</v>
      </c>
      <c r="B122" s="45" t="b">
        <f t="shared" si="7"/>
        <v>0</v>
      </c>
      <c r="C122" s="46">
        <f t="shared" si="8"/>
        <v>0</v>
      </c>
      <c r="D122" s="45">
        <f t="shared" si="9"/>
        <v>0</v>
      </c>
      <c r="E122" s="251">
        <f t="shared" si="11"/>
        <v>0</v>
      </c>
      <c r="F122" s="168"/>
      <c r="G122" s="96"/>
      <c r="H122" s="79"/>
      <c r="I122" s="285"/>
      <c r="J122" s="62"/>
      <c r="K122" s="51"/>
      <c r="L122" s="66"/>
    </row>
    <row r="123" spans="1:12" x14ac:dyDescent="0.4">
      <c r="A123" s="45">
        <f t="shared" ca="1" si="10"/>
        <v>0</v>
      </c>
      <c r="B123" s="45" t="b">
        <f t="shared" si="7"/>
        <v>0</v>
      </c>
      <c r="C123" s="46">
        <f t="shared" si="8"/>
        <v>0</v>
      </c>
      <c r="D123" s="45">
        <f t="shared" si="9"/>
        <v>0</v>
      </c>
      <c r="E123" s="251">
        <f t="shared" si="11"/>
        <v>0</v>
      </c>
      <c r="F123" s="168"/>
      <c r="G123" s="96"/>
      <c r="H123" s="79"/>
      <c r="I123" s="285"/>
      <c r="J123" s="62"/>
      <c r="K123" s="51"/>
      <c r="L123" s="66"/>
    </row>
    <row r="124" spans="1:12" x14ac:dyDescent="0.4">
      <c r="A124" s="45">
        <f t="shared" ca="1" si="10"/>
        <v>0</v>
      </c>
      <c r="B124" s="45" t="b">
        <f t="shared" si="7"/>
        <v>0</v>
      </c>
      <c r="C124" s="46">
        <f t="shared" si="8"/>
        <v>0</v>
      </c>
      <c r="D124" s="45">
        <f t="shared" si="9"/>
        <v>0</v>
      </c>
      <c r="E124" s="251">
        <f t="shared" si="11"/>
        <v>0</v>
      </c>
      <c r="F124" s="168"/>
      <c r="G124" s="96"/>
      <c r="H124" s="79"/>
      <c r="I124" s="285"/>
      <c r="J124" s="62"/>
      <c r="K124" s="51"/>
      <c r="L124" s="66"/>
    </row>
    <row r="125" spans="1:12" x14ac:dyDescent="0.4">
      <c r="A125" s="45">
        <f t="shared" ca="1" si="10"/>
        <v>0</v>
      </c>
      <c r="B125" s="45" t="b">
        <f t="shared" si="7"/>
        <v>0</v>
      </c>
      <c r="C125" s="46">
        <f t="shared" si="8"/>
        <v>0</v>
      </c>
      <c r="D125" s="45">
        <f t="shared" si="9"/>
        <v>0</v>
      </c>
      <c r="E125" s="251">
        <f t="shared" si="11"/>
        <v>0</v>
      </c>
      <c r="F125" s="168"/>
      <c r="G125" s="96"/>
      <c r="H125" s="79"/>
      <c r="I125" s="285"/>
      <c r="J125" s="62"/>
      <c r="K125" s="51"/>
      <c r="L125" s="66"/>
    </row>
    <row r="126" spans="1:12" x14ac:dyDescent="0.4">
      <c r="A126" s="45">
        <f t="shared" ca="1" si="10"/>
        <v>0</v>
      </c>
      <c r="B126" s="45" t="b">
        <f t="shared" si="7"/>
        <v>0</v>
      </c>
      <c r="C126" s="46">
        <f t="shared" si="8"/>
        <v>0</v>
      </c>
      <c r="D126" s="45">
        <f t="shared" si="9"/>
        <v>0</v>
      </c>
      <c r="E126" s="251">
        <f t="shared" si="11"/>
        <v>0</v>
      </c>
      <c r="F126" s="168"/>
      <c r="G126" s="96"/>
      <c r="H126" s="79"/>
      <c r="I126" s="285"/>
      <c r="J126" s="62"/>
      <c r="K126" s="51"/>
      <c r="L126" s="66"/>
    </row>
    <row r="127" spans="1:12" x14ac:dyDescent="0.4">
      <c r="A127" s="45">
        <f t="shared" ca="1" si="10"/>
        <v>0</v>
      </c>
      <c r="B127" s="45" t="b">
        <f t="shared" si="7"/>
        <v>0</v>
      </c>
      <c r="C127" s="46">
        <f t="shared" si="8"/>
        <v>0</v>
      </c>
      <c r="D127" s="45">
        <f t="shared" si="9"/>
        <v>0</v>
      </c>
      <c r="E127" s="251">
        <f t="shared" si="11"/>
        <v>0</v>
      </c>
      <c r="F127" s="168"/>
      <c r="G127" s="96"/>
      <c r="H127" s="79"/>
      <c r="I127" s="285"/>
      <c r="J127" s="62"/>
      <c r="K127" s="51"/>
      <c r="L127" s="66"/>
    </row>
    <row r="128" spans="1:12" x14ac:dyDescent="0.4">
      <c r="A128" s="45">
        <f t="shared" ca="1" si="10"/>
        <v>0</v>
      </c>
      <c r="B128" s="45" t="b">
        <f t="shared" si="7"/>
        <v>0</v>
      </c>
      <c r="C128" s="46">
        <f t="shared" si="8"/>
        <v>0</v>
      </c>
      <c r="D128" s="45">
        <f t="shared" si="9"/>
        <v>0</v>
      </c>
      <c r="E128" s="251">
        <f t="shared" si="11"/>
        <v>0</v>
      </c>
      <c r="F128" s="168"/>
      <c r="G128" s="96"/>
      <c r="H128" s="79"/>
      <c r="I128" s="285"/>
      <c r="J128" s="62"/>
      <c r="K128" s="51"/>
      <c r="L128" s="66"/>
    </row>
    <row r="129" spans="1:12" x14ac:dyDescent="0.4">
      <c r="A129" s="45">
        <f t="shared" ca="1" si="10"/>
        <v>0</v>
      </c>
      <c r="B129" s="45" t="b">
        <f t="shared" si="7"/>
        <v>0</v>
      </c>
      <c r="C129" s="46">
        <f t="shared" si="8"/>
        <v>0</v>
      </c>
      <c r="D129" s="45">
        <f t="shared" si="9"/>
        <v>0</v>
      </c>
      <c r="E129" s="251">
        <f t="shared" si="11"/>
        <v>0</v>
      </c>
      <c r="F129" s="168"/>
      <c r="G129" s="96"/>
      <c r="H129" s="79"/>
      <c r="I129" s="285"/>
      <c r="J129" s="62"/>
      <c r="K129" s="51"/>
      <c r="L129" s="66"/>
    </row>
    <row r="130" spans="1:12" x14ac:dyDescent="0.4">
      <c r="A130" s="45">
        <f t="shared" ca="1" si="10"/>
        <v>0</v>
      </c>
      <c r="B130" s="45" t="b">
        <f t="shared" si="7"/>
        <v>0</v>
      </c>
      <c r="C130" s="46">
        <f t="shared" si="8"/>
        <v>0</v>
      </c>
      <c r="D130" s="45">
        <f t="shared" si="9"/>
        <v>0</v>
      </c>
      <c r="E130" s="251">
        <f t="shared" si="11"/>
        <v>0</v>
      </c>
      <c r="F130" s="168"/>
      <c r="G130" s="96"/>
      <c r="H130" s="79"/>
      <c r="I130" s="285"/>
      <c r="J130" s="62"/>
      <c r="K130" s="51"/>
      <c r="L130" s="66"/>
    </row>
    <row r="131" spans="1:12" x14ac:dyDescent="0.4">
      <c r="A131" s="45">
        <f t="shared" ca="1" si="10"/>
        <v>0</v>
      </c>
      <c r="B131" s="45" t="b">
        <f t="shared" si="7"/>
        <v>0</v>
      </c>
      <c r="C131" s="46">
        <f t="shared" si="8"/>
        <v>0</v>
      </c>
      <c r="D131" s="45">
        <f t="shared" si="9"/>
        <v>0</v>
      </c>
      <c r="E131" s="251">
        <f t="shared" si="11"/>
        <v>0</v>
      </c>
      <c r="F131" s="168"/>
      <c r="G131" s="96"/>
      <c r="H131" s="79"/>
      <c r="I131" s="285"/>
      <c r="J131" s="62"/>
      <c r="K131" s="51"/>
      <c r="L131" s="66"/>
    </row>
    <row r="132" spans="1:12" x14ac:dyDescent="0.4">
      <c r="A132" s="45">
        <f t="shared" ca="1" si="10"/>
        <v>0</v>
      </c>
      <c r="B132" s="45" t="b">
        <f t="shared" si="7"/>
        <v>0</v>
      </c>
      <c r="C132" s="46">
        <f t="shared" si="8"/>
        <v>0</v>
      </c>
      <c r="D132" s="45">
        <f t="shared" si="9"/>
        <v>0</v>
      </c>
      <c r="E132" s="251">
        <f t="shared" si="11"/>
        <v>0</v>
      </c>
      <c r="F132" s="168"/>
      <c r="G132" s="96"/>
      <c r="H132" s="79"/>
      <c r="I132" s="285"/>
      <c r="J132" s="62"/>
      <c r="K132" s="51"/>
      <c r="L132" s="66"/>
    </row>
    <row r="133" spans="1:12" x14ac:dyDescent="0.4">
      <c r="A133" s="45">
        <f t="shared" ca="1" si="10"/>
        <v>0</v>
      </c>
      <c r="B133" s="45" t="b">
        <f t="shared" si="7"/>
        <v>0</v>
      </c>
      <c r="C133" s="46">
        <f t="shared" si="8"/>
        <v>0</v>
      </c>
      <c r="D133" s="45">
        <f t="shared" si="9"/>
        <v>0</v>
      </c>
      <c r="E133" s="251">
        <f t="shared" si="11"/>
        <v>0</v>
      </c>
      <c r="F133" s="168"/>
      <c r="G133" s="96"/>
      <c r="H133" s="79"/>
      <c r="I133" s="285"/>
      <c r="J133" s="62"/>
      <c r="K133" s="51"/>
      <c r="L133" s="66"/>
    </row>
    <row r="134" spans="1:12" x14ac:dyDescent="0.4">
      <c r="A134" s="45">
        <f t="shared" ca="1" si="10"/>
        <v>0</v>
      </c>
      <c r="B134" s="45" t="b">
        <f t="shared" si="7"/>
        <v>0</v>
      </c>
      <c r="C134" s="46">
        <f t="shared" si="8"/>
        <v>0</v>
      </c>
      <c r="D134" s="45">
        <f t="shared" si="9"/>
        <v>0</v>
      </c>
      <c r="E134" s="251">
        <f t="shared" si="11"/>
        <v>0</v>
      </c>
      <c r="F134" s="168"/>
      <c r="G134" s="96"/>
      <c r="H134" s="79"/>
      <c r="I134" s="285"/>
      <c r="J134" s="62"/>
      <c r="K134" s="51"/>
      <c r="L134" s="66"/>
    </row>
    <row r="135" spans="1:12" x14ac:dyDescent="0.4">
      <c r="A135" s="45">
        <f t="shared" ca="1" si="10"/>
        <v>0</v>
      </c>
      <c r="B135" s="45" t="b">
        <f t="shared" ref="B135:B198" si="12">AND(分科號=E135,D135&gt;=分起日,D135&lt;=分訖日)</f>
        <v>0</v>
      </c>
      <c r="C135" s="46">
        <f t="shared" si="8"/>
        <v>0</v>
      </c>
      <c r="D135" s="45">
        <f t="shared" si="9"/>
        <v>0</v>
      </c>
      <c r="E135" s="251">
        <f t="shared" si="11"/>
        <v>0</v>
      </c>
      <c r="F135" s="168"/>
      <c r="G135" s="96"/>
      <c r="H135" s="79"/>
      <c r="I135" s="285"/>
      <c r="J135" s="62"/>
      <c r="K135" s="51"/>
      <c r="L135" s="66"/>
    </row>
    <row r="136" spans="1:12" x14ac:dyDescent="0.4">
      <c r="A136" s="45">
        <f t="shared" ref="A136:A199" ca="1" si="13">IF(B136,COUNTIF(OFFSET(B136,ROW()*-1+6,,ROW()-5),TRUE),)</f>
        <v>0</v>
      </c>
      <c r="B136" s="45" t="b">
        <f t="shared" si="12"/>
        <v>0</v>
      </c>
      <c r="C136" s="46">
        <f t="shared" ref="C136:C199" si="14">IF(F136&lt;&gt;"",F136,IF(E136&lt;&gt;0,INDEX(C:C,ROW()-1),0))</f>
        <v>0</v>
      </c>
      <c r="D136" s="45">
        <f t="shared" ref="D136:D199" si="15">IF(G136&lt;&gt;"",G136,IF(E136&lt;&gt;0,INDEX(D:D,ROW()-1),0))</f>
        <v>0</v>
      </c>
      <c r="E136" s="251">
        <f t="shared" si="11"/>
        <v>0</v>
      </c>
      <c r="F136" s="168"/>
      <c r="G136" s="96"/>
      <c r="H136" s="79"/>
      <c r="I136" s="285"/>
      <c r="J136" s="62"/>
      <c r="K136" s="51"/>
      <c r="L136" s="66"/>
    </row>
    <row r="137" spans="1:12" x14ac:dyDescent="0.4">
      <c r="A137" s="45">
        <f t="shared" ca="1" si="13"/>
        <v>0</v>
      </c>
      <c r="B137" s="45" t="b">
        <f t="shared" si="12"/>
        <v>0</v>
      </c>
      <c r="C137" s="46">
        <f t="shared" si="14"/>
        <v>0</v>
      </c>
      <c r="D137" s="45">
        <f t="shared" si="15"/>
        <v>0</v>
      </c>
      <c r="E137" s="251">
        <f t="shared" si="11"/>
        <v>0</v>
      </c>
      <c r="F137" s="168"/>
      <c r="G137" s="96"/>
      <c r="H137" s="79"/>
      <c r="I137" s="285"/>
      <c r="J137" s="62"/>
      <c r="K137" s="51"/>
      <c r="L137" s="66"/>
    </row>
    <row r="138" spans="1:12" x14ac:dyDescent="0.4">
      <c r="A138" s="45">
        <f t="shared" ca="1" si="13"/>
        <v>0</v>
      </c>
      <c r="B138" s="45" t="b">
        <f t="shared" si="12"/>
        <v>0</v>
      </c>
      <c r="C138" s="46">
        <f t="shared" si="14"/>
        <v>0</v>
      </c>
      <c r="D138" s="45">
        <f t="shared" si="15"/>
        <v>0</v>
      </c>
      <c r="E138" s="251">
        <f t="shared" ref="E138:E201" si="16">IF(I138&lt;&gt;"",VALUE(TRIM(LEFT(I138,6))),0)</f>
        <v>0</v>
      </c>
      <c r="F138" s="168"/>
      <c r="G138" s="96"/>
      <c r="H138" s="79"/>
      <c r="I138" s="285"/>
      <c r="J138" s="62"/>
      <c r="K138" s="51"/>
      <c r="L138" s="66"/>
    </row>
    <row r="139" spans="1:12" x14ac:dyDescent="0.4">
      <c r="A139" s="45">
        <f t="shared" ca="1" si="13"/>
        <v>0</v>
      </c>
      <c r="B139" s="45" t="b">
        <f t="shared" si="12"/>
        <v>0</v>
      </c>
      <c r="C139" s="46">
        <f t="shared" si="14"/>
        <v>0</v>
      </c>
      <c r="D139" s="45">
        <f t="shared" si="15"/>
        <v>0</v>
      </c>
      <c r="E139" s="251">
        <f t="shared" si="16"/>
        <v>0</v>
      </c>
      <c r="F139" s="168"/>
      <c r="G139" s="96"/>
      <c r="H139" s="79"/>
      <c r="I139" s="285"/>
      <c r="J139" s="62"/>
      <c r="K139" s="51"/>
      <c r="L139" s="66"/>
    </row>
    <row r="140" spans="1:12" x14ac:dyDescent="0.4">
      <c r="A140" s="45">
        <f t="shared" ca="1" si="13"/>
        <v>0</v>
      </c>
      <c r="B140" s="45" t="b">
        <f t="shared" si="12"/>
        <v>0</v>
      </c>
      <c r="C140" s="46">
        <f t="shared" si="14"/>
        <v>0</v>
      </c>
      <c r="D140" s="45">
        <f t="shared" si="15"/>
        <v>0</v>
      </c>
      <c r="E140" s="251">
        <f t="shared" si="16"/>
        <v>0</v>
      </c>
      <c r="F140" s="168"/>
      <c r="G140" s="96"/>
      <c r="H140" s="79"/>
      <c r="I140" s="285"/>
      <c r="J140" s="62"/>
      <c r="K140" s="51"/>
      <c r="L140" s="66"/>
    </row>
    <row r="141" spans="1:12" x14ac:dyDescent="0.4">
      <c r="A141" s="45">
        <f t="shared" ca="1" si="13"/>
        <v>0</v>
      </c>
      <c r="B141" s="45" t="b">
        <f t="shared" si="12"/>
        <v>0</v>
      </c>
      <c r="C141" s="46">
        <f t="shared" si="14"/>
        <v>0</v>
      </c>
      <c r="D141" s="45">
        <f t="shared" si="15"/>
        <v>0</v>
      </c>
      <c r="E141" s="251">
        <f t="shared" si="16"/>
        <v>0</v>
      </c>
      <c r="F141" s="168"/>
      <c r="G141" s="96"/>
      <c r="H141" s="79"/>
      <c r="I141" s="285"/>
      <c r="J141" s="62"/>
      <c r="K141" s="51"/>
      <c r="L141" s="66"/>
    </row>
    <row r="142" spans="1:12" x14ac:dyDescent="0.4">
      <c r="A142" s="45">
        <f t="shared" ca="1" si="13"/>
        <v>0</v>
      </c>
      <c r="B142" s="45" t="b">
        <f t="shared" si="12"/>
        <v>0</v>
      </c>
      <c r="C142" s="46">
        <f t="shared" si="14"/>
        <v>0</v>
      </c>
      <c r="D142" s="45">
        <f t="shared" si="15"/>
        <v>0</v>
      </c>
      <c r="E142" s="251">
        <f t="shared" si="16"/>
        <v>0</v>
      </c>
      <c r="F142" s="168"/>
      <c r="G142" s="96"/>
      <c r="H142" s="79"/>
      <c r="I142" s="285"/>
      <c r="J142" s="62"/>
      <c r="K142" s="51"/>
      <c r="L142" s="66"/>
    </row>
    <row r="143" spans="1:12" x14ac:dyDescent="0.4">
      <c r="A143" s="45">
        <f t="shared" ca="1" si="13"/>
        <v>0</v>
      </c>
      <c r="B143" s="45" t="b">
        <f t="shared" si="12"/>
        <v>0</v>
      </c>
      <c r="C143" s="46">
        <f t="shared" si="14"/>
        <v>0</v>
      </c>
      <c r="D143" s="45">
        <f t="shared" si="15"/>
        <v>0</v>
      </c>
      <c r="E143" s="251">
        <f t="shared" si="16"/>
        <v>0</v>
      </c>
      <c r="F143" s="168"/>
      <c r="G143" s="96"/>
      <c r="H143" s="79"/>
      <c r="I143" s="285"/>
      <c r="J143" s="62"/>
      <c r="K143" s="51"/>
      <c r="L143" s="66"/>
    </row>
    <row r="144" spans="1:12" x14ac:dyDescent="0.4">
      <c r="A144" s="45">
        <f t="shared" ca="1" si="13"/>
        <v>0</v>
      </c>
      <c r="B144" s="45" t="b">
        <f t="shared" si="12"/>
        <v>0</v>
      </c>
      <c r="C144" s="46">
        <f t="shared" si="14"/>
        <v>0</v>
      </c>
      <c r="D144" s="45">
        <f t="shared" si="15"/>
        <v>0</v>
      </c>
      <c r="E144" s="251">
        <f t="shared" si="16"/>
        <v>0</v>
      </c>
      <c r="F144" s="168"/>
      <c r="G144" s="96"/>
      <c r="H144" s="79"/>
      <c r="I144" s="285"/>
      <c r="J144" s="62"/>
      <c r="K144" s="51"/>
      <c r="L144" s="66"/>
    </row>
    <row r="145" spans="1:12" x14ac:dyDescent="0.4">
      <c r="A145" s="45">
        <f t="shared" ca="1" si="13"/>
        <v>0</v>
      </c>
      <c r="B145" s="45" t="b">
        <f t="shared" si="12"/>
        <v>0</v>
      </c>
      <c r="C145" s="46">
        <f t="shared" si="14"/>
        <v>0</v>
      </c>
      <c r="D145" s="45">
        <f t="shared" si="15"/>
        <v>0</v>
      </c>
      <c r="E145" s="251">
        <f t="shared" si="16"/>
        <v>0</v>
      </c>
      <c r="F145" s="168"/>
      <c r="G145" s="96"/>
      <c r="H145" s="79"/>
      <c r="I145" s="285"/>
      <c r="J145" s="62"/>
      <c r="K145" s="51"/>
      <c r="L145" s="66"/>
    </row>
    <row r="146" spans="1:12" x14ac:dyDescent="0.4">
      <c r="A146" s="45">
        <f t="shared" ca="1" si="13"/>
        <v>0</v>
      </c>
      <c r="B146" s="45" t="b">
        <f t="shared" si="12"/>
        <v>0</v>
      </c>
      <c r="C146" s="46">
        <f t="shared" si="14"/>
        <v>0</v>
      </c>
      <c r="D146" s="45">
        <f t="shared" si="15"/>
        <v>0</v>
      </c>
      <c r="E146" s="251">
        <f t="shared" si="16"/>
        <v>0</v>
      </c>
      <c r="F146" s="168"/>
      <c r="G146" s="96"/>
      <c r="H146" s="79"/>
      <c r="I146" s="285"/>
      <c r="J146" s="62"/>
      <c r="K146" s="51"/>
      <c r="L146" s="66"/>
    </row>
    <row r="147" spans="1:12" x14ac:dyDescent="0.4">
      <c r="A147" s="45">
        <f t="shared" ca="1" si="13"/>
        <v>0</v>
      </c>
      <c r="B147" s="45" t="b">
        <f t="shared" si="12"/>
        <v>0</v>
      </c>
      <c r="C147" s="46">
        <f t="shared" si="14"/>
        <v>0</v>
      </c>
      <c r="D147" s="45">
        <f t="shared" si="15"/>
        <v>0</v>
      </c>
      <c r="E147" s="251">
        <f t="shared" si="16"/>
        <v>0</v>
      </c>
      <c r="F147" s="168"/>
      <c r="G147" s="96"/>
      <c r="H147" s="79"/>
      <c r="I147" s="285"/>
      <c r="J147" s="62"/>
      <c r="K147" s="51"/>
      <c r="L147" s="66"/>
    </row>
    <row r="148" spans="1:12" x14ac:dyDescent="0.4">
      <c r="A148" s="45">
        <f t="shared" ca="1" si="13"/>
        <v>0</v>
      </c>
      <c r="B148" s="45" t="b">
        <f t="shared" si="12"/>
        <v>0</v>
      </c>
      <c r="C148" s="46">
        <f t="shared" si="14"/>
        <v>0</v>
      </c>
      <c r="D148" s="45">
        <f t="shared" si="15"/>
        <v>0</v>
      </c>
      <c r="E148" s="251">
        <f t="shared" si="16"/>
        <v>0</v>
      </c>
      <c r="F148" s="168"/>
      <c r="G148" s="96"/>
      <c r="H148" s="79"/>
      <c r="I148" s="285"/>
      <c r="J148" s="62"/>
      <c r="K148" s="51"/>
      <c r="L148" s="66"/>
    </row>
    <row r="149" spans="1:12" x14ac:dyDescent="0.4">
      <c r="A149" s="45">
        <f t="shared" ca="1" si="13"/>
        <v>0</v>
      </c>
      <c r="B149" s="45" t="b">
        <f t="shared" si="12"/>
        <v>0</v>
      </c>
      <c r="C149" s="46">
        <f t="shared" si="14"/>
        <v>0</v>
      </c>
      <c r="D149" s="45">
        <f t="shared" si="15"/>
        <v>0</v>
      </c>
      <c r="E149" s="251">
        <f t="shared" si="16"/>
        <v>0</v>
      </c>
      <c r="F149" s="168"/>
      <c r="G149" s="96"/>
      <c r="H149" s="79"/>
      <c r="I149" s="285"/>
      <c r="J149" s="62"/>
      <c r="K149" s="51"/>
      <c r="L149" s="66"/>
    </row>
    <row r="150" spans="1:12" x14ac:dyDescent="0.4">
      <c r="A150" s="45">
        <f t="shared" ca="1" si="13"/>
        <v>0</v>
      </c>
      <c r="B150" s="45" t="b">
        <f t="shared" si="12"/>
        <v>0</v>
      </c>
      <c r="C150" s="46">
        <f t="shared" si="14"/>
        <v>0</v>
      </c>
      <c r="D150" s="45">
        <f t="shared" si="15"/>
        <v>0</v>
      </c>
      <c r="E150" s="251">
        <f t="shared" si="16"/>
        <v>0</v>
      </c>
      <c r="F150" s="168"/>
      <c r="G150" s="96"/>
      <c r="H150" s="79"/>
      <c r="I150" s="285"/>
      <c r="J150" s="62"/>
      <c r="K150" s="51"/>
      <c r="L150" s="66"/>
    </row>
    <row r="151" spans="1:12" x14ac:dyDescent="0.4">
      <c r="A151" s="45">
        <f t="shared" ca="1" si="13"/>
        <v>0</v>
      </c>
      <c r="B151" s="45" t="b">
        <f t="shared" si="12"/>
        <v>0</v>
      </c>
      <c r="C151" s="46">
        <f t="shared" si="14"/>
        <v>0</v>
      </c>
      <c r="D151" s="45">
        <f t="shared" si="15"/>
        <v>0</v>
      </c>
      <c r="E151" s="251">
        <f t="shared" si="16"/>
        <v>0</v>
      </c>
      <c r="F151" s="168"/>
      <c r="G151" s="96"/>
      <c r="H151" s="79"/>
      <c r="I151" s="285"/>
      <c r="J151" s="62"/>
      <c r="K151" s="51"/>
      <c r="L151" s="66"/>
    </row>
    <row r="152" spans="1:12" x14ac:dyDescent="0.4">
      <c r="A152" s="45">
        <f t="shared" ca="1" si="13"/>
        <v>0</v>
      </c>
      <c r="B152" s="45" t="b">
        <f t="shared" si="12"/>
        <v>0</v>
      </c>
      <c r="C152" s="46">
        <f t="shared" si="14"/>
        <v>0</v>
      </c>
      <c r="D152" s="45">
        <f t="shared" si="15"/>
        <v>0</v>
      </c>
      <c r="E152" s="251">
        <f t="shared" si="16"/>
        <v>0</v>
      </c>
      <c r="F152" s="168"/>
      <c r="G152" s="96"/>
      <c r="H152" s="79"/>
      <c r="I152" s="285"/>
      <c r="J152" s="62"/>
      <c r="K152" s="51"/>
      <c r="L152" s="66"/>
    </row>
    <row r="153" spans="1:12" x14ac:dyDescent="0.4">
      <c r="A153" s="45">
        <f t="shared" ca="1" si="13"/>
        <v>0</v>
      </c>
      <c r="B153" s="45" t="b">
        <f t="shared" si="12"/>
        <v>0</v>
      </c>
      <c r="C153" s="46">
        <f t="shared" si="14"/>
        <v>0</v>
      </c>
      <c r="D153" s="45">
        <f t="shared" si="15"/>
        <v>0</v>
      </c>
      <c r="E153" s="251">
        <f t="shared" si="16"/>
        <v>0</v>
      </c>
      <c r="F153" s="168"/>
      <c r="G153" s="96"/>
      <c r="H153" s="79"/>
      <c r="I153" s="285"/>
      <c r="J153" s="62"/>
      <c r="K153" s="51"/>
      <c r="L153" s="66"/>
    </row>
    <row r="154" spans="1:12" x14ac:dyDescent="0.4">
      <c r="A154" s="45">
        <f t="shared" ca="1" si="13"/>
        <v>0</v>
      </c>
      <c r="B154" s="45" t="b">
        <f t="shared" si="12"/>
        <v>0</v>
      </c>
      <c r="C154" s="46">
        <f t="shared" si="14"/>
        <v>0</v>
      </c>
      <c r="D154" s="45">
        <f t="shared" si="15"/>
        <v>0</v>
      </c>
      <c r="E154" s="251">
        <f t="shared" si="16"/>
        <v>0</v>
      </c>
      <c r="F154" s="168"/>
      <c r="G154" s="96"/>
      <c r="H154" s="79"/>
      <c r="I154" s="285"/>
      <c r="J154" s="62"/>
      <c r="K154" s="51"/>
      <c r="L154" s="66"/>
    </row>
    <row r="155" spans="1:12" x14ac:dyDescent="0.4">
      <c r="A155" s="45">
        <f t="shared" ca="1" si="13"/>
        <v>0</v>
      </c>
      <c r="B155" s="45" t="b">
        <f t="shared" si="12"/>
        <v>0</v>
      </c>
      <c r="C155" s="46">
        <f t="shared" si="14"/>
        <v>0</v>
      </c>
      <c r="D155" s="45">
        <f t="shared" si="15"/>
        <v>0</v>
      </c>
      <c r="E155" s="251">
        <f t="shared" si="16"/>
        <v>0</v>
      </c>
      <c r="F155" s="168"/>
      <c r="G155" s="96"/>
      <c r="H155" s="79"/>
      <c r="I155" s="285"/>
      <c r="J155" s="62"/>
      <c r="K155" s="51"/>
      <c r="L155" s="66"/>
    </row>
    <row r="156" spans="1:12" x14ac:dyDescent="0.4">
      <c r="A156" s="45">
        <f t="shared" ca="1" si="13"/>
        <v>0</v>
      </c>
      <c r="B156" s="45" t="b">
        <f t="shared" si="12"/>
        <v>0</v>
      </c>
      <c r="C156" s="46">
        <f t="shared" si="14"/>
        <v>0</v>
      </c>
      <c r="D156" s="45">
        <f t="shared" si="15"/>
        <v>0</v>
      </c>
      <c r="E156" s="251">
        <f t="shared" si="16"/>
        <v>0</v>
      </c>
      <c r="F156" s="168"/>
      <c r="G156" s="96"/>
      <c r="H156" s="79"/>
      <c r="I156" s="285"/>
      <c r="J156" s="62"/>
      <c r="K156" s="51"/>
      <c r="L156" s="66"/>
    </row>
    <row r="157" spans="1:12" x14ac:dyDescent="0.4">
      <c r="A157" s="45">
        <f t="shared" ca="1" si="13"/>
        <v>0</v>
      </c>
      <c r="B157" s="45" t="b">
        <f t="shared" si="12"/>
        <v>0</v>
      </c>
      <c r="C157" s="46">
        <f t="shared" si="14"/>
        <v>0</v>
      </c>
      <c r="D157" s="45">
        <f t="shared" si="15"/>
        <v>0</v>
      </c>
      <c r="E157" s="251">
        <f t="shared" si="16"/>
        <v>0</v>
      </c>
      <c r="F157" s="168"/>
      <c r="G157" s="96"/>
      <c r="H157" s="79"/>
      <c r="I157" s="285"/>
      <c r="J157" s="62"/>
      <c r="K157" s="51"/>
      <c r="L157" s="66"/>
    </row>
    <row r="158" spans="1:12" x14ac:dyDescent="0.4">
      <c r="A158" s="45">
        <f t="shared" ca="1" si="13"/>
        <v>0</v>
      </c>
      <c r="B158" s="45" t="b">
        <f t="shared" si="12"/>
        <v>0</v>
      </c>
      <c r="C158" s="46">
        <f t="shared" si="14"/>
        <v>0</v>
      </c>
      <c r="D158" s="45">
        <f t="shared" si="15"/>
        <v>0</v>
      </c>
      <c r="E158" s="251">
        <f t="shared" si="16"/>
        <v>0</v>
      </c>
      <c r="F158" s="168"/>
      <c r="G158" s="96"/>
      <c r="H158" s="79"/>
      <c r="I158" s="285"/>
      <c r="J158" s="62"/>
      <c r="K158" s="51"/>
      <c r="L158" s="66"/>
    </row>
    <row r="159" spans="1:12" x14ac:dyDescent="0.4">
      <c r="A159" s="45">
        <f t="shared" ca="1" si="13"/>
        <v>0</v>
      </c>
      <c r="B159" s="45" t="b">
        <f t="shared" si="12"/>
        <v>0</v>
      </c>
      <c r="C159" s="46">
        <f t="shared" si="14"/>
        <v>0</v>
      </c>
      <c r="D159" s="45">
        <f t="shared" si="15"/>
        <v>0</v>
      </c>
      <c r="E159" s="251">
        <f t="shared" si="16"/>
        <v>0</v>
      </c>
      <c r="F159" s="168"/>
      <c r="G159" s="96"/>
      <c r="H159" s="79"/>
      <c r="I159" s="285"/>
      <c r="J159" s="62"/>
      <c r="K159" s="51"/>
      <c r="L159" s="66"/>
    </row>
    <row r="160" spans="1:12" x14ac:dyDescent="0.4">
      <c r="A160" s="45">
        <f t="shared" ca="1" si="13"/>
        <v>0</v>
      </c>
      <c r="B160" s="45" t="b">
        <f t="shared" si="12"/>
        <v>0</v>
      </c>
      <c r="C160" s="46">
        <f t="shared" si="14"/>
        <v>0</v>
      </c>
      <c r="D160" s="45">
        <f t="shared" si="15"/>
        <v>0</v>
      </c>
      <c r="E160" s="251">
        <f t="shared" si="16"/>
        <v>0</v>
      </c>
      <c r="F160" s="168"/>
      <c r="G160" s="96"/>
      <c r="H160" s="79"/>
      <c r="I160" s="285"/>
      <c r="J160" s="62"/>
      <c r="K160" s="51"/>
      <c r="L160" s="66"/>
    </row>
    <row r="161" spans="1:12" x14ac:dyDescent="0.4">
      <c r="A161" s="45">
        <f t="shared" ca="1" si="13"/>
        <v>0</v>
      </c>
      <c r="B161" s="45" t="b">
        <f t="shared" si="12"/>
        <v>0</v>
      </c>
      <c r="C161" s="46">
        <f t="shared" si="14"/>
        <v>0</v>
      </c>
      <c r="D161" s="45">
        <f t="shared" si="15"/>
        <v>0</v>
      </c>
      <c r="E161" s="251">
        <f t="shared" si="16"/>
        <v>0</v>
      </c>
      <c r="F161" s="168"/>
      <c r="G161" s="96"/>
      <c r="H161" s="79"/>
      <c r="I161" s="285"/>
      <c r="J161" s="62"/>
      <c r="K161" s="51"/>
      <c r="L161" s="66"/>
    </row>
    <row r="162" spans="1:12" x14ac:dyDescent="0.4">
      <c r="A162" s="45">
        <f t="shared" ca="1" si="13"/>
        <v>0</v>
      </c>
      <c r="B162" s="45" t="b">
        <f t="shared" si="12"/>
        <v>0</v>
      </c>
      <c r="C162" s="46">
        <f t="shared" si="14"/>
        <v>0</v>
      </c>
      <c r="D162" s="45">
        <f t="shared" si="15"/>
        <v>0</v>
      </c>
      <c r="E162" s="251">
        <f t="shared" si="16"/>
        <v>0</v>
      </c>
      <c r="F162" s="168"/>
      <c r="G162" s="96"/>
      <c r="H162" s="79"/>
      <c r="I162" s="285"/>
      <c r="J162" s="62"/>
      <c r="K162" s="51"/>
      <c r="L162" s="66"/>
    </row>
    <row r="163" spans="1:12" x14ac:dyDescent="0.4">
      <c r="A163" s="45">
        <f t="shared" ca="1" si="13"/>
        <v>0</v>
      </c>
      <c r="B163" s="45" t="b">
        <f t="shared" si="12"/>
        <v>0</v>
      </c>
      <c r="C163" s="46">
        <f t="shared" si="14"/>
        <v>0</v>
      </c>
      <c r="D163" s="45">
        <f t="shared" si="15"/>
        <v>0</v>
      </c>
      <c r="E163" s="251">
        <f t="shared" si="16"/>
        <v>0</v>
      </c>
      <c r="F163" s="168"/>
      <c r="G163" s="96"/>
      <c r="H163" s="79"/>
      <c r="I163" s="285"/>
      <c r="J163" s="62"/>
      <c r="K163" s="51"/>
      <c r="L163" s="66"/>
    </row>
    <row r="164" spans="1:12" x14ac:dyDescent="0.4">
      <c r="A164" s="45">
        <f t="shared" ca="1" si="13"/>
        <v>0</v>
      </c>
      <c r="B164" s="45" t="b">
        <f t="shared" si="12"/>
        <v>0</v>
      </c>
      <c r="C164" s="46">
        <f t="shared" si="14"/>
        <v>0</v>
      </c>
      <c r="D164" s="45">
        <f t="shared" si="15"/>
        <v>0</v>
      </c>
      <c r="E164" s="251">
        <f t="shared" si="16"/>
        <v>0</v>
      </c>
      <c r="F164" s="168"/>
      <c r="G164" s="96"/>
      <c r="H164" s="79"/>
      <c r="I164" s="285"/>
      <c r="J164" s="62"/>
      <c r="K164" s="51"/>
      <c r="L164" s="66"/>
    </row>
    <row r="165" spans="1:12" x14ac:dyDescent="0.4">
      <c r="A165" s="45">
        <f t="shared" ca="1" si="13"/>
        <v>0</v>
      </c>
      <c r="B165" s="45" t="b">
        <f t="shared" si="12"/>
        <v>0</v>
      </c>
      <c r="C165" s="46">
        <f t="shared" si="14"/>
        <v>0</v>
      </c>
      <c r="D165" s="45">
        <f t="shared" si="15"/>
        <v>0</v>
      </c>
      <c r="E165" s="251">
        <f t="shared" si="16"/>
        <v>0</v>
      </c>
      <c r="F165" s="168"/>
      <c r="G165" s="96"/>
      <c r="H165" s="79"/>
      <c r="I165" s="285"/>
      <c r="J165" s="62"/>
      <c r="K165" s="51"/>
      <c r="L165" s="66"/>
    </row>
    <row r="166" spans="1:12" x14ac:dyDescent="0.4">
      <c r="A166" s="45">
        <f t="shared" ca="1" si="13"/>
        <v>0</v>
      </c>
      <c r="B166" s="45" t="b">
        <f t="shared" si="12"/>
        <v>0</v>
      </c>
      <c r="C166" s="46">
        <f t="shared" si="14"/>
        <v>0</v>
      </c>
      <c r="D166" s="45">
        <f t="shared" si="15"/>
        <v>0</v>
      </c>
      <c r="E166" s="251">
        <f t="shared" si="16"/>
        <v>0</v>
      </c>
      <c r="F166" s="168"/>
      <c r="G166" s="96"/>
      <c r="H166" s="79"/>
      <c r="I166" s="285"/>
      <c r="J166" s="62"/>
      <c r="K166" s="51"/>
      <c r="L166" s="66"/>
    </row>
    <row r="167" spans="1:12" x14ac:dyDescent="0.4">
      <c r="A167" s="45">
        <f t="shared" ca="1" si="13"/>
        <v>0</v>
      </c>
      <c r="B167" s="45" t="b">
        <f t="shared" si="12"/>
        <v>0</v>
      </c>
      <c r="C167" s="46">
        <f t="shared" si="14"/>
        <v>0</v>
      </c>
      <c r="D167" s="45">
        <f t="shared" si="15"/>
        <v>0</v>
      </c>
      <c r="E167" s="251">
        <f t="shared" si="16"/>
        <v>0</v>
      </c>
      <c r="F167" s="168"/>
      <c r="G167" s="96"/>
      <c r="H167" s="79"/>
      <c r="I167" s="285"/>
      <c r="J167" s="62"/>
      <c r="K167" s="51"/>
      <c r="L167" s="66"/>
    </row>
    <row r="168" spans="1:12" x14ac:dyDescent="0.4">
      <c r="A168" s="45">
        <f t="shared" ca="1" si="13"/>
        <v>0</v>
      </c>
      <c r="B168" s="45" t="b">
        <f t="shared" si="12"/>
        <v>0</v>
      </c>
      <c r="C168" s="46">
        <f t="shared" si="14"/>
        <v>0</v>
      </c>
      <c r="D168" s="45">
        <f t="shared" si="15"/>
        <v>0</v>
      </c>
      <c r="E168" s="251">
        <f t="shared" si="16"/>
        <v>0</v>
      </c>
      <c r="F168" s="168"/>
      <c r="G168" s="96"/>
      <c r="H168" s="79"/>
      <c r="I168" s="285"/>
      <c r="J168" s="62"/>
      <c r="K168" s="51"/>
      <c r="L168" s="66"/>
    </row>
    <row r="169" spans="1:12" x14ac:dyDescent="0.4">
      <c r="A169" s="45">
        <f t="shared" ca="1" si="13"/>
        <v>0</v>
      </c>
      <c r="B169" s="45" t="b">
        <f t="shared" si="12"/>
        <v>0</v>
      </c>
      <c r="C169" s="46">
        <f t="shared" si="14"/>
        <v>0</v>
      </c>
      <c r="D169" s="45">
        <f t="shared" si="15"/>
        <v>0</v>
      </c>
      <c r="E169" s="251">
        <f t="shared" si="16"/>
        <v>0</v>
      </c>
      <c r="F169" s="168"/>
      <c r="G169" s="96"/>
      <c r="H169" s="79"/>
      <c r="I169" s="285"/>
      <c r="J169" s="62"/>
      <c r="K169" s="51"/>
      <c r="L169" s="66"/>
    </row>
    <row r="170" spans="1:12" x14ac:dyDescent="0.4">
      <c r="A170" s="45">
        <f t="shared" ca="1" si="13"/>
        <v>0</v>
      </c>
      <c r="B170" s="45" t="b">
        <f t="shared" si="12"/>
        <v>0</v>
      </c>
      <c r="C170" s="46">
        <f t="shared" si="14"/>
        <v>0</v>
      </c>
      <c r="D170" s="45">
        <f t="shared" si="15"/>
        <v>0</v>
      </c>
      <c r="E170" s="251">
        <f t="shared" si="16"/>
        <v>0</v>
      </c>
      <c r="F170" s="168"/>
      <c r="G170" s="96"/>
      <c r="H170" s="79"/>
      <c r="I170" s="285"/>
      <c r="J170" s="62"/>
      <c r="K170" s="51"/>
      <c r="L170" s="66"/>
    </row>
    <row r="171" spans="1:12" x14ac:dyDescent="0.4">
      <c r="A171" s="45">
        <f t="shared" ca="1" si="13"/>
        <v>0</v>
      </c>
      <c r="B171" s="45" t="b">
        <f t="shared" si="12"/>
        <v>0</v>
      </c>
      <c r="C171" s="46">
        <f t="shared" si="14"/>
        <v>0</v>
      </c>
      <c r="D171" s="45">
        <f t="shared" si="15"/>
        <v>0</v>
      </c>
      <c r="E171" s="251">
        <f t="shared" si="16"/>
        <v>0</v>
      </c>
      <c r="F171" s="168"/>
      <c r="G171" s="96"/>
      <c r="H171" s="79"/>
      <c r="I171" s="285"/>
      <c r="J171" s="62"/>
      <c r="K171" s="51"/>
      <c r="L171" s="66"/>
    </row>
    <row r="172" spans="1:12" x14ac:dyDescent="0.4">
      <c r="A172" s="45">
        <f t="shared" ca="1" si="13"/>
        <v>0</v>
      </c>
      <c r="B172" s="45" t="b">
        <f t="shared" si="12"/>
        <v>0</v>
      </c>
      <c r="C172" s="46">
        <f t="shared" si="14"/>
        <v>0</v>
      </c>
      <c r="D172" s="45">
        <f t="shared" si="15"/>
        <v>0</v>
      </c>
      <c r="E172" s="251">
        <f t="shared" si="16"/>
        <v>0</v>
      </c>
      <c r="F172" s="168"/>
      <c r="G172" s="96"/>
      <c r="H172" s="79"/>
      <c r="I172" s="285"/>
      <c r="J172" s="62"/>
      <c r="K172" s="51"/>
      <c r="L172" s="66"/>
    </row>
    <row r="173" spans="1:12" x14ac:dyDescent="0.4">
      <c r="A173" s="45">
        <f t="shared" ca="1" si="13"/>
        <v>0</v>
      </c>
      <c r="B173" s="45" t="b">
        <f t="shared" si="12"/>
        <v>0</v>
      </c>
      <c r="C173" s="46">
        <f t="shared" si="14"/>
        <v>0</v>
      </c>
      <c r="D173" s="45">
        <f t="shared" si="15"/>
        <v>0</v>
      </c>
      <c r="E173" s="251">
        <f t="shared" si="16"/>
        <v>0</v>
      </c>
      <c r="F173" s="168"/>
      <c r="G173" s="96"/>
      <c r="H173" s="79"/>
      <c r="I173" s="285"/>
      <c r="J173" s="62"/>
      <c r="K173" s="51"/>
      <c r="L173" s="66"/>
    </row>
    <row r="174" spans="1:12" x14ac:dyDescent="0.4">
      <c r="A174" s="45">
        <f t="shared" ca="1" si="13"/>
        <v>0</v>
      </c>
      <c r="B174" s="45" t="b">
        <f t="shared" si="12"/>
        <v>0</v>
      </c>
      <c r="C174" s="46">
        <f t="shared" si="14"/>
        <v>0</v>
      </c>
      <c r="D174" s="45">
        <f t="shared" si="15"/>
        <v>0</v>
      </c>
      <c r="E174" s="251">
        <f t="shared" si="16"/>
        <v>0</v>
      </c>
      <c r="F174" s="168"/>
      <c r="G174" s="96"/>
      <c r="H174" s="79"/>
      <c r="I174" s="285"/>
      <c r="J174" s="62"/>
      <c r="K174" s="51"/>
      <c r="L174" s="66"/>
    </row>
    <row r="175" spans="1:12" x14ac:dyDescent="0.4">
      <c r="A175" s="45">
        <f t="shared" ca="1" si="13"/>
        <v>0</v>
      </c>
      <c r="B175" s="45" t="b">
        <f t="shared" si="12"/>
        <v>0</v>
      </c>
      <c r="C175" s="46">
        <f t="shared" si="14"/>
        <v>0</v>
      </c>
      <c r="D175" s="45">
        <f t="shared" si="15"/>
        <v>0</v>
      </c>
      <c r="E175" s="251">
        <f t="shared" si="16"/>
        <v>0</v>
      </c>
      <c r="F175" s="168"/>
      <c r="G175" s="96"/>
      <c r="H175" s="79"/>
      <c r="I175" s="285"/>
      <c r="J175" s="62"/>
      <c r="K175" s="51"/>
      <c r="L175" s="66"/>
    </row>
    <row r="176" spans="1:12" x14ac:dyDescent="0.4">
      <c r="A176" s="45">
        <f t="shared" ca="1" si="13"/>
        <v>0</v>
      </c>
      <c r="B176" s="45" t="b">
        <f t="shared" si="12"/>
        <v>0</v>
      </c>
      <c r="C176" s="46">
        <f t="shared" si="14"/>
        <v>0</v>
      </c>
      <c r="D176" s="45">
        <f t="shared" si="15"/>
        <v>0</v>
      </c>
      <c r="E176" s="251">
        <f t="shared" si="16"/>
        <v>0</v>
      </c>
      <c r="F176" s="168"/>
      <c r="G176" s="96"/>
      <c r="H176" s="79"/>
      <c r="I176" s="285"/>
      <c r="J176" s="62"/>
      <c r="K176" s="51"/>
      <c r="L176" s="66"/>
    </row>
    <row r="177" spans="1:12" x14ac:dyDescent="0.4">
      <c r="A177" s="45">
        <f t="shared" ca="1" si="13"/>
        <v>0</v>
      </c>
      <c r="B177" s="45" t="b">
        <f t="shared" si="12"/>
        <v>0</v>
      </c>
      <c r="C177" s="46">
        <f t="shared" si="14"/>
        <v>0</v>
      </c>
      <c r="D177" s="45">
        <f t="shared" si="15"/>
        <v>0</v>
      </c>
      <c r="E177" s="251">
        <f t="shared" si="16"/>
        <v>0</v>
      </c>
      <c r="F177" s="168"/>
      <c r="G177" s="96"/>
      <c r="H177" s="79"/>
      <c r="I177" s="285"/>
      <c r="J177" s="62"/>
      <c r="K177" s="51"/>
      <c r="L177" s="66"/>
    </row>
    <row r="178" spans="1:12" x14ac:dyDescent="0.4">
      <c r="A178" s="45">
        <f t="shared" ca="1" si="13"/>
        <v>0</v>
      </c>
      <c r="B178" s="45" t="b">
        <f t="shared" si="12"/>
        <v>0</v>
      </c>
      <c r="C178" s="46">
        <f t="shared" si="14"/>
        <v>0</v>
      </c>
      <c r="D178" s="45">
        <f t="shared" si="15"/>
        <v>0</v>
      </c>
      <c r="E178" s="251">
        <f t="shared" si="16"/>
        <v>0</v>
      </c>
      <c r="F178" s="168"/>
      <c r="G178" s="96"/>
      <c r="H178" s="79"/>
      <c r="I178" s="285"/>
      <c r="J178" s="62"/>
      <c r="K178" s="51"/>
      <c r="L178" s="66"/>
    </row>
    <row r="179" spans="1:12" x14ac:dyDescent="0.4">
      <c r="A179" s="45">
        <f t="shared" ca="1" si="13"/>
        <v>0</v>
      </c>
      <c r="B179" s="45" t="b">
        <f t="shared" si="12"/>
        <v>0</v>
      </c>
      <c r="C179" s="46">
        <f t="shared" si="14"/>
        <v>0</v>
      </c>
      <c r="D179" s="45">
        <f t="shared" si="15"/>
        <v>0</v>
      </c>
      <c r="E179" s="251">
        <f t="shared" si="16"/>
        <v>0</v>
      </c>
      <c r="F179" s="168"/>
      <c r="G179" s="96"/>
      <c r="H179" s="79"/>
      <c r="I179" s="285"/>
      <c r="J179" s="62"/>
      <c r="K179" s="51"/>
      <c r="L179" s="66"/>
    </row>
    <row r="180" spans="1:12" x14ac:dyDescent="0.4">
      <c r="A180" s="45">
        <f t="shared" ca="1" si="13"/>
        <v>0</v>
      </c>
      <c r="B180" s="45" t="b">
        <f t="shared" si="12"/>
        <v>0</v>
      </c>
      <c r="C180" s="46">
        <f t="shared" si="14"/>
        <v>0</v>
      </c>
      <c r="D180" s="45">
        <f t="shared" si="15"/>
        <v>0</v>
      </c>
      <c r="E180" s="251">
        <f t="shared" si="16"/>
        <v>0</v>
      </c>
      <c r="F180" s="168"/>
      <c r="G180" s="96"/>
      <c r="H180" s="79"/>
      <c r="I180" s="285"/>
      <c r="J180" s="62"/>
      <c r="K180" s="51"/>
      <c r="L180" s="66"/>
    </row>
    <row r="181" spans="1:12" x14ac:dyDescent="0.4">
      <c r="A181" s="45">
        <f t="shared" ca="1" si="13"/>
        <v>0</v>
      </c>
      <c r="B181" s="45" t="b">
        <f t="shared" si="12"/>
        <v>0</v>
      </c>
      <c r="C181" s="46">
        <f t="shared" si="14"/>
        <v>0</v>
      </c>
      <c r="D181" s="45">
        <f t="shared" si="15"/>
        <v>0</v>
      </c>
      <c r="E181" s="251">
        <f t="shared" si="16"/>
        <v>0</v>
      </c>
      <c r="F181" s="168"/>
      <c r="G181" s="96"/>
      <c r="H181" s="79"/>
      <c r="I181" s="285"/>
      <c r="J181" s="62"/>
      <c r="K181" s="51"/>
      <c r="L181" s="66"/>
    </row>
    <row r="182" spans="1:12" x14ac:dyDescent="0.4">
      <c r="A182" s="45">
        <f t="shared" ca="1" si="13"/>
        <v>0</v>
      </c>
      <c r="B182" s="45" t="b">
        <f t="shared" si="12"/>
        <v>0</v>
      </c>
      <c r="C182" s="46">
        <f t="shared" si="14"/>
        <v>0</v>
      </c>
      <c r="D182" s="45">
        <f t="shared" si="15"/>
        <v>0</v>
      </c>
      <c r="E182" s="251">
        <f t="shared" si="16"/>
        <v>0</v>
      </c>
      <c r="F182" s="168"/>
      <c r="G182" s="96"/>
      <c r="H182" s="79"/>
      <c r="I182" s="285"/>
      <c r="J182" s="62"/>
      <c r="K182" s="51"/>
      <c r="L182" s="66"/>
    </row>
    <row r="183" spans="1:12" x14ac:dyDescent="0.4">
      <c r="A183" s="45">
        <f t="shared" ca="1" si="13"/>
        <v>0</v>
      </c>
      <c r="B183" s="45" t="b">
        <f t="shared" si="12"/>
        <v>0</v>
      </c>
      <c r="C183" s="46">
        <f t="shared" si="14"/>
        <v>0</v>
      </c>
      <c r="D183" s="45">
        <f t="shared" si="15"/>
        <v>0</v>
      </c>
      <c r="E183" s="251">
        <f t="shared" si="16"/>
        <v>0</v>
      </c>
      <c r="F183" s="168"/>
      <c r="G183" s="96"/>
      <c r="H183" s="79"/>
      <c r="I183" s="285"/>
      <c r="J183" s="62"/>
      <c r="K183" s="51"/>
      <c r="L183" s="66"/>
    </row>
    <row r="184" spans="1:12" x14ac:dyDescent="0.4">
      <c r="A184" s="45">
        <f t="shared" ca="1" si="13"/>
        <v>0</v>
      </c>
      <c r="B184" s="45" t="b">
        <f t="shared" si="12"/>
        <v>0</v>
      </c>
      <c r="C184" s="46">
        <f t="shared" si="14"/>
        <v>0</v>
      </c>
      <c r="D184" s="45">
        <f t="shared" si="15"/>
        <v>0</v>
      </c>
      <c r="E184" s="251">
        <f t="shared" si="16"/>
        <v>0</v>
      </c>
      <c r="F184" s="168"/>
      <c r="G184" s="96"/>
      <c r="H184" s="79"/>
      <c r="I184" s="285"/>
      <c r="J184" s="62"/>
      <c r="K184" s="51"/>
      <c r="L184" s="66"/>
    </row>
    <row r="185" spans="1:12" x14ac:dyDescent="0.4">
      <c r="A185" s="45">
        <f t="shared" ca="1" si="13"/>
        <v>0</v>
      </c>
      <c r="B185" s="45" t="b">
        <f t="shared" si="12"/>
        <v>0</v>
      </c>
      <c r="C185" s="46">
        <f t="shared" si="14"/>
        <v>0</v>
      </c>
      <c r="D185" s="45">
        <f t="shared" si="15"/>
        <v>0</v>
      </c>
      <c r="E185" s="251">
        <f t="shared" si="16"/>
        <v>0</v>
      </c>
      <c r="F185" s="168"/>
      <c r="G185" s="96"/>
      <c r="H185" s="79"/>
      <c r="I185" s="285"/>
      <c r="J185" s="62"/>
      <c r="K185" s="51"/>
      <c r="L185" s="66"/>
    </row>
    <row r="186" spans="1:12" x14ac:dyDescent="0.4">
      <c r="A186" s="45">
        <f t="shared" ca="1" si="13"/>
        <v>0</v>
      </c>
      <c r="B186" s="45" t="b">
        <f t="shared" si="12"/>
        <v>0</v>
      </c>
      <c r="C186" s="46">
        <f t="shared" si="14"/>
        <v>0</v>
      </c>
      <c r="D186" s="45">
        <f t="shared" si="15"/>
        <v>0</v>
      </c>
      <c r="E186" s="251">
        <f t="shared" si="16"/>
        <v>0</v>
      </c>
      <c r="F186" s="168"/>
      <c r="G186" s="96"/>
      <c r="H186" s="79"/>
      <c r="I186" s="285"/>
      <c r="J186" s="62"/>
      <c r="K186" s="51"/>
      <c r="L186" s="66"/>
    </row>
    <row r="187" spans="1:12" x14ac:dyDescent="0.4">
      <c r="A187" s="45">
        <f t="shared" ca="1" si="13"/>
        <v>0</v>
      </c>
      <c r="B187" s="45" t="b">
        <f t="shared" si="12"/>
        <v>0</v>
      </c>
      <c r="C187" s="46">
        <f t="shared" si="14"/>
        <v>0</v>
      </c>
      <c r="D187" s="45">
        <f t="shared" si="15"/>
        <v>0</v>
      </c>
      <c r="E187" s="251">
        <f t="shared" si="16"/>
        <v>0</v>
      </c>
      <c r="F187" s="168"/>
      <c r="G187" s="96"/>
      <c r="H187" s="79"/>
      <c r="I187" s="285"/>
      <c r="J187" s="62"/>
      <c r="K187" s="51"/>
      <c r="L187" s="66"/>
    </row>
    <row r="188" spans="1:12" x14ac:dyDescent="0.4">
      <c r="A188" s="45">
        <f t="shared" ca="1" si="13"/>
        <v>0</v>
      </c>
      <c r="B188" s="45" t="b">
        <f t="shared" si="12"/>
        <v>0</v>
      </c>
      <c r="C188" s="46">
        <f t="shared" si="14"/>
        <v>0</v>
      </c>
      <c r="D188" s="45">
        <f t="shared" si="15"/>
        <v>0</v>
      </c>
      <c r="E188" s="251">
        <f t="shared" si="16"/>
        <v>0</v>
      </c>
      <c r="F188" s="168"/>
      <c r="G188" s="96"/>
      <c r="H188" s="79"/>
      <c r="I188" s="285"/>
      <c r="J188" s="62"/>
      <c r="K188" s="51"/>
      <c r="L188" s="66"/>
    </row>
    <row r="189" spans="1:12" x14ac:dyDescent="0.4">
      <c r="A189" s="45">
        <f t="shared" ca="1" si="13"/>
        <v>0</v>
      </c>
      <c r="B189" s="45" t="b">
        <f t="shared" si="12"/>
        <v>0</v>
      </c>
      <c r="C189" s="46">
        <f t="shared" si="14"/>
        <v>0</v>
      </c>
      <c r="D189" s="45">
        <f t="shared" si="15"/>
        <v>0</v>
      </c>
      <c r="E189" s="251">
        <f t="shared" si="16"/>
        <v>0</v>
      </c>
      <c r="F189" s="168"/>
      <c r="G189" s="96"/>
      <c r="H189" s="79"/>
      <c r="I189" s="285"/>
      <c r="J189" s="62"/>
      <c r="K189" s="51"/>
      <c r="L189" s="66"/>
    </row>
    <row r="190" spans="1:12" x14ac:dyDescent="0.4">
      <c r="A190" s="45">
        <f t="shared" ca="1" si="13"/>
        <v>0</v>
      </c>
      <c r="B190" s="45" t="b">
        <f t="shared" si="12"/>
        <v>0</v>
      </c>
      <c r="C190" s="46">
        <f t="shared" si="14"/>
        <v>0</v>
      </c>
      <c r="D190" s="45">
        <f t="shared" si="15"/>
        <v>0</v>
      </c>
      <c r="E190" s="251">
        <f t="shared" si="16"/>
        <v>0</v>
      </c>
      <c r="F190" s="168"/>
      <c r="G190" s="96"/>
      <c r="H190" s="79"/>
      <c r="I190" s="285"/>
      <c r="J190" s="62"/>
      <c r="K190" s="51"/>
      <c r="L190" s="66"/>
    </row>
    <row r="191" spans="1:12" x14ac:dyDescent="0.4">
      <c r="A191" s="45">
        <f t="shared" ca="1" si="13"/>
        <v>0</v>
      </c>
      <c r="B191" s="45" t="b">
        <f t="shared" si="12"/>
        <v>0</v>
      </c>
      <c r="C191" s="46">
        <f t="shared" si="14"/>
        <v>0</v>
      </c>
      <c r="D191" s="45">
        <f t="shared" si="15"/>
        <v>0</v>
      </c>
      <c r="E191" s="251">
        <f t="shared" si="16"/>
        <v>0</v>
      </c>
      <c r="F191" s="168"/>
      <c r="G191" s="96"/>
      <c r="H191" s="79"/>
      <c r="I191" s="285"/>
      <c r="J191" s="62"/>
      <c r="K191" s="51"/>
      <c r="L191" s="66"/>
    </row>
    <row r="192" spans="1:12" x14ac:dyDescent="0.4">
      <c r="A192" s="45">
        <f t="shared" ca="1" si="13"/>
        <v>0</v>
      </c>
      <c r="B192" s="45" t="b">
        <f t="shared" si="12"/>
        <v>0</v>
      </c>
      <c r="C192" s="46">
        <f t="shared" si="14"/>
        <v>0</v>
      </c>
      <c r="D192" s="45">
        <f t="shared" si="15"/>
        <v>0</v>
      </c>
      <c r="E192" s="251">
        <f t="shared" si="16"/>
        <v>0</v>
      </c>
      <c r="F192" s="168"/>
      <c r="G192" s="96"/>
      <c r="H192" s="79"/>
      <c r="I192" s="285"/>
      <c r="J192" s="62"/>
      <c r="K192" s="51"/>
      <c r="L192" s="66"/>
    </row>
    <row r="193" spans="1:12" x14ac:dyDescent="0.4">
      <c r="A193" s="45">
        <f t="shared" ca="1" si="13"/>
        <v>0</v>
      </c>
      <c r="B193" s="45" t="b">
        <f t="shared" si="12"/>
        <v>0</v>
      </c>
      <c r="C193" s="46">
        <f t="shared" si="14"/>
        <v>0</v>
      </c>
      <c r="D193" s="45">
        <f t="shared" si="15"/>
        <v>0</v>
      </c>
      <c r="E193" s="251">
        <f t="shared" si="16"/>
        <v>0</v>
      </c>
      <c r="F193" s="168"/>
      <c r="G193" s="96"/>
      <c r="H193" s="79"/>
      <c r="I193" s="285"/>
      <c r="J193" s="62"/>
      <c r="K193" s="51"/>
      <c r="L193" s="66"/>
    </row>
    <row r="194" spans="1:12" x14ac:dyDescent="0.4">
      <c r="A194" s="45">
        <f t="shared" ca="1" si="13"/>
        <v>0</v>
      </c>
      <c r="B194" s="45" t="b">
        <f t="shared" si="12"/>
        <v>0</v>
      </c>
      <c r="C194" s="46">
        <f t="shared" si="14"/>
        <v>0</v>
      </c>
      <c r="D194" s="45">
        <f t="shared" si="15"/>
        <v>0</v>
      </c>
      <c r="E194" s="251">
        <f t="shared" si="16"/>
        <v>0</v>
      </c>
      <c r="F194" s="168"/>
      <c r="G194" s="96"/>
      <c r="H194" s="79"/>
      <c r="I194" s="285"/>
      <c r="J194" s="62"/>
      <c r="K194" s="51"/>
      <c r="L194" s="66"/>
    </row>
    <row r="195" spans="1:12" x14ac:dyDescent="0.4">
      <c r="A195" s="45">
        <f t="shared" ca="1" si="13"/>
        <v>0</v>
      </c>
      <c r="B195" s="45" t="b">
        <f t="shared" si="12"/>
        <v>0</v>
      </c>
      <c r="C195" s="46">
        <f t="shared" si="14"/>
        <v>0</v>
      </c>
      <c r="D195" s="45">
        <f t="shared" si="15"/>
        <v>0</v>
      </c>
      <c r="E195" s="251">
        <f t="shared" si="16"/>
        <v>0</v>
      </c>
      <c r="F195" s="168"/>
      <c r="G195" s="96"/>
      <c r="H195" s="79"/>
      <c r="I195" s="285"/>
      <c r="J195" s="62"/>
      <c r="K195" s="51"/>
      <c r="L195" s="66"/>
    </row>
    <row r="196" spans="1:12" x14ac:dyDescent="0.4">
      <c r="A196" s="45">
        <f t="shared" ca="1" si="13"/>
        <v>0</v>
      </c>
      <c r="B196" s="45" t="b">
        <f t="shared" si="12"/>
        <v>0</v>
      </c>
      <c r="C196" s="46">
        <f t="shared" si="14"/>
        <v>0</v>
      </c>
      <c r="D196" s="45">
        <f t="shared" si="15"/>
        <v>0</v>
      </c>
      <c r="E196" s="251">
        <f t="shared" si="16"/>
        <v>0</v>
      </c>
      <c r="F196" s="168"/>
      <c r="G196" s="96"/>
      <c r="H196" s="79"/>
      <c r="I196" s="285"/>
      <c r="J196" s="62"/>
      <c r="K196" s="51"/>
      <c r="L196" s="66"/>
    </row>
    <row r="197" spans="1:12" x14ac:dyDescent="0.4">
      <c r="A197" s="45">
        <f t="shared" ca="1" si="13"/>
        <v>0</v>
      </c>
      <c r="B197" s="45" t="b">
        <f t="shared" si="12"/>
        <v>0</v>
      </c>
      <c r="C197" s="46">
        <f t="shared" si="14"/>
        <v>0</v>
      </c>
      <c r="D197" s="45">
        <f t="shared" si="15"/>
        <v>0</v>
      </c>
      <c r="E197" s="251">
        <f t="shared" si="16"/>
        <v>0</v>
      </c>
      <c r="F197" s="168"/>
      <c r="G197" s="96"/>
      <c r="H197" s="79"/>
      <c r="I197" s="285"/>
      <c r="J197" s="62"/>
      <c r="K197" s="51"/>
      <c r="L197" s="66"/>
    </row>
    <row r="198" spans="1:12" x14ac:dyDescent="0.4">
      <c r="A198" s="45">
        <f t="shared" ca="1" si="13"/>
        <v>0</v>
      </c>
      <c r="B198" s="45" t="b">
        <f t="shared" si="12"/>
        <v>0</v>
      </c>
      <c r="C198" s="46">
        <f t="shared" si="14"/>
        <v>0</v>
      </c>
      <c r="D198" s="45">
        <f t="shared" si="15"/>
        <v>0</v>
      </c>
      <c r="E198" s="251">
        <f t="shared" si="16"/>
        <v>0</v>
      </c>
      <c r="F198" s="168"/>
      <c r="G198" s="96"/>
      <c r="H198" s="79"/>
      <c r="I198" s="285"/>
      <c r="J198" s="62"/>
      <c r="K198" s="51"/>
      <c r="L198" s="66"/>
    </row>
    <row r="199" spans="1:12" x14ac:dyDescent="0.4">
      <c r="A199" s="45">
        <f t="shared" ca="1" si="13"/>
        <v>0</v>
      </c>
      <c r="B199" s="45" t="b">
        <f t="shared" ref="B199:B262" si="17">AND(分科號=E199,D199&gt;=分起日,D199&lt;=分訖日)</f>
        <v>0</v>
      </c>
      <c r="C199" s="46">
        <f t="shared" si="14"/>
        <v>0</v>
      </c>
      <c r="D199" s="45">
        <f t="shared" si="15"/>
        <v>0</v>
      </c>
      <c r="E199" s="251">
        <f t="shared" si="16"/>
        <v>0</v>
      </c>
      <c r="F199" s="168"/>
      <c r="G199" s="96"/>
      <c r="H199" s="79"/>
      <c r="I199" s="285"/>
      <c r="J199" s="62"/>
      <c r="K199" s="51"/>
      <c r="L199" s="66"/>
    </row>
    <row r="200" spans="1:12" x14ac:dyDescent="0.4">
      <c r="A200" s="45">
        <f t="shared" ref="A200:A263" ca="1" si="18">IF(B200,COUNTIF(OFFSET(B200,ROW()*-1+6,,ROW()-5),TRUE),)</f>
        <v>0</v>
      </c>
      <c r="B200" s="45" t="b">
        <f t="shared" si="17"/>
        <v>0</v>
      </c>
      <c r="C200" s="46">
        <f t="shared" ref="C200:C263" si="19">IF(F200&lt;&gt;"",F200,IF(E200&lt;&gt;0,INDEX(C:C,ROW()-1),0))</f>
        <v>0</v>
      </c>
      <c r="D200" s="45">
        <f t="shared" ref="D200:D263" si="20">IF(G200&lt;&gt;"",G200,IF(E200&lt;&gt;0,INDEX(D:D,ROW()-1),0))</f>
        <v>0</v>
      </c>
      <c r="E200" s="251">
        <f t="shared" si="16"/>
        <v>0</v>
      </c>
      <c r="F200" s="168"/>
      <c r="G200" s="96"/>
      <c r="H200" s="79"/>
      <c r="I200" s="285"/>
      <c r="J200" s="62"/>
      <c r="K200" s="51"/>
      <c r="L200" s="66"/>
    </row>
    <row r="201" spans="1:12" x14ac:dyDescent="0.4">
      <c r="A201" s="45">
        <f t="shared" ca="1" si="18"/>
        <v>0</v>
      </c>
      <c r="B201" s="45" t="b">
        <f t="shared" si="17"/>
        <v>0</v>
      </c>
      <c r="C201" s="46">
        <f t="shared" si="19"/>
        <v>0</v>
      </c>
      <c r="D201" s="45">
        <f t="shared" si="20"/>
        <v>0</v>
      </c>
      <c r="E201" s="251">
        <f t="shared" si="16"/>
        <v>0</v>
      </c>
      <c r="F201" s="168"/>
      <c r="G201" s="96"/>
      <c r="H201" s="79"/>
      <c r="I201" s="285"/>
      <c r="J201" s="62"/>
      <c r="K201" s="51"/>
      <c r="L201" s="66"/>
    </row>
    <row r="202" spans="1:12" x14ac:dyDescent="0.4">
      <c r="A202" s="45">
        <f t="shared" ca="1" si="18"/>
        <v>0</v>
      </c>
      <c r="B202" s="45" t="b">
        <f t="shared" si="17"/>
        <v>0</v>
      </c>
      <c r="C202" s="46">
        <f t="shared" si="19"/>
        <v>0</v>
      </c>
      <c r="D202" s="45">
        <f t="shared" si="20"/>
        <v>0</v>
      </c>
      <c r="E202" s="251">
        <f t="shared" ref="E202:E265" si="21">IF(I202&lt;&gt;"",VALUE(TRIM(LEFT(I202,6))),0)</f>
        <v>0</v>
      </c>
      <c r="F202" s="168"/>
      <c r="G202" s="96"/>
      <c r="H202" s="79"/>
      <c r="I202" s="285"/>
      <c r="J202" s="62"/>
      <c r="K202" s="51"/>
      <c r="L202" s="66"/>
    </row>
    <row r="203" spans="1:12" x14ac:dyDescent="0.4">
      <c r="A203" s="45">
        <f t="shared" ca="1" si="18"/>
        <v>0</v>
      </c>
      <c r="B203" s="45" t="b">
        <f t="shared" si="17"/>
        <v>0</v>
      </c>
      <c r="C203" s="46">
        <f t="shared" si="19"/>
        <v>0</v>
      </c>
      <c r="D203" s="45">
        <f t="shared" si="20"/>
        <v>0</v>
      </c>
      <c r="E203" s="251">
        <f t="shared" si="21"/>
        <v>0</v>
      </c>
      <c r="F203" s="168"/>
      <c r="G203" s="96"/>
      <c r="H203" s="79"/>
      <c r="I203" s="285"/>
      <c r="J203" s="62"/>
      <c r="K203" s="51"/>
      <c r="L203" s="66"/>
    </row>
    <row r="204" spans="1:12" x14ac:dyDescent="0.4">
      <c r="A204" s="45">
        <f t="shared" ca="1" si="18"/>
        <v>0</v>
      </c>
      <c r="B204" s="45" t="b">
        <f t="shared" si="17"/>
        <v>0</v>
      </c>
      <c r="C204" s="46">
        <f t="shared" si="19"/>
        <v>0</v>
      </c>
      <c r="D204" s="45">
        <f t="shared" si="20"/>
        <v>0</v>
      </c>
      <c r="E204" s="251">
        <f t="shared" si="21"/>
        <v>0</v>
      </c>
      <c r="F204" s="168"/>
      <c r="G204" s="96"/>
      <c r="H204" s="79"/>
      <c r="I204" s="285"/>
      <c r="J204" s="62"/>
      <c r="K204" s="51"/>
      <c r="L204" s="66"/>
    </row>
    <row r="205" spans="1:12" x14ac:dyDescent="0.4">
      <c r="A205" s="45">
        <f t="shared" ca="1" si="18"/>
        <v>0</v>
      </c>
      <c r="B205" s="45" t="b">
        <f t="shared" si="17"/>
        <v>0</v>
      </c>
      <c r="C205" s="46">
        <f t="shared" si="19"/>
        <v>0</v>
      </c>
      <c r="D205" s="45">
        <f t="shared" si="20"/>
        <v>0</v>
      </c>
      <c r="E205" s="251">
        <f t="shared" si="21"/>
        <v>0</v>
      </c>
      <c r="F205" s="168"/>
      <c r="G205" s="96"/>
      <c r="H205" s="79"/>
      <c r="I205" s="285"/>
      <c r="J205" s="62"/>
      <c r="K205" s="51"/>
      <c r="L205" s="66"/>
    </row>
    <row r="206" spans="1:12" x14ac:dyDescent="0.4">
      <c r="A206" s="45">
        <f t="shared" ca="1" si="18"/>
        <v>0</v>
      </c>
      <c r="B206" s="45" t="b">
        <f t="shared" si="17"/>
        <v>0</v>
      </c>
      <c r="C206" s="46">
        <f t="shared" si="19"/>
        <v>0</v>
      </c>
      <c r="D206" s="45">
        <f t="shared" si="20"/>
        <v>0</v>
      </c>
      <c r="E206" s="251">
        <f t="shared" si="21"/>
        <v>0</v>
      </c>
      <c r="F206" s="168"/>
      <c r="G206" s="96"/>
      <c r="H206" s="79"/>
      <c r="I206" s="285"/>
      <c r="J206" s="62"/>
      <c r="K206" s="51"/>
      <c r="L206" s="66"/>
    </row>
    <row r="207" spans="1:12" x14ac:dyDescent="0.4">
      <c r="A207" s="45">
        <f t="shared" ca="1" si="18"/>
        <v>0</v>
      </c>
      <c r="B207" s="45" t="b">
        <f t="shared" si="17"/>
        <v>0</v>
      </c>
      <c r="C207" s="46">
        <f t="shared" si="19"/>
        <v>0</v>
      </c>
      <c r="D207" s="45">
        <f t="shared" si="20"/>
        <v>0</v>
      </c>
      <c r="E207" s="251">
        <f t="shared" si="21"/>
        <v>0</v>
      </c>
      <c r="F207" s="168"/>
      <c r="G207" s="96"/>
      <c r="H207" s="79"/>
      <c r="I207" s="285"/>
      <c r="J207" s="62"/>
      <c r="K207" s="51"/>
      <c r="L207" s="66"/>
    </row>
    <row r="208" spans="1:12" x14ac:dyDescent="0.4">
      <c r="A208" s="45">
        <f t="shared" ca="1" si="18"/>
        <v>0</v>
      </c>
      <c r="B208" s="45" t="b">
        <f t="shared" si="17"/>
        <v>0</v>
      </c>
      <c r="C208" s="46">
        <f t="shared" si="19"/>
        <v>0</v>
      </c>
      <c r="D208" s="45">
        <f t="shared" si="20"/>
        <v>0</v>
      </c>
      <c r="E208" s="251">
        <f t="shared" si="21"/>
        <v>0</v>
      </c>
      <c r="F208" s="168"/>
      <c r="G208" s="96"/>
      <c r="H208" s="79"/>
      <c r="I208" s="285"/>
      <c r="J208" s="62"/>
      <c r="K208" s="51"/>
      <c r="L208" s="66"/>
    </row>
    <row r="209" spans="1:12" x14ac:dyDescent="0.4">
      <c r="A209" s="45">
        <f t="shared" ca="1" si="18"/>
        <v>0</v>
      </c>
      <c r="B209" s="45" t="b">
        <f t="shared" si="17"/>
        <v>0</v>
      </c>
      <c r="C209" s="46">
        <f t="shared" si="19"/>
        <v>0</v>
      </c>
      <c r="D209" s="45">
        <f t="shared" si="20"/>
        <v>0</v>
      </c>
      <c r="E209" s="251">
        <f t="shared" si="21"/>
        <v>0</v>
      </c>
      <c r="F209" s="168"/>
      <c r="G209" s="96"/>
      <c r="H209" s="79"/>
      <c r="I209" s="285"/>
      <c r="J209" s="62"/>
      <c r="K209" s="51"/>
      <c r="L209" s="66"/>
    </row>
    <row r="210" spans="1:12" x14ac:dyDescent="0.4">
      <c r="A210" s="45">
        <f t="shared" ca="1" si="18"/>
        <v>0</v>
      </c>
      <c r="B210" s="45" t="b">
        <f t="shared" si="17"/>
        <v>0</v>
      </c>
      <c r="C210" s="46">
        <f t="shared" si="19"/>
        <v>0</v>
      </c>
      <c r="D210" s="45">
        <f t="shared" si="20"/>
        <v>0</v>
      </c>
      <c r="E210" s="251">
        <f t="shared" si="21"/>
        <v>0</v>
      </c>
      <c r="F210" s="168"/>
      <c r="G210" s="96"/>
      <c r="H210" s="79"/>
      <c r="I210" s="285"/>
      <c r="J210" s="62"/>
      <c r="K210" s="51"/>
      <c r="L210" s="66"/>
    </row>
    <row r="211" spans="1:12" x14ac:dyDescent="0.4">
      <c r="A211" s="45">
        <f t="shared" ca="1" si="18"/>
        <v>0</v>
      </c>
      <c r="B211" s="45" t="b">
        <f t="shared" si="17"/>
        <v>0</v>
      </c>
      <c r="C211" s="46">
        <f t="shared" si="19"/>
        <v>0</v>
      </c>
      <c r="D211" s="45">
        <f t="shared" si="20"/>
        <v>0</v>
      </c>
      <c r="E211" s="251">
        <f t="shared" si="21"/>
        <v>0</v>
      </c>
      <c r="F211" s="168"/>
      <c r="G211" s="96"/>
      <c r="H211" s="79"/>
      <c r="I211" s="285"/>
      <c r="J211" s="62"/>
      <c r="K211" s="51"/>
      <c r="L211" s="66"/>
    </row>
    <row r="212" spans="1:12" x14ac:dyDescent="0.4">
      <c r="A212" s="45">
        <f t="shared" ca="1" si="18"/>
        <v>0</v>
      </c>
      <c r="B212" s="45" t="b">
        <f t="shared" si="17"/>
        <v>0</v>
      </c>
      <c r="C212" s="46">
        <f t="shared" si="19"/>
        <v>0</v>
      </c>
      <c r="D212" s="45">
        <f t="shared" si="20"/>
        <v>0</v>
      </c>
      <c r="E212" s="251">
        <f t="shared" si="21"/>
        <v>0</v>
      </c>
      <c r="F212" s="168"/>
      <c r="G212" s="96"/>
      <c r="H212" s="79"/>
      <c r="I212" s="285"/>
      <c r="J212" s="62"/>
      <c r="K212" s="51"/>
      <c r="L212" s="66"/>
    </row>
    <row r="213" spans="1:12" x14ac:dyDescent="0.4">
      <c r="A213" s="45">
        <f t="shared" ca="1" si="18"/>
        <v>0</v>
      </c>
      <c r="B213" s="45" t="b">
        <f t="shared" si="17"/>
        <v>0</v>
      </c>
      <c r="C213" s="46">
        <f t="shared" si="19"/>
        <v>0</v>
      </c>
      <c r="D213" s="45">
        <f t="shared" si="20"/>
        <v>0</v>
      </c>
      <c r="E213" s="251">
        <f t="shared" si="21"/>
        <v>0</v>
      </c>
      <c r="F213" s="168"/>
      <c r="G213" s="96"/>
      <c r="H213" s="79"/>
      <c r="I213" s="285"/>
      <c r="J213" s="62"/>
      <c r="K213" s="51"/>
      <c r="L213" s="66"/>
    </row>
    <row r="214" spans="1:12" x14ac:dyDescent="0.4">
      <c r="A214" s="45">
        <f t="shared" ca="1" si="18"/>
        <v>0</v>
      </c>
      <c r="B214" s="45" t="b">
        <f t="shared" si="17"/>
        <v>0</v>
      </c>
      <c r="C214" s="46">
        <f t="shared" si="19"/>
        <v>0</v>
      </c>
      <c r="D214" s="45">
        <f t="shared" si="20"/>
        <v>0</v>
      </c>
      <c r="E214" s="251">
        <f t="shared" si="21"/>
        <v>0</v>
      </c>
      <c r="F214" s="168"/>
      <c r="G214" s="96"/>
      <c r="H214" s="79"/>
      <c r="I214" s="285"/>
      <c r="J214" s="62"/>
      <c r="K214" s="51"/>
      <c r="L214" s="66"/>
    </row>
    <row r="215" spans="1:12" x14ac:dyDescent="0.4">
      <c r="A215" s="45">
        <f t="shared" ca="1" si="18"/>
        <v>0</v>
      </c>
      <c r="B215" s="45" t="b">
        <f t="shared" si="17"/>
        <v>0</v>
      </c>
      <c r="C215" s="46">
        <f t="shared" si="19"/>
        <v>0</v>
      </c>
      <c r="D215" s="45">
        <f t="shared" si="20"/>
        <v>0</v>
      </c>
      <c r="E215" s="251">
        <f t="shared" si="21"/>
        <v>0</v>
      </c>
      <c r="F215" s="168"/>
      <c r="G215" s="96"/>
      <c r="H215" s="79"/>
      <c r="I215" s="285"/>
      <c r="J215" s="62"/>
      <c r="K215" s="51"/>
      <c r="L215" s="66"/>
    </row>
    <row r="216" spans="1:12" x14ac:dyDescent="0.4">
      <c r="A216" s="45">
        <f t="shared" ca="1" si="18"/>
        <v>0</v>
      </c>
      <c r="B216" s="45" t="b">
        <f t="shared" si="17"/>
        <v>0</v>
      </c>
      <c r="C216" s="46">
        <f t="shared" si="19"/>
        <v>0</v>
      </c>
      <c r="D216" s="45">
        <f t="shared" si="20"/>
        <v>0</v>
      </c>
      <c r="E216" s="251">
        <f t="shared" si="21"/>
        <v>0</v>
      </c>
      <c r="F216" s="168"/>
      <c r="G216" s="96"/>
      <c r="H216" s="79"/>
      <c r="I216" s="285"/>
      <c r="J216" s="62"/>
      <c r="K216" s="51"/>
      <c r="L216" s="66"/>
    </row>
    <row r="217" spans="1:12" x14ac:dyDescent="0.4">
      <c r="A217" s="45">
        <f t="shared" ca="1" si="18"/>
        <v>0</v>
      </c>
      <c r="B217" s="45" t="b">
        <f t="shared" si="17"/>
        <v>0</v>
      </c>
      <c r="C217" s="46">
        <f t="shared" si="19"/>
        <v>0</v>
      </c>
      <c r="D217" s="45">
        <f t="shared" si="20"/>
        <v>0</v>
      </c>
      <c r="E217" s="251">
        <f t="shared" si="21"/>
        <v>0</v>
      </c>
      <c r="F217" s="168"/>
      <c r="G217" s="96"/>
      <c r="H217" s="79"/>
      <c r="I217" s="285"/>
      <c r="J217" s="62"/>
      <c r="K217" s="51"/>
      <c r="L217" s="66"/>
    </row>
    <row r="218" spans="1:12" x14ac:dyDescent="0.4">
      <c r="A218" s="45">
        <f t="shared" ca="1" si="18"/>
        <v>0</v>
      </c>
      <c r="B218" s="45" t="b">
        <f t="shared" si="17"/>
        <v>0</v>
      </c>
      <c r="C218" s="46">
        <f t="shared" si="19"/>
        <v>0</v>
      </c>
      <c r="D218" s="45">
        <f t="shared" si="20"/>
        <v>0</v>
      </c>
      <c r="E218" s="251">
        <f t="shared" si="21"/>
        <v>0</v>
      </c>
      <c r="F218" s="168"/>
      <c r="G218" s="96"/>
      <c r="H218" s="79"/>
      <c r="I218" s="285"/>
      <c r="J218" s="62"/>
      <c r="K218" s="51"/>
      <c r="L218" s="66"/>
    </row>
    <row r="219" spans="1:12" x14ac:dyDescent="0.4">
      <c r="A219" s="45">
        <f t="shared" ca="1" si="18"/>
        <v>0</v>
      </c>
      <c r="B219" s="45" t="b">
        <f t="shared" si="17"/>
        <v>0</v>
      </c>
      <c r="C219" s="46">
        <f t="shared" si="19"/>
        <v>0</v>
      </c>
      <c r="D219" s="45">
        <f t="shared" si="20"/>
        <v>0</v>
      </c>
      <c r="E219" s="251">
        <f t="shared" si="21"/>
        <v>0</v>
      </c>
      <c r="F219" s="168"/>
      <c r="G219" s="96"/>
      <c r="H219" s="79"/>
      <c r="I219" s="285"/>
      <c r="J219" s="62"/>
      <c r="K219" s="51"/>
      <c r="L219" s="66"/>
    </row>
    <row r="220" spans="1:12" x14ac:dyDescent="0.4">
      <c r="A220" s="45">
        <f t="shared" ca="1" si="18"/>
        <v>0</v>
      </c>
      <c r="B220" s="45" t="b">
        <f t="shared" si="17"/>
        <v>0</v>
      </c>
      <c r="C220" s="46">
        <f t="shared" si="19"/>
        <v>0</v>
      </c>
      <c r="D220" s="45">
        <f t="shared" si="20"/>
        <v>0</v>
      </c>
      <c r="E220" s="251">
        <f t="shared" si="21"/>
        <v>0</v>
      </c>
      <c r="F220" s="168"/>
      <c r="G220" s="96"/>
      <c r="H220" s="79"/>
      <c r="I220" s="285"/>
      <c r="J220" s="62"/>
      <c r="K220" s="51"/>
      <c r="L220" s="66"/>
    </row>
    <row r="221" spans="1:12" x14ac:dyDescent="0.4">
      <c r="A221" s="45">
        <f t="shared" ca="1" si="18"/>
        <v>0</v>
      </c>
      <c r="B221" s="45" t="b">
        <f t="shared" si="17"/>
        <v>0</v>
      </c>
      <c r="C221" s="46">
        <f t="shared" si="19"/>
        <v>0</v>
      </c>
      <c r="D221" s="45">
        <f t="shared" si="20"/>
        <v>0</v>
      </c>
      <c r="E221" s="251">
        <f t="shared" si="21"/>
        <v>0</v>
      </c>
      <c r="F221" s="168"/>
      <c r="G221" s="96"/>
      <c r="H221" s="79"/>
      <c r="I221" s="285"/>
      <c r="J221" s="62"/>
      <c r="K221" s="51"/>
      <c r="L221" s="66"/>
    </row>
    <row r="222" spans="1:12" x14ac:dyDescent="0.4">
      <c r="A222" s="45">
        <f t="shared" ca="1" si="18"/>
        <v>0</v>
      </c>
      <c r="B222" s="45" t="b">
        <f t="shared" si="17"/>
        <v>0</v>
      </c>
      <c r="C222" s="46">
        <f t="shared" si="19"/>
        <v>0</v>
      </c>
      <c r="D222" s="45">
        <f t="shared" si="20"/>
        <v>0</v>
      </c>
      <c r="E222" s="251">
        <f t="shared" si="21"/>
        <v>0</v>
      </c>
      <c r="F222" s="168"/>
      <c r="G222" s="96"/>
      <c r="H222" s="79"/>
      <c r="I222" s="285"/>
      <c r="J222" s="62"/>
      <c r="K222" s="51"/>
      <c r="L222" s="66"/>
    </row>
    <row r="223" spans="1:12" x14ac:dyDescent="0.4">
      <c r="A223" s="45">
        <f t="shared" ca="1" si="18"/>
        <v>0</v>
      </c>
      <c r="B223" s="45" t="b">
        <f t="shared" si="17"/>
        <v>0</v>
      </c>
      <c r="C223" s="46">
        <f t="shared" si="19"/>
        <v>0</v>
      </c>
      <c r="D223" s="45">
        <f t="shared" si="20"/>
        <v>0</v>
      </c>
      <c r="E223" s="251">
        <f t="shared" si="21"/>
        <v>0</v>
      </c>
      <c r="F223" s="168"/>
      <c r="G223" s="96"/>
      <c r="H223" s="79"/>
      <c r="I223" s="285"/>
      <c r="J223" s="62"/>
      <c r="K223" s="51"/>
      <c r="L223" s="66"/>
    </row>
    <row r="224" spans="1:12" x14ac:dyDescent="0.4">
      <c r="A224" s="45">
        <f t="shared" ca="1" si="18"/>
        <v>0</v>
      </c>
      <c r="B224" s="45" t="b">
        <f t="shared" si="17"/>
        <v>0</v>
      </c>
      <c r="C224" s="46">
        <f t="shared" si="19"/>
        <v>0</v>
      </c>
      <c r="D224" s="45">
        <f t="shared" si="20"/>
        <v>0</v>
      </c>
      <c r="E224" s="251">
        <f t="shared" si="21"/>
        <v>0</v>
      </c>
      <c r="F224" s="168"/>
      <c r="G224" s="96"/>
      <c r="H224" s="79"/>
      <c r="I224" s="285"/>
      <c r="J224" s="62"/>
      <c r="K224" s="51"/>
      <c r="L224" s="66"/>
    </row>
    <row r="225" spans="1:12" x14ac:dyDescent="0.4">
      <c r="A225" s="45">
        <f t="shared" ca="1" si="18"/>
        <v>0</v>
      </c>
      <c r="B225" s="45" t="b">
        <f t="shared" si="17"/>
        <v>0</v>
      </c>
      <c r="C225" s="46">
        <f t="shared" si="19"/>
        <v>0</v>
      </c>
      <c r="D225" s="45">
        <f t="shared" si="20"/>
        <v>0</v>
      </c>
      <c r="E225" s="251">
        <f t="shared" si="21"/>
        <v>0</v>
      </c>
      <c r="F225" s="168"/>
      <c r="G225" s="96"/>
      <c r="H225" s="79"/>
      <c r="I225" s="285"/>
      <c r="J225" s="62"/>
      <c r="K225" s="51"/>
      <c r="L225" s="66"/>
    </row>
    <row r="226" spans="1:12" x14ac:dyDescent="0.4">
      <c r="A226" s="45">
        <f t="shared" ca="1" si="18"/>
        <v>0</v>
      </c>
      <c r="B226" s="45" t="b">
        <f t="shared" si="17"/>
        <v>0</v>
      </c>
      <c r="C226" s="46">
        <f t="shared" si="19"/>
        <v>0</v>
      </c>
      <c r="D226" s="45">
        <f t="shared" si="20"/>
        <v>0</v>
      </c>
      <c r="E226" s="251">
        <f t="shared" si="21"/>
        <v>0</v>
      </c>
      <c r="F226" s="168"/>
      <c r="G226" s="96"/>
      <c r="H226" s="79"/>
      <c r="I226" s="285"/>
      <c r="J226" s="62"/>
      <c r="K226" s="51"/>
      <c r="L226" s="66"/>
    </row>
    <row r="227" spans="1:12" x14ac:dyDescent="0.4">
      <c r="A227" s="45">
        <f t="shared" ca="1" si="18"/>
        <v>0</v>
      </c>
      <c r="B227" s="45" t="b">
        <f t="shared" si="17"/>
        <v>0</v>
      </c>
      <c r="C227" s="46">
        <f t="shared" si="19"/>
        <v>0</v>
      </c>
      <c r="D227" s="45">
        <f t="shared" si="20"/>
        <v>0</v>
      </c>
      <c r="E227" s="251">
        <f t="shared" si="21"/>
        <v>0</v>
      </c>
      <c r="F227" s="168"/>
      <c r="G227" s="96"/>
      <c r="H227" s="79"/>
      <c r="I227" s="285"/>
      <c r="J227" s="62"/>
      <c r="K227" s="51"/>
      <c r="L227" s="66"/>
    </row>
    <row r="228" spans="1:12" x14ac:dyDescent="0.4">
      <c r="A228" s="45">
        <f t="shared" ca="1" si="18"/>
        <v>0</v>
      </c>
      <c r="B228" s="45" t="b">
        <f t="shared" si="17"/>
        <v>0</v>
      </c>
      <c r="C228" s="46">
        <f t="shared" si="19"/>
        <v>0</v>
      </c>
      <c r="D228" s="45">
        <f t="shared" si="20"/>
        <v>0</v>
      </c>
      <c r="E228" s="251">
        <f t="shared" si="21"/>
        <v>0</v>
      </c>
      <c r="F228" s="168"/>
      <c r="G228" s="96"/>
      <c r="H228" s="79"/>
      <c r="I228" s="285"/>
      <c r="J228" s="62"/>
      <c r="K228" s="51"/>
      <c r="L228" s="66"/>
    </row>
    <row r="229" spans="1:12" x14ac:dyDescent="0.4">
      <c r="A229" s="45">
        <f t="shared" ca="1" si="18"/>
        <v>0</v>
      </c>
      <c r="B229" s="45" t="b">
        <f t="shared" si="17"/>
        <v>0</v>
      </c>
      <c r="C229" s="46">
        <f t="shared" si="19"/>
        <v>0</v>
      </c>
      <c r="D229" s="45">
        <f t="shared" si="20"/>
        <v>0</v>
      </c>
      <c r="E229" s="251">
        <f t="shared" si="21"/>
        <v>0</v>
      </c>
      <c r="F229" s="168"/>
      <c r="G229" s="96"/>
      <c r="H229" s="79"/>
      <c r="I229" s="285"/>
      <c r="J229" s="62"/>
      <c r="K229" s="51"/>
      <c r="L229" s="66"/>
    </row>
    <row r="230" spans="1:12" x14ac:dyDescent="0.4">
      <c r="A230" s="45">
        <f t="shared" ca="1" si="18"/>
        <v>0</v>
      </c>
      <c r="B230" s="45" t="b">
        <f t="shared" si="17"/>
        <v>0</v>
      </c>
      <c r="C230" s="46">
        <f t="shared" si="19"/>
        <v>0</v>
      </c>
      <c r="D230" s="45">
        <f t="shared" si="20"/>
        <v>0</v>
      </c>
      <c r="E230" s="251">
        <f t="shared" si="21"/>
        <v>0</v>
      </c>
      <c r="F230" s="168"/>
      <c r="G230" s="96"/>
      <c r="H230" s="79"/>
      <c r="I230" s="285"/>
      <c r="J230" s="62"/>
      <c r="K230" s="51"/>
      <c r="L230" s="66"/>
    </row>
    <row r="231" spans="1:12" x14ac:dyDescent="0.4">
      <c r="A231" s="45">
        <f t="shared" ca="1" si="18"/>
        <v>0</v>
      </c>
      <c r="B231" s="45" t="b">
        <f t="shared" si="17"/>
        <v>0</v>
      </c>
      <c r="C231" s="46">
        <f t="shared" si="19"/>
        <v>0</v>
      </c>
      <c r="D231" s="45">
        <f t="shared" si="20"/>
        <v>0</v>
      </c>
      <c r="E231" s="251">
        <f t="shared" si="21"/>
        <v>0</v>
      </c>
      <c r="F231" s="168"/>
      <c r="G231" s="96"/>
      <c r="H231" s="79"/>
      <c r="I231" s="285"/>
      <c r="J231" s="62"/>
      <c r="K231" s="51"/>
      <c r="L231" s="66"/>
    </row>
    <row r="232" spans="1:12" x14ac:dyDescent="0.4">
      <c r="A232" s="45">
        <f t="shared" ca="1" si="18"/>
        <v>0</v>
      </c>
      <c r="B232" s="45" t="b">
        <f t="shared" si="17"/>
        <v>0</v>
      </c>
      <c r="C232" s="46">
        <f t="shared" si="19"/>
        <v>0</v>
      </c>
      <c r="D232" s="45">
        <f t="shared" si="20"/>
        <v>0</v>
      </c>
      <c r="E232" s="251">
        <f t="shared" si="21"/>
        <v>0</v>
      </c>
      <c r="F232" s="168"/>
      <c r="G232" s="96"/>
      <c r="H232" s="79"/>
      <c r="I232" s="285"/>
      <c r="J232" s="62"/>
      <c r="K232" s="51"/>
      <c r="L232" s="66"/>
    </row>
    <row r="233" spans="1:12" x14ac:dyDescent="0.4">
      <c r="A233" s="45">
        <f t="shared" ca="1" si="18"/>
        <v>0</v>
      </c>
      <c r="B233" s="45" t="b">
        <f t="shared" si="17"/>
        <v>0</v>
      </c>
      <c r="C233" s="46">
        <f t="shared" si="19"/>
        <v>0</v>
      </c>
      <c r="D233" s="45">
        <f t="shared" si="20"/>
        <v>0</v>
      </c>
      <c r="E233" s="251">
        <f t="shared" si="21"/>
        <v>0</v>
      </c>
      <c r="F233" s="168"/>
      <c r="G233" s="96"/>
      <c r="H233" s="79"/>
      <c r="I233" s="285"/>
      <c r="J233" s="62"/>
      <c r="K233" s="51"/>
      <c r="L233" s="66"/>
    </row>
    <row r="234" spans="1:12" x14ac:dyDescent="0.4">
      <c r="A234" s="45">
        <f t="shared" ca="1" si="18"/>
        <v>0</v>
      </c>
      <c r="B234" s="45" t="b">
        <f t="shared" si="17"/>
        <v>0</v>
      </c>
      <c r="C234" s="46">
        <f t="shared" si="19"/>
        <v>0</v>
      </c>
      <c r="D234" s="45">
        <f t="shared" si="20"/>
        <v>0</v>
      </c>
      <c r="E234" s="251">
        <f t="shared" si="21"/>
        <v>0</v>
      </c>
      <c r="F234" s="168"/>
      <c r="G234" s="96"/>
      <c r="H234" s="79"/>
      <c r="I234" s="285"/>
      <c r="J234" s="62"/>
      <c r="K234" s="51"/>
      <c r="L234" s="66"/>
    </row>
    <row r="235" spans="1:12" x14ac:dyDescent="0.4">
      <c r="A235" s="45">
        <f t="shared" ca="1" si="18"/>
        <v>0</v>
      </c>
      <c r="B235" s="45" t="b">
        <f t="shared" si="17"/>
        <v>0</v>
      </c>
      <c r="C235" s="46">
        <f t="shared" si="19"/>
        <v>0</v>
      </c>
      <c r="D235" s="45">
        <f t="shared" si="20"/>
        <v>0</v>
      </c>
      <c r="E235" s="251">
        <f t="shared" si="21"/>
        <v>0</v>
      </c>
      <c r="F235" s="168"/>
      <c r="G235" s="96"/>
      <c r="H235" s="79"/>
      <c r="I235" s="285"/>
      <c r="J235" s="62"/>
      <c r="K235" s="51"/>
      <c r="L235" s="66"/>
    </row>
    <row r="236" spans="1:12" x14ac:dyDescent="0.4">
      <c r="A236" s="45">
        <f t="shared" ca="1" si="18"/>
        <v>0</v>
      </c>
      <c r="B236" s="45" t="b">
        <f t="shared" si="17"/>
        <v>0</v>
      </c>
      <c r="C236" s="46">
        <f t="shared" si="19"/>
        <v>0</v>
      </c>
      <c r="D236" s="45">
        <f t="shared" si="20"/>
        <v>0</v>
      </c>
      <c r="E236" s="251">
        <f t="shared" si="21"/>
        <v>0</v>
      </c>
      <c r="F236" s="168"/>
      <c r="G236" s="96"/>
      <c r="H236" s="79"/>
      <c r="I236" s="285"/>
      <c r="J236" s="62"/>
      <c r="K236" s="51"/>
      <c r="L236" s="66"/>
    </row>
    <row r="237" spans="1:12" x14ac:dyDescent="0.4">
      <c r="A237" s="45">
        <f t="shared" ca="1" si="18"/>
        <v>0</v>
      </c>
      <c r="B237" s="45" t="b">
        <f t="shared" si="17"/>
        <v>0</v>
      </c>
      <c r="C237" s="46">
        <f t="shared" si="19"/>
        <v>0</v>
      </c>
      <c r="D237" s="45">
        <f t="shared" si="20"/>
        <v>0</v>
      </c>
      <c r="E237" s="251">
        <f t="shared" si="21"/>
        <v>0</v>
      </c>
      <c r="F237" s="168"/>
      <c r="G237" s="96"/>
      <c r="H237" s="79"/>
      <c r="I237" s="285"/>
      <c r="J237" s="62"/>
      <c r="K237" s="51"/>
      <c r="L237" s="66"/>
    </row>
    <row r="238" spans="1:12" x14ac:dyDescent="0.4">
      <c r="A238" s="45">
        <f t="shared" ca="1" si="18"/>
        <v>0</v>
      </c>
      <c r="B238" s="45" t="b">
        <f t="shared" si="17"/>
        <v>0</v>
      </c>
      <c r="C238" s="46">
        <f t="shared" si="19"/>
        <v>0</v>
      </c>
      <c r="D238" s="45">
        <f t="shared" si="20"/>
        <v>0</v>
      </c>
      <c r="E238" s="251">
        <f t="shared" si="21"/>
        <v>0</v>
      </c>
      <c r="F238" s="168"/>
      <c r="G238" s="96"/>
      <c r="H238" s="79"/>
      <c r="I238" s="285"/>
      <c r="J238" s="62"/>
      <c r="K238" s="51"/>
      <c r="L238" s="66"/>
    </row>
    <row r="239" spans="1:12" x14ac:dyDescent="0.4">
      <c r="A239" s="45">
        <f t="shared" ca="1" si="18"/>
        <v>0</v>
      </c>
      <c r="B239" s="45" t="b">
        <f t="shared" si="17"/>
        <v>0</v>
      </c>
      <c r="C239" s="46">
        <f t="shared" si="19"/>
        <v>0</v>
      </c>
      <c r="D239" s="45">
        <f t="shared" si="20"/>
        <v>0</v>
      </c>
      <c r="E239" s="251">
        <f t="shared" si="21"/>
        <v>0</v>
      </c>
      <c r="F239" s="168"/>
      <c r="G239" s="96"/>
      <c r="H239" s="79"/>
      <c r="I239" s="285"/>
      <c r="J239" s="62"/>
      <c r="K239" s="51"/>
      <c r="L239" s="66"/>
    </row>
    <row r="240" spans="1:12" x14ac:dyDescent="0.4">
      <c r="A240" s="45">
        <f t="shared" ca="1" si="18"/>
        <v>0</v>
      </c>
      <c r="B240" s="45" t="b">
        <f t="shared" si="17"/>
        <v>0</v>
      </c>
      <c r="C240" s="46">
        <f t="shared" si="19"/>
        <v>0</v>
      </c>
      <c r="D240" s="45">
        <f t="shared" si="20"/>
        <v>0</v>
      </c>
      <c r="E240" s="251">
        <f t="shared" si="21"/>
        <v>0</v>
      </c>
      <c r="F240" s="168"/>
      <c r="G240" s="96"/>
      <c r="H240" s="79"/>
      <c r="I240" s="285"/>
      <c r="J240" s="62"/>
      <c r="K240" s="51"/>
      <c r="L240" s="66"/>
    </row>
    <row r="241" spans="1:12" x14ac:dyDescent="0.4">
      <c r="A241" s="45">
        <f t="shared" ca="1" si="18"/>
        <v>0</v>
      </c>
      <c r="B241" s="45" t="b">
        <f t="shared" si="17"/>
        <v>0</v>
      </c>
      <c r="C241" s="46">
        <f t="shared" si="19"/>
        <v>0</v>
      </c>
      <c r="D241" s="45">
        <f t="shared" si="20"/>
        <v>0</v>
      </c>
      <c r="E241" s="251">
        <f t="shared" si="21"/>
        <v>0</v>
      </c>
      <c r="F241" s="168"/>
      <c r="G241" s="96"/>
      <c r="H241" s="79"/>
      <c r="I241" s="285"/>
      <c r="J241" s="62"/>
      <c r="K241" s="51"/>
      <c r="L241" s="66"/>
    </row>
    <row r="242" spans="1:12" x14ac:dyDescent="0.4">
      <c r="A242" s="45">
        <f t="shared" ca="1" si="18"/>
        <v>0</v>
      </c>
      <c r="B242" s="45" t="b">
        <f t="shared" si="17"/>
        <v>0</v>
      </c>
      <c r="C242" s="46">
        <f t="shared" si="19"/>
        <v>0</v>
      </c>
      <c r="D242" s="45">
        <f t="shared" si="20"/>
        <v>0</v>
      </c>
      <c r="E242" s="251">
        <f t="shared" si="21"/>
        <v>0</v>
      </c>
      <c r="F242" s="168"/>
      <c r="G242" s="96"/>
      <c r="H242" s="79"/>
      <c r="I242" s="285"/>
      <c r="J242" s="62"/>
      <c r="K242" s="51"/>
      <c r="L242" s="66"/>
    </row>
    <row r="243" spans="1:12" x14ac:dyDescent="0.4">
      <c r="A243" s="45">
        <f t="shared" ca="1" si="18"/>
        <v>0</v>
      </c>
      <c r="B243" s="45" t="b">
        <f t="shared" si="17"/>
        <v>0</v>
      </c>
      <c r="C243" s="46">
        <f t="shared" si="19"/>
        <v>0</v>
      </c>
      <c r="D243" s="45">
        <f t="shared" si="20"/>
        <v>0</v>
      </c>
      <c r="E243" s="251">
        <f t="shared" si="21"/>
        <v>0</v>
      </c>
      <c r="F243" s="168"/>
      <c r="G243" s="96"/>
      <c r="H243" s="79"/>
      <c r="I243" s="285"/>
      <c r="J243" s="62"/>
      <c r="K243" s="51"/>
      <c r="L243" s="66"/>
    </row>
    <row r="244" spans="1:12" x14ac:dyDescent="0.4">
      <c r="A244" s="45">
        <f t="shared" ca="1" si="18"/>
        <v>0</v>
      </c>
      <c r="B244" s="45" t="b">
        <f t="shared" si="17"/>
        <v>0</v>
      </c>
      <c r="C244" s="46">
        <f t="shared" si="19"/>
        <v>0</v>
      </c>
      <c r="D244" s="45">
        <f t="shared" si="20"/>
        <v>0</v>
      </c>
      <c r="E244" s="251">
        <f t="shared" si="21"/>
        <v>0</v>
      </c>
      <c r="F244" s="168"/>
      <c r="G244" s="96"/>
      <c r="H244" s="79"/>
      <c r="I244" s="285"/>
      <c r="J244" s="62"/>
      <c r="K244" s="51"/>
      <c r="L244" s="66"/>
    </row>
    <row r="245" spans="1:12" x14ac:dyDescent="0.4">
      <c r="A245" s="45">
        <f t="shared" ca="1" si="18"/>
        <v>0</v>
      </c>
      <c r="B245" s="45" t="b">
        <f t="shared" si="17"/>
        <v>0</v>
      </c>
      <c r="C245" s="46">
        <f t="shared" si="19"/>
        <v>0</v>
      </c>
      <c r="D245" s="45">
        <f t="shared" si="20"/>
        <v>0</v>
      </c>
      <c r="E245" s="251">
        <f t="shared" si="21"/>
        <v>0</v>
      </c>
      <c r="F245" s="168"/>
      <c r="G245" s="96"/>
      <c r="H245" s="79"/>
      <c r="I245" s="285"/>
      <c r="J245" s="62"/>
      <c r="K245" s="51"/>
      <c r="L245" s="66"/>
    </row>
    <row r="246" spans="1:12" x14ac:dyDescent="0.4">
      <c r="A246" s="45">
        <f t="shared" ca="1" si="18"/>
        <v>0</v>
      </c>
      <c r="B246" s="45" t="b">
        <f t="shared" si="17"/>
        <v>0</v>
      </c>
      <c r="C246" s="46">
        <f t="shared" si="19"/>
        <v>0</v>
      </c>
      <c r="D246" s="45">
        <f t="shared" si="20"/>
        <v>0</v>
      </c>
      <c r="E246" s="251">
        <f t="shared" si="21"/>
        <v>0</v>
      </c>
      <c r="F246" s="168"/>
      <c r="G246" s="96"/>
      <c r="H246" s="79"/>
      <c r="I246" s="285"/>
      <c r="J246" s="62"/>
      <c r="K246" s="51"/>
      <c r="L246" s="66"/>
    </row>
    <row r="247" spans="1:12" x14ac:dyDescent="0.4">
      <c r="A247" s="45">
        <f t="shared" ca="1" si="18"/>
        <v>0</v>
      </c>
      <c r="B247" s="45" t="b">
        <f t="shared" si="17"/>
        <v>0</v>
      </c>
      <c r="C247" s="46">
        <f t="shared" si="19"/>
        <v>0</v>
      </c>
      <c r="D247" s="45">
        <f t="shared" si="20"/>
        <v>0</v>
      </c>
      <c r="E247" s="251">
        <f t="shared" si="21"/>
        <v>0</v>
      </c>
      <c r="F247" s="168"/>
      <c r="G247" s="96"/>
      <c r="H247" s="79"/>
      <c r="I247" s="285"/>
      <c r="J247" s="62"/>
      <c r="K247" s="51"/>
      <c r="L247" s="66"/>
    </row>
    <row r="248" spans="1:12" x14ac:dyDescent="0.4">
      <c r="A248" s="45">
        <f t="shared" ca="1" si="18"/>
        <v>0</v>
      </c>
      <c r="B248" s="45" t="b">
        <f t="shared" si="17"/>
        <v>0</v>
      </c>
      <c r="C248" s="46">
        <f t="shared" si="19"/>
        <v>0</v>
      </c>
      <c r="D248" s="45">
        <f t="shared" si="20"/>
        <v>0</v>
      </c>
      <c r="E248" s="251">
        <f t="shared" si="21"/>
        <v>0</v>
      </c>
      <c r="F248" s="168"/>
      <c r="G248" s="96"/>
      <c r="H248" s="79"/>
      <c r="I248" s="285"/>
      <c r="J248" s="62"/>
      <c r="K248" s="51"/>
      <c r="L248" s="66"/>
    </row>
    <row r="249" spans="1:12" x14ac:dyDescent="0.4">
      <c r="A249" s="45">
        <f t="shared" ca="1" si="18"/>
        <v>0</v>
      </c>
      <c r="B249" s="45" t="b">
        <f t="shared" si="17"/>
        <v>0</v>
      </c>
      <c r="C249" s="46">
        <f t="shared" si="19"/>
        <v>0</v>
      </c>
      <c r="D249" s="45">
        <f t="shared" si="20"/>
        <v>0</v>
      </c>
      <c r="E249" s="251">
        <f t="shared" si="21"/>
        <v>0</v>
      </c>
      <c r="F249" s="168"/>
      <c r="G249" s="96"/>
      <c r="H249" s="79"/>
      <c r="I249" s="285"/>
      <c r="J249" s="62"/>
      <c r="K249" s="51"/>
      <c r="L249" s="66"/>
    </row>
    <row r="250" spans="1:12" x14ac:dyDescent="0.4">
      <c r="A250" s="45">
        <f t="shared" ca="1" si="18"/>
        <v>0</v>
      </c>
      <c r="B250" s="45" t="b">
        <f t="shared" si="17"/>
        <v>0</v>
      </c>
      <c r="C250" s="46">
        <f t="shared" si="19"/>
        <v>0</v>
      </c>
      <c r="D250" s="45">
        <f t="shared" si="20"/>
        <v>0</v>
      </c>
      <c r="E250" s="251">
        <f t="shared" si="21"/>
        <v>0</v>
      </c>
      <c r="F250" s="168"/>
      <c r="G250" s="96"/>
      <c r="H250" s="79"/>
      <c r="I250" s="285"/>
      <c r="J250" s="62"/>
      <c r="K250" s="51"/>
      <c r="L250" s="66"/>
    </row>
    <row r="251" spans="1:12" x14ac:dyDescent="0.4">
      <c r="A251" s="45">
        <f t="shared" ca="1" si="18"/>
        <v>0</v>
      </c>
      <c r="B251" s="45" t="b">
        <f t="shared" si="17"/>
        <v>0</v>
      </c>
      <c r="C251" s="46">
        <f t="shared" si="19"/>
        <v>0</v>
      </c>
      <c r="D251" s="45">
        <f t="shared" si="20"/>
        <v>0</v>
      </c>
      <c r="E251" s="251">
        <f t="shared" si="21"/>
        <v>0</v>
      </c>
      <c r="F251" s="168"/>
      <c r="G251" s="96"/>
      <c r="H251" s="79"/>
      <c r="I251" s="285"/>
      <c r="J251" s="62"/>
      <c r="K251" s="51"/>
      <c r="L251" s="66"/>
    </row>
    <row r="252" spans="1:12" x14ac:dyDescent="0.4">
      <c r="A252" s="45">
        <f t="shared" ca="1" si="18"/>
        <v>0</v>
      </c>
      <c r="B252" s="45" t="b">
        <f t="shared" si="17"/>
        <v>0</v>
      </c>
      <c r="C252" s="46">
        <f t="shared" si="19"/>
        <v>0</v>
      </c>
      <c r="D252" s="45">
        <f t="shared" si="20"/>
        <v>0</v>
      </c>
      <c r="E252" s="251">
        <f t="shared" si="21"/>
        <v>0</v>
      </c>
      <c r="F252" s="168"/>
      <c r="G252" s="96"/>
      <c r="H252" s="79"/>
      <c r="I252" s="285"/>
      <c r="J252" s="62"/>
      <c r="K252" s="51"/>
      <c r="L252" s="66"/>
    </row>
    <row r="253" spans="1:12" x14ac:dyDescent="0.4">
      <c r="A253" s="45">
        <f t="shared" ca="1" si="18"/>
        <v>0</v>
      </c>
      <c r="B253" s="45" t="b">
        <f t="shared" si="17"/>
        <v>0</v>
      </c>
      <c r="C253" s="46">
        <f t="shared" si="19"/>
        <v>0</v>
      </c>
      <c r="D253" s="45">
        <f t="shared" si="20"/>
        <v>0</v>
      </c>
      <c r="E253" s="251">
        <f t="shared" si="21"/>
        <v>0</v>
      </c>
      <c r="F253" s="168"/>
      <c r="G253" s="96"/>
      <c r="H253" s="79"/>
      <c r="I253" s="285"/>
      <c r="J253" s="62"/>
      <c r="K253" s="51"/>
      <c r="L253" s="66"/>
    </row>
    <row r="254" spans="1:12" x14ac:dyDescent="0.4">
      <c r="A254" s="45">
        <f t="shared" ca="1" si="18"/>
        <v>0</v>
      </c>
      <c r="B254" s="45" t="b">
        <f t="shared" si="17"/>
        <v>0</v>
      </c>
      <c r="C254" s="46">
        <f t="shared" si="19"/>
        <v>0</v>
      </c>
      <c r="D254" s="45">
        <f t="shared" si="20"/>
        <v>0</v>
      </c>
      <c r="E254" s="251">
        <f t="shared" si="21"/>
        <v>0</v>
      </c>
      <c r="F254" s="168"/>
      <c r="G254" s="96"/>
      <c r="H254" s="79"/>
      <c r="I254" s="285"/>
      <c r="J254" s="62"/>
      <c r="K254" s="51"/>
      <c r="L254" s="66"/>
    </row>
    <row r="255" spans="1:12" x14ac:dyDescent="0.4">
      <c r="A255" s="45">
        <f t="shared" ca="1" si="18"/>
        <v>0</v>
      </c>
      <c r="B255" s="45" t="b">
        <f t="shared" si="17"/>
        <v>0</v>
      </c>
      <c r="C255" s="46">
        <f t="shared" si="19"/>
        <v>0</v>
      </c>
      <c r="D255" s="45">
        <f t="shared" si="20"/>
        <v>0</v>
      </c>
      <c r="E255" s="251">
        <f t="shared" si="21"/>
        <v>0</v>
      </c>
      <c r="F255" s="168"/>
      <c r="G255" s="96"/>
      <c r="H255" s="79"/>
      <c r="I255" s="285"/>
      <c r="J255" s="62"/>
      <c r="K255" s="51"/>
      <c r="L255" s="66"/>
    </row>
    <row r="256" spans="1:12" x14ac:dyDescent="0.4">
      <c r="A256" s="45">
        <f t="shared" ca="1" si="18"/>
        <v>0</v>
      </c>
      <c r="B256" s="45" t="b">
        <f t="shared" si="17"/>
        <v>0</v>
      </c>
      <c r="C256" s="46">
        <f t="shared" si="19"/>
        <v>0</v>
      </c>
      <c r="D256" s="45">
        <f t="shared" si="20"/>
        <v>0</v>
      </c>
      <c r="E256" s="251">
        <f t="shared" si="21"/>
        <v>0</v>
      </c>
      <c r="F256" s="168"/>
      <c r="G256" s="96"/>
      <c r="H256" s="79"/>
      <c r="I256" s="285"/>
      <c r="J256" s="62"/>
      <c r="K256" s="51"/>
      <c r="L256" s="66"/>
    </row>
    <row r="257" spans="1:12" x14ac:dyDescent="0.4">
      <c r="A257" s="45">
        <f t="shared" ca="1" si="18"/>
        <v>0</v>
      </c>
      <c r="B257" s="45" t="b">
        <f t="shared" si="17"/>
        <v>0</v>
      </c>
      <c r="C257" s="46">
        <f t="shared" si="19"/>
        <v>0</v>
      </c>
      <c r="D257" s="45">
        <f t="shared" si="20"/>
        <v>0</v>
      </c>
      <c r="E257" s="251">
        <f t="shared" si="21"/>
        <v>0</v>
      </c>
      <c r="F257" s="168"/>
      <c r="G257" s="96"/>
      <c r="H257" s="79"/>
      <c r="I257" s="285"/>
      <c r="J257" s="62"/>
      <c r="K257" s="51"/>
      <c r="L257" s="66"/>
    </row>
    <row r="258" spans="1:12" x14ac:dyDescent="0.4">
      <c r="A258" s="45">
        <f t="shared" ca="1" si="18"/>
        <v>0</v>
      </c>
      <c r="B258" s="45" t="b">
        <f t="shared" si="17"/>
        <v>0</v>
      </c>
      <c r="C258" s="46">
        <f t="shared" si="19"/>
        <v>0</v>
      </c>
      <c r="D258" s="45">
        <f t="shared" si="20"/>
        <v>0</v>
      </c>
      <c r="E258" s="251">
        <f t="shared" si="21"/>
        <v>0</v>
      </c>
      <c r="F258" s="168"/>
      <c r="G258" s="96"/>
      <c r="H258" s="79"/>
      <c r="I258" s="285"/>
      <c r="J258" s="62"/>
      <c r="K258" s="51"/>
      <c r="L258" s="66"/>
    </row>
    <row r="259" spans="1:12" x14ac:dyDescent="0.4">
      <c r="A259" s="45">
        <f t="shared" ca="1" si="18"/>
        <v>0</v>
      </c>
      <c r="B259" s="45" t="b">
        <f t="shared" si="17"/>
        <v>0</v>
      </c>
      <c r="C259" s="46">
        <f t="shared" si="19"/>
        <v>0</v>
      </c>
      <c r="D259" s="45">
        <f t="shared" si="20"/>
        <v>0</v>
      </c>
      <c r="E259" s="251">
        <f t="shared" si="21"/>
        <v>0</v>
      </c>
      <c r="F259" s="168"/>
      <c r="G259" s="96"/>
      <c r="H259" s="79"/>
      <c r="I259" s="285"/>
      <c r="J259" s="62"/>
      <c r="K259" s="51"/>
      <c r="L259" s="66"/>
    </row>
    <row r="260" spans="1:12" x14ac:dyDescent="0.4">
      <c r="A260" s="45">
        <f t="shared" ca="1" si="18"/>
        <v>0</v>
      </c>
      <c r="B260" s="45" t="b">
        <f t="shared" si="17"/>
        <v>0</v>
      </c>
      <c r="C260" s="46">
        <f t="shared" si="19"/>
        <v>0</v>
      </c>
      <c r="D260" s="45">
        <f t="shared" si="20"/>
        <v>0</v>
      </c>
      <c r="E260" s="251">
        <f t="shared" si="21"/>
        <v>0</v>
      </c>
      <c r="F260" s="168"/>
      <c r="G260" s="96"/>
      <c r="H260" s="79"/>
      <c r="I260" s="285"/>
      <c r="J260" s="62"/>
      <c r="K260" s="51"/>
      <c r="L260" s="66"/>
    </row>
    <row r="261" spans="1:12" x14ac:dyDescent="0.4">
      <c r="A261" s="45">
        <f t="shared" ca="1" si="18"/>
        <v>0</v>
      </c>
      <c r="B261" s="45" t="b">
        <f t="shared" si="17"/>
        <v>0</v>
      </c>
      <c r="C261" s="46">
        <f t="shared" si="19"/>
        <v>0</v>
      </c>
      <c r="D261" s="45">
        <f t="shared" si="20"/>
        <v>0</v>
      </c>
      <c r="E261" s="251">
        <f t="shared" si="21"/>
        <v>0</v>
      </c>
      <c r="F261" s="168"/>
      <c r="G261" s="96"/>
      <c r="H261" s="79"/>
      <c r="I261" s="285"/>
      <c r="J261" s="62"/>
      <c r="K261" s="51"/>
      <c r="L261" s="66"/>
    </row>
    <row r="262" spans="1:12" x14ac:dyDescent="0.4">
      <c r="A262" s="45">
        <f t="shared" ca="1" si="18"/>
        <v>0</v>
      </c>
      <c r="B262" s="45" t="b">
        <f t="shared" si="17"/>
        <v>0</v>
      </c>
      <c r="C262" s="46">
        <f t="shared" si="19"/>
        <v>0</v>
      </c>
      <c r="D262" s="45">
        <f t="shared" si="20"/>
        <v>0</v>
      </c>
      <c r="E262" s="251">
        <f t="shared" si="21"/>
        <v>0</v>
      </c>
      <c r="F262" s="168"/>
      <c r="G262" s="96"/>
      <c r="H262" s="79"/>
      <c r="I262" s="285"/>
      <c r="J262" s="62"/>
      <c r="K262" s="51"/>
      <c r="L262" s="66"/>
    </row>
    <row r="263" spans="1:12" x14ac:dyDescent="0.4">
      <c r="A263" s="45">
        <f t="shared" ca="1" si="18"/>
        <v>0</v>
      </c>
      <c r="B263" s="45" t="b">
        <f t="shared" ref="B263:B326" si="22">AND(分科號=E263,D263&gt;=分起日,D263&lt;=分訖日)</f>
        <v>0</v>
      </c>
      <c r="C263" s="46">
        <f t="shared" si="19"/>
        <v>0</v>
      </c>
      <c r="D263" s="45">
        <f t="shared" si="20"/>
        <v>0</v>
      </c>
      <c r="E263" s="251">
        <f t="shared" si="21"/>
        <v>0</v>
      </c>
      <c r="F263" s="168"/>
      <c r="G263" s="96"/>
      <c r="H263" s="79"/>
      <c r="I263" s="285"/>
      <c r="J263" s="62"/>
      <c r="K263" s="51"/>
      <c r="L263" s="66"/>
    </row>
    <row r="264" spans="1:12" x14ac:dyDescent="0.4">
      <c r="A264" s="45">
        <f t="shared" ref="A264:A327" ca="1" si="23">IF(B264,COUNTIF(OFFSET(B264,ROW()*-1+6,,ROW()-5),TRUE),)</f>
        <v>0</v>
      </c>
      <c r="B264" s="45" t="b">
        <f t="shared" si="22"/>
        <v>0</v>
      </c>
      <c r="C264" s="46">
        <f t="shared" ref="C264:C327" si="24">IF(F264&lt;&gt;"",F264,IF(E264&lt;&gt;0,INDEX(C:C,ROW()-1),0))</f>
        <v>0</v>
      </c>
      <c r="D264" s="45">
        <f t="shared" ref="D264:D327" si="25">IF(G264&lt;&gt;"",G264,IF(E264&lt;&gt;0,INDEX(D:D,ROW()-1),0))</f>
        <v>0</v>
      </c>
      <c r="E264" s="251">
        <f t="shared" si="21"/>
        <v>0</v>
      </c>
      <c r="F264" s="168"/>
      <c r="G264" s="96"/>
      <c r="H264" s="79"/>
      <c r="I264" s="285"/>
      <c r="J264" s="62"/>
      <c r="K264" s="51"/>
      <c r="L264" s="66"/>
    </row>
    <row r="265" spans="1:12" x14ac:dyDescent="0.4">
      <c r="A265" s="45">
        <f t="shared" ca="1" si="23"/>
        <v>0</v>
      </c>
      <c r="B265" s="45" t="b">
        <f t="shared" si="22"/>
        <v>0</v>
      </c>
      <c r="C265" s="46">
        <f t="shared" si="24"/>
        <v>0</v>
      </c>
      <c r="D265" s="45">
        <f t="shared" si="25"/>
        <v>0</v>
      </c>
      <c r="E265" s="251">
        <f t="shared" si="21"/>
        <v>0</v>
      </c>
      <c r="F265" s="168"/>
      <c r="G265" s="96"/>
      <c r="H265" s="79"/>
      <c r="I265" s="285"/>
      <c r="J265" s="62"/>
      <c r="K265" s="51"/>
      <c r="L265" s="66"/>
    </row>
    <row r="266" spans="1:12" x14ac:dyDescent="0.4">
      <c r="A266" s="45">
        <f t="shared" ca="1" si="23"/>
        <v>0</v>
      </c>
      <c r="B266" s="45" t="b">
        <f t="shared" si="22"/>
        <v>0</v>
      </c>
      <c r="C266" s="46">
        <f t="shared" si="24"/>
        <v>0</v>
      </c>
      <c r="D266" s="45">
        <f t="shared" si="25"/>
        <v>0</v>
      </c>
      <c r="E266" s="251">
        <f t="shared" ref="E266:E329" si="26">IF(I266&lt;&gt;"",VALUE(TRIM(LEFT(I266,6))),0)</f>
        <v>0</v>
      </c>
      <c r="F266" s="168"/>
      <c r="G266" s="96"/>
      <c r="H266" s="79"/>
      <c r="I266" s="285"/>
      <c r="J266" s="62"/>
      <c r="K266" s="51"/>
      <c r="L266" s="66"/>
    </row>
    <row r="267" spans="1:12" x14ac:dyDescent="0.4">
      <c r="A267" s="45">
        <f t="shared" ca="1" si="23"/>
        <v>0</v>
      </c>
      <c r="B267" s="45" t="b">
        <f t="shared" si="22"/>
        <v>0</v>
      </c>
      <c r="C267" s="46">
        <f t="shared" si="24"/>
        <v>0</v>
      </c>
      <c r="D267" s="45">
        <f t="shared" si="25"/>
        <v>0</v>
      </c>
      <c r="E267" s="251">
        <f t="shared" si="26"/>
        <v>0</v>
      </c>
      <c r="F267" s="168"/>
      <c r="G267" s="96"/>
      <c r="H267" s="79"/>
      <c r="I267" s="285"/>
      <c r="J267" s="62"/>
      <c r="K267" s="51"/>
      <c r="L267" s="66"/>
    </row>
    <row r="268" spans="1:12" x14ac:dyDescent="0.4">
      <c r="A268" s="45">
        <f t="shared" ca="1" si="23"/>
        <v>0</v>
      </c>
      <c r="B268" s="45" t="b">
        <f t="shared" si="22"/>
        <v>0</v>
      </c>
      <c r="C268" s="46">
        <f t="shared" si="24"/>
        <v>0</v>
      </c>
      <c r="D268" s="45">
        <f t="shared" si="25"/>
        <v>0</v>
      </c>
      <c r="E268" s="251">
        <f t="shared" si="26"/>
        <v>0</v>
      </c>
      <c r="F268" s="168"/>
      <c r="G268" s="96"/>
      <c r="H268" s="79"/>
      <c r="I268" s="285"/>
      <c r="J268" s="62"/>
      <c r="K268" s="51"/>
      <c r="L268" s="66"/>
    </row>
    <row r="269" spans="1:12" x14ac:dyDescent="0.4">
      <c r="A269" s="45">
        <f t="shared" ca="1" si="23"/>
        <v>0</v>
      </c>
      <c r="B269" s="45" t="b">
        <f t="shared" si="22"/>
        <v>0</v>
      </c>
      <c r="C269" s="46">
        <f t="shared" si="24"/>
        <v>0</v>
      </c>
      <c r="D269" s="45">
        <f t="shared" si="25"/>
        <v>0</v>
      </c>
      <c r="E269" s="251">
        <f t="shared" si="26"/>
        <v>0</v>
      </c>
      <c r="F269" s="168"/>
      <c r="G269" s="96"/>
      <c r="H269" s="79"/>
      <c r="I269" s="285"/>
      <c r="J269" s="62"/>
      <c r="K269" s="51"/>
      <c r="L269" s="66"/>
    </row>
    <row r="270" spans="1:12" x14ac:dyDescent="0.4">
      <c r="A270" s="45">
        <f t="shared" ca="1" si="23"/>
        <v>0</v>
      </c>
      <c r="B270" s="45" t="b">
        <f t="shared" si="22"/>
        <v>0</v>
      </c>
      <c r="C270" s="46">
        <f t="shared" si="24"/>
        <v>0</v>
      </c>
      <c r="D270" s="45">
        <f t="shared" si="25"/>
        <v>0</v>
      </c>
      <c r="E270" s="251">
        <f t="shared" si="26"/>
        <v>0</v>
      </c>
      <c r="F270" s="168"/>
      <c r="G270" s="96"/>
      <c r="H270" s="79"/>
      <c r="I270" s="285"/>
      <c r="J270" s="62"/>
      <c r="K270" s="51"/>
      <c r="L270" s="66"/>
    </row>
    <row r="271" spans="1:12" x14ac:dyDescent="0.4">
      <c r="A271" s="45">
        <f t="shared" ca="1" si="23"/>
        <v>0</v>
      </c>
      <c r="B271" s="45" t="b">
        <f t="shared" si="22"/>
        <v>0</v>
      </c>
      <c r="C271" s="46">
        <f t="shared" si="24"/>
        <v>0</v>
      </c>
      <c r="D271" s="45">
        <f t="shared" si="25"/>
        <v>0</v>
      </c>
      <c r="E271" s="251">
        <f t="shared" si="26"/>
        <v>0</v>
      </c>
      <c r="F271" s="168"/>
      <c r="G271" s="96"/>
      <c r="H271" s="79"/>
      <c r="I271" s="285"/>
      <c r="J271" s="62"/>
      <c r="K271" s="51"/>
      <c r="L271" s="66"/>
    </row>
    <row r="272" spans="1:12" x14ac:dyDescent="0.4">
      <c r="A272" s="45">
        <f t="shared" ca="1" si="23"/>
        <v>0</v>
      </c>
      <c r="B272" s="45" t="b">
        <f t="shared" si="22"/>
        <v>0</v>
      </c>
      <c r="C272" s="46">
        <f t="shared" si="24"/>
        <v>0</v>
      </c>
      <c r="D272" s="45">
        <f t="shared" si="25"/>
        <v>0</v>
      </c>
      <c r="E272" s="251">
        <f t="shared" si="26"/>
        <v>0</v>
      </c>
      <c r="F272" s="168"/>
      <c r="G272" s="96"/>
      <c r="H272" s="79"/>
      <c r="I272" s="285"/>
      <c r="J272" s="62"/>
      <c r="K272" s="51"/>
      <c r="L272" s="66"/>
    </row>
    <row r="273" spans="1:12" x14ac:dyDescent="0.4">
      <c r="A273" s="45">
        <f t="shared" ca="1" si="23"/>
        <v>0</v>
      </c>
      <c r="B273" s="45" t="b">
        <f t="shared" si="22"/>
        <v>0</v>
      </c>
      <c r="C273" s="46">
        <f t="shared" si="24"/>
        <v>0</v>
      </c>
      <c r="D273" s="45">
        <f t="shared" si="25"/>
        <v>0</v>
      </c>
      <c r="E273" s="251">
        <f t="shared" si="26"/>
        <v>0</v>
      </c>
      <c r="F273" s="168"/>
      <c r="G273" s="96"/>
      <c r="H273" s="79"/>
      <c r="I273" s="285"/>
      <c r="J273" s="62"/>
      <c r="K273" s="51"/>
      <c r="L273" s="66"/>
    </row>
    <row r="274" spans="1:12" x14ac:dyDescent="0.4">
      <c r="A274" s="45">
        <f t="shared" ca="1" si="23"/>
        <v>0</v>
      </c>
      <c r="B274" s="45" t="b">
        <f t="shared" si="22"/>
        <v>0</v>
      </c>
      <c r="C274" s="46">
        <f t="shared" si="24"/>
        <v>0</v>
      </c>
      <c r="D274" s="45">
        <f t="shared" si="25"/>
        <v>0</v>
      </c>
      <c r="E274" s="251">
        <f t="shared" si="26"/>
        <v>0</v>
      </c>
      <c r="F274" s="168"/>
      <c r="G274" s="96"/>
      <c r="H274" s="79"/>
      <c r="I274" s="285"/>
      <c r="J274" s="62"/>
      <c r="K274" s="51"/>
      <c r="L274" s="66"/>
    </row>
    <row r="275" spans="1:12" x14ac:dyDescent="0.4">
      <c r="A275" s="45">
        <f t="shared" ca="1" si="23"/>
        <v>0</v>
      </c>
      <c r="B275" s="45" t="b">
        <f t="shared" si="22"/>
        <v>0</v>
      </c>
      <c r="C275" s="46">
        <f t="shared" si="24"/>
        <v>0</v>
      </c>
      <c r="D275" s="45">
        <f t="shared" si="25"/>
        <v>0</v>
      </c>
      <c r="E275" s="251">
        <f t="shared" si="26"/>
        <v>0</v>
      </c>
      <c r="F275" s="168"/>
      <c r="G275" s="96"/>
      <c r="H275" s="79"/>
      <c r="I275" s="285"/>
      <c r="J275" s="62"/>
      <c r="K275" s="51"/>
      <c r="L275" s="66"/>
    </row>
    <row r="276" spans="1:12" x14ac:dyDescent="0.4">
      <c r="A276" s="45">
        <f t="shared" ca="1" si="23"/>
        <v>0</v>
      </c>
      <c r="B276" s="45" t="b">
        <f t="shared" si="22"/>
        <v>0</v>
      </c>
      <c r="C276" s="46">
        <f t="shared" si="24"/>
        <v>0</v>
      </c>
      <c r="D276" s="45">
        <f t="shared" si="25"/>
        <v>0</v>
      </c>
      <c r="E276" s="251">
        <f t="shared" si="26"/>
        <v>0</v>
      </c>
      <c r="F276" s="168"/>
      <c r="G276" s="96"/>
      <c r="H276" s="79"/>
      <c r="I276" s="285"/>
      <c r="J276" s="62"/>
      <c r="K276" s="51"/>
      <c r="L276" s="66"/>
    </row>
    <row r="277" spans="1:12" x14ac:dyDescent="0.4">
      <c r="A277" s="45">
        <f t="shared" ca="1" si="23"/>
        <v>0</v>
      </c>
      <c r="B277" s="45" t="b">
        <f t="shared" si="22"/>
        <v>0</v>
      </c>
      <c r="C277" s="46">
        <f t="shared" si="24"/>
        <v>0</v>
      </c>
      <c r="D277" s="45">
        <f t="shared" si="25"/>
        <v>0</v>
      </c>
      <c r="E277" s="251">
        <f t="shared" si="26"/>
        <v>0</v>
      </c>
      <c r="F277" s="168"/>
      <c r="G277" s="96"/>
      <c r="H277" s="79"/>
      <c r="I277" s="285"/>
      <c r="J277" s="62"/>
      <c r="K277" s="51"/>
      <c r="L277" s="66"/>
    </row>
    <row r="278" spans="1:12" x14ac:dyDescent="0.4">
      <c r="A278" s="45">
        <f t="shared" ca="1" si="23"/>
        <v>0</v>
      </c>
      <c r="B278" s="45" t="b">
        <f t="shared" si="22"/>
        <v>0</v>
      </c>
      <c r="C278" s="46">
        <f t="shared" si="24"/>
        <v>0</v>
      </c>
      <c r="D278" s="45">
        <f t="shared" si="25"/>
        <v>0</v>
      </c>
      <c r="E278" s="251">
        <f t="shared" si="26"/>
        <v>0</v>
      </c>
      <c r="F278" s="168"/>
      <c r="G278" s="96"/>
      <c r="H278" s="79"/>
      <c r="I278" s="285"/>
      <c r="J278" s="62"/>
      <c r="K278" s="51"/>
      <c r="L278" s="66"/>
    </row>
    <row r="279" spans="1:12" x14ac:dyDescent="0.4">
      <c r="A279" s="45">
        <f t="shared" ca="1" si="23"/>
        <v>0</v>
      </c>
      <c r="B279" s="45" t="b">
        <f t="shared" si="22"/>
        <v>0</v>
      </c>
      <c r="C279" s="46">
        <f t="shared" si="24"/>
        <v>0</v>
      </c>
      <c r="D279" s="45">
        <f t="shared" si="25"/>
        <v>0</v>
      </c>
      <c r="E279" s="251">
        <f t="shared" si="26"/>
        <v>0</v>
      </c>
      <c r="F279" s="168"/>
      <c r="G279" s="96"/>
      <c r="H279" s="79"/>
      <c r="I279" s="285"/>
      <c r="J279" s="62"/>
      <c r="K279" s="51"/>
      <c r="L279" s="66"/>
    </row>
    <row r="280" spans="1:12" x14ac:dyDescent="0.4">
      <c r="A280" s="45">
        <f t="shared" ca="1" si="23"/>
        <v>0</v>
      </c>
      <c r="B280" s="45" t="b">
        <f t="shared" si="22"/>
        <v>0</v>
      </c>
      <c r="C280" s="46">
        <f t="shared" si="24"/>
        <v>0</v>
      </c>
      <c r="D280" s="45">
        <f t="shared" si="25"/>
        <v>0</v>
      </c>
      <c r="E280" s="251">
        <f t="shared" si="26"/>
        <v>0</v>
      </c>
      <c r="F280" s="168"/>
      <c r="G280" s="96"/>
      <c r="H280" s="79"/>
      <c r="I280" s="285"/>
      <c r="J280" s="62"/>
      <c r="K280" s="51"/>
      <c r="L280" s="66"/>
    </row>
    <row r="281" spans="1:12" x14ac:dyDescent="0.4">
      <c r="A281" s="45">
        <f t="shared" ca="1" si="23"/>
        <v>0</v>
      </c>
      <c r="B281" s="45" t="b">
        <f t="shared" si="22"/>
        <v>0</v>
      </c>
      <c r="C281" s="46">
        <f t="shared" si="24"/>
        <v>0</v>
      </c>
      <c r="D281" s="45">
        <f t="shared" si="25"/>
        <v>0</v>
      </c>
      <c r="E281" s="251">
        <f t="shared" si="26"/>
        <v>0</v>
      </c>
      <c r="F281" s="168"/>
      <c r="G281" s="96"/>
      <c r="H281" s="79"/>
      <c r="I281" s="285"/>
      <c r="J281" s="62"/>
      <c r="K281" s="51"/>
      <c r="L281" s="66"/>
    </row>
    <row r="282" spans="1:12" x14ac:dyDescent="0.4">
      <c r="A282" s="45">
        <f t="shared" ca="1" si="23"/>
        <v>0</v>
      </c>
      <c r="B282" s="45" t="b">
        <f t="shared" si="22"/>
        <v>0</v>
      </c>
      <c r="C282" s="46">
        <f t="shared" si="24"/>
        <v>0</v>
      </c>
      <c r="D282" s="45">
        <f t="shared" si="25"/>
        <v>0</v>
      </c>
      <c r="E282" s="251">
        <f t="shared" si="26"/>
        <v>0</v>
      </c>
      <c r="F282" s="168"/>
      <c r="G282" s="96"/>
      <c r="H282" s="79"/>
      <c r="I282" s="285"/>
      <c r="J282" s="62"/>
      <c r="K282" s="51"/>
      <c r="L282" s="66"/>
    </row>
    <row r="283" spans="1:12" x14ac:dyDescent="0.4">
      <c r="A283" s="45">
        <f t="shared" ca="1" si="23"/>
        <v>0</v>
      </c>
      <c r="B283" s="45" t="b">
        <f t="shared" si="22"/>
        <v>0</v>
      </c>
      <c r="C283" s="46">
        <f t="shared" si="24"/>
        <v>0</v>
      </c>
      <c r="D283" s="45">
        <f t="shared" si="25"/>
        <v>0</v>
      </c>
      <c r="E283" s="251">
        <f t="shared" si="26"/>
        <v>0</v>
      </c>
      <c r="F283" s="168"/>
      <c r="G283" s="96"/>
      <c r="H283" s="79"/>
      <c r="I283" s="285"/>
      <c r="J283" s="62"/>
      <c r="K283" s="51"/>
      <c r="L283" s="66"/>
    </row>
    <row r="284" spans="1:12" x14ac:dyDescent="0.4">
      <c r="A284" s="45">
        <f t="shared" ca="1" si="23"/>
        <v>0</v>
      </c>
      <c r="B284" s="45" t="b">
        <f t="shared" si="22"/>
        <v>0</v>
      </c>
      <c r="C284" s="46">
        <f t="shared" si="24"/>
        <v>0</v>
      </c>
      <c r="D284" s="45">
        <f t="shared" si="25"/>
        <v>0</v>
      </c>
      <c r="E284" s="251">
        <f t="shared" si="26"/>
        <v>0</v>
      </c>
      <c r="F284" s="168"/>
      <c r="G284" s="96"/>
      <c r="H284" s="79"/>
      <c r="I284" s="285"/>
      <c r="J284" s="62"/>
      <c r="K284" s="51"/>
      <c r="L284" s="66"/>
    </row>
    <row r="285" spans="1:12" x14ac:dyDescent="0.4">
      <c r="A285" s="45">
        <f t="shared" ca="1" si="23"/>
        <v>0</v>
      </c>
      <c r="B285" s="45" t="b">
        <f t="shared" si="22"/>
        <v>0</v>
      </c>
      <c r="C285" s="46">
        <f t="shared" si="24"/>
        <v>0</v>
      </c>
      <c r="D285" s="45">
        <f t="shared" si="25"/>
        <v>0</v>
      </c>
      <c r="E285" s="251">
        <f t="shared" si="26"/>
        <v>0</v>
      </c>
      <c r="F285" s="168"/>
      <c r="G285" s="96"/>
      <c r="H285" s="79"/>
      <c r="I285" s="285"/>
      <c r="J285" s="62"/>
      <c r="K285" s="51"/>
      <c r="L285" s="66"/>
    </row>
    <row r="286" spans="1:12" x14ac:dyDescent="0.4">
      <c r="A286" s="45">
        <f t="shared" ca="1" si="23"/>
        <v>0</v>
      </c>
      <c r="B286" s="45" t="b">
        <f t="shared" si="22"/>
        <v>0</v>
      </c>
      <c r="C286" s="46">
        <f t="shared" si="24"/>
        <v>0</v>
      </c>
      <c r="D286" s="45">
        <f t="shared" si="25"/>
        <v>0</v>
      </c>
      <c r="E286" s="251">
        <f t="shared" si="26"/>
        <v>0</v>
      </c>
      <c r="F286" s="168"/>
      <c r="G286" s="96"/>
      <c r="H286" s="79"/>
      <c r="I286" s="285"/>
      <c r="J286" s="62"/>
      <c r="K286" s="51"/>
      <c r="L286" s="66"/>
    </row>
    <row r="287" spans="1:12" x14ac:dyDescent="0.4">
      <c r="A287" s="45">
        <f t="shared" ca="1" si="23"/>
        <v>0</v>
      </c>
      <c r="B287" s="45" t="b">
        <f t="shared" si="22"/>
        <v>0</v>
      </c>
      <c r="C287" s="46">
        <f t="shared" si="24"/>
        <v>0</v>
      </c>
      <c r="D287" s="45">
        <f t="shared" si="25"/>
        <v>0</v>
      </c>
      <c r="E287" s="251">
        <f t="shared" si="26"/>
        <v>0</v>
      </c>
      <c r="F287" s="168"/>
      <c r="G287" s="96"/>
      <c r="H287" s="79"/>
      <c r="I287" s="285"/>
      <c r="J287" s="62"/>
      <c r="K287" s="51"/>
      <c r="L287" s="66"/>
    </row>
    <row r="288" spans="1:12" x14ac:dyDescent="0.4">
      <c r="A288" s="45">
        <f t="shared" ca="1" si="23"/>
        <v>0</v>
      </c>
      <c r="B288" s="45" t="b">
        <f t="shared" si="22"/>
        <v>0</v>
      </c>
      <c r="C288" s="46">
        <f t="shared" si="24"/>
        <v>0</v>
      </c>
      <c r="D288" s="45">
        <f t="shared" si="25"/>
        <v>0</v>
      </c>
      <c r="E288" s="251">
        <f t="shared" si="26"/>
        <v>0</v>
      </c>
      <c r="F288" s="168"/>
      <c r="G288" s="96"/>
      <c r="H288" s="79"/>
      <c r="I288" s="285"/>
      <c r="J288" s="62"/>
      <c r="K288" s="51"/>
      <c r="L288" s="66"/>
    </row>
    <row r="289" spans="1:12" x14ac:dyDescent="0.4">
      <c r="A289" s="45">
        <f t="shared" ca="1" si="23"/>
        <v>0</v>
      </c>
      <c r="B289" s="45" t="b">
        <f t="shared" si="22"/>
        <v>0</v>
      </c>
      <c r="C289" s="46">
        <f t="shared" si="24"/>
        <v>0</v>
      </c>
      <c r="D289" s="45">
        <f t="shared" si="25"/>
        <v>0</v>
      </c>
      <c r="E289" s="251">
        <f t="shared" si="26"/>
        <v>0</v>
      </c>
      <c r="F289" s="168"/>
      <c r="G289" s="96"/>
      <c r="H289" s="79"/>
      <c r="I289" s="285"/>
      <c r="J289" s="62"/>
      <c r="K289" s="51"/>
      <c r="L289" s="66"/>
    </row>
    <row r="290" spans="1:12" x14ac:dyDescent="0.4">
      <c r="A290" s="45">
        <f t="shared" ca="1" si="23"/>
        <v>0</v>
      </c>
      <c r="B290" s="45" t="b">
        <f t="shared" si="22"/>
        <v>0</v>
      </c>
      <c r="C290" s="46">
        <f t="shared" si="24"/>
        <v>0</v>
      </c>
      <c r="D290" s="45">
        <f t="shared" si="25"/>
        <v>0</v>
      </c>
      <c r="E290" s="251">
        <f t="shared" si="26"/>
        <v>0</v>
      </c>
      <c r="F290" s="168"/>
      <c r="G290" s="96"/>
      <c r="H290" s="79"/>
      <c r="I290" s="285"/>
      <c r="J290" s="62"/>
      <c r="K290" s="51"/>
      <c r="L290" s="66"/>
    </row>
    <row r="291" spans="1:12" x14ac:dyDescent="0.4">
      <c r="A291" s="45">
        <f t="shared" ca="1" si="23"/>
        <v>0</v>
      </c>
      <c r="B291" s="45" t="b">
        <f t="shared" si="22"/>
        <v>0</v>
      </c>
      <c r="C291" s="46">
        <f t="shared" si="24"/>
        <v>0</v>
      </c>
      <c r="D291" s="45">
        <f t="shared" si="25"/>
        <v>0</v>
      </c>
      <c r="E291" s="251">
        <f t="shared" si="26"/>
        <v>0</v>
      </c>
      <c r="F291" s="168"/>
      <c r="G291" s="96"/>
      <c r="H291" s="79"/>
      <c r="I291" s="285"/>
      <c r="J291" s="62"/>
      <c r="K291" s="51"/>
      <c r="L291" s="66"/>
    </row>
    <row r="292" spans="1:12" x14ac:dyDescent="0.4">
      <c r="A292" s="45">
        <f t="shared" ca="1" si="23"/>
        <v>0</v>
      </c>
      <c r="B292" s="45" t="b">
        <f t="shared" si="22"/>
        <v>0</v>
      </c>
      <c r="C292" s="46">
        <f t="shared" si="24"/>
        <v>0</v>
      </c>
      <c r="D292" s="45">
        <f t="shared" si="25"/>
        <v>0</v>
      </c>
      <c r="E292" s="251">
        <f t="shared" si="26"/>
        <v>0</v>
      </c>
      <c r="F292" s="168"/>
      <c r="G292" s="96"/>
      <c r="H292" s="79"/>
      <c r="I292" s="285"/>
      <c r="J292" s="62"/>
      <c r="K292" s="51"/>
      <c r="L292" s="66"/>
    </row>
    <row r="293" spans="1:12" x14ac:dyDescent="0.4">
      <c r="A293" s="45">
        <f t="shared" ca="1" si="23"/>
        <v>0</v>
      </c>
      <c r="B293" s="45" t="b">
        <f t="shared" si="22"/>
        <v>0</v>
      </c>
      <c r="C293" s="46">
        <f t="shared" si="24"/>
        <v>0</v>
      </c>
      <c r="D293" s="45">
        <f t="shared" si="25"/>
        <v>0</v>
      </c>
      <c r="E293" s="251">
        <f t="shared" si="26"/>
        <v>0</v>
      </c>
      <c r="F293" s="168"/>
      <c r="G293" s="96"/>
      <c r="H293" s="79"/>
      <c r="I293" s="285"/>
      <c r="J293" s="62"/>
      <c r="K293" s="51"/>
      <c r="L293" s="66"/>
    </row>
    <row r="294" spans="1:12" x14ac:dyDescent="0.4">
      <c r="A294" s="45">
        <f t="shared" ca="1" si="23"/>
        <v>0</v>
      </c>
      <c r="B294" s="45" t="b">
        <f t="shared" si="22"/>
        <v>0</v>
      </c>
      <c r="C294" s="46">
        <f t="shared" si="24"/>
        <v>0</v>
      </c>
      <c r="D294" s="45">
        <f t="shared" si="25"/>
        <v>0</v>
      </c>
      <c r="E294" s="251">
        <f t="shared" si="26"/>
        <v>0</v>
      </c>
      <c r="F294" s="168"/>
      <c r="G294" s="96"/>
      <c r="H294" s="79"/>
      <c r="I294" s="285"/>
      <c r="J294" s="62"/>
      <c r="K294" s="51"/>
      <c r="L294" s="66"/>
    </row>
    <row r="295" spans="1:12" x14ac:dyDescent="0.4">
      <c r="A295" s="45">
        <f t="shared" ca="1" si="23"/>
        <v>0</v>
      </c>
      <c r="B295" s="45" t="b">
        <f t="shared" si="22"/>
        <v>0</v>
      </c>
      <c r="C295" s="46">
        <f t="shared" si="24"/>
        <v>0</v>
      </c>
      <c r="D295" s="45">
        <f t="shared" si="25"/>
        <v>0</v>
      </c>
      <c r="E295" s="251">
        <f t="shared" si="26"/>
        <v>0</v>
      </c>
      <c r="F295" s="168"/>
      <c r="G295" s="96"/>
      <c r="H295" s="79"/>
      <c r="I295" s="285"/>
      <c r="J295" s="62"/>
      <c r="K295" s="51"/>
      <c r="L295" s="66"/>
    </row>
    <row r="296" spans="1:12" x14ac:dyDescent="0.4">
      <c r="A296" s="45">
        <f t="shared" ca="1" si="23"/>
        <v>0</v>
      </c>
      <c r="B296" s="45" t="b">
        <f t="shared" si="22"/>
        <v>0</v>
      </c>
      <c r="C296" s="46">
        <f t="shared" si="24"/>
        <v>0</v>
      </c>
      <c r="D296" s="45">
        <f t="shared" si="25"/>
        <v>0</v>
      </c>
      <c r="E296" s="251">
        <f t="shared" si="26"/>
        <v>0</v>
      </c>
      <c r="F296" s="168"/>
      <c r="G296" s="96"/>
      <c r="H296" s="79"/>
      <c r="I296" s="285"/>
      <c r="J296" s="62"/>
      <c r="K296" s="51"/>
      <c r="L296" s="66"/>
    </row>
    <row r="297" spans="1:12" x14ac:dyDescent="0.4">
      <c r="A297" s="45">
        <f t="shared" ca="1" si="23"/>
        <v>0</v>
      </c>
      <c r="B297" s="45" t="b">
        <f t="shared" si="22"/>
        <v>0</v>
      </c>
      <c r="C297" s="46">
        <f t="shared" si="24"/>
        <v>0</v>
      </c>
      <c r="D297" s="45">
        <f t="shared" si="25"/>
        <v>0</v>
      </c>
      <c r="E297" s="251">
        <f t="shared" si="26"/>
        <v>0</v>
      </c>
      <c r="F297" s="168"/>
      <c r="G297" s="96"/>
      <c r="H297" s="79"/>
      <c r="I297" s="285"/>
      <c r="J297" s="62"/>
      <c r="K297" s="51"/>
      <c r="L297" s="66"/>
    </row>
    <row r="298" spans="1:12" x14ac:dyDescent="0.4">
      <c r="A298" s="45">
        <f t="shared" ca="1" si="23"/>
        <v>0</v>
      </c>
      <c r="B298" s="45" t="b">
        <f t="shared" si="22"/>
        <v>0</v>
      </c>
      <c r="C298" s="46">
        <f t="shared" si="24"/>
        <v>0</v>
      </c>
      <c r="D298" s="45">
        <f t="shared" si="25"/>
        <v>0</v>
      </c>
      <c r="E298" s="251">
        <f t="shared" si="26"/>
        <v>0</v>
      </c>
      <c r="F298" s="168"/>
      <c r="G298" s="96"/>
      <c r="H298" s="79"/>
      <c r="I298" s="285"/>
      <c r="J298" s="62"/>
      <c r="K298" s="51"/>
      <c r="L298" s="66"/>
    </row>
    <row r="299" spans="1:12" x14ac:dyDescent="0.4">
      <c r="A299" s="45">
        <f t="shared" ca="1" si="23"/>
        <v>0</v>
      </c>
      <c r="B299" s="45" t="b">
        <f t="shared" si="22"/>
        <v>0</v>
      </c>
      <c r="C299" s="46">
        <f t="shared" si="24"/>
        <v>0</v>
      </c>
      <c r="D299" s="45">
        <f t="shared" si="25"/>
        <v>0</v>
      </c>
      <c r="E299" s="251">
        <f t="shared" si="26"/>
        <v>0</v>
      </c>
      <c r="F299" s="168"/>
      <c r="G299" s="96"/>
      <c r="H299" s="79"/>
      <c r="I299" s="285"/>
      <c r="J299" s="62"/>
      <c r="K299" s="51"/>
      <c r="L299" s="66"/>
    </row>
    <row r="300" spans="1:12" x14ac:dyDescent="0.4">
      <c r="A300" s="45">
        <f t="shared" ca="1" si="23"/>
        <v>0</v>
      </c>
      <c r="B300" s="45" t="b">
        <f t="shared" si="22"/>
        <v>0</v>
      </c>
      <c r="C300" s="46">
        <f t="shared" si="24"/>
        <v>0</v>
      </c>
      <c r="D300" s="45">
        <f t="shared" si="25"/>
        <v>0</v>
      </c>
      <c r="E300" s="251">
        <f t="shared" si="26"/>
        <v>0</v>
      </c>
      <c r="F300" s="168"/>
      <c r="G300" s="96"/>
      <c r="H300" s="79"/>
      <c r="I300" s="285"/>
      <c r="J300" s="62"/>
      <c r="K300" s="51"/>
      <c r="L300" s="66"/>
    </row>
    <row r="301" spans="1:12" x14ac:dyDescent="0.4">
      <c r="A301" s="45">
        <f t="shared" ca="1" si="23"/>
        <v>0</v>
      </c>
      <c r="B301" s="45" t="b">
        <f t="shared" si="22"/>
        <v>0</v>
      </c>
      <c r="C301" s="46">
        <f t="shared" si="24"/>
        <v>0</v>
      </c>
      <c r="D301" s="45">
        <f t="shared" si="25"/>
        <v>0</v>
      </c>
      <c r="E301" s="251">
        <f t="shared" si="26"/>
        <v>0</v>
      </c>
      <c r="F301" s="168"/>
      <c r="G301" s="96"/>
      <c r="H301" s="79"/>
      <c r="I301" s="285"/>
      <c r="J301" s="62"/>
      <c r="K301" s="51"/>
      <c r="L301" s="66"/>
    </row>
    <row r="302" spans="1:12" x14ac:dyDescent="0.4">
      <c r="A302" s="45">
        <f t="shared" ca="1" si="23"/>
        <v>0</v>
      </c>
      <c r="B302" s="45" t="b">
        <f t="shared" si="22"/>
        <v>0</v>
      </c>
      <c r="C302" s="46">
        <f t="shared" si="24"/>
        <v>0</v>
      </c>
      <c r="D302" s="45">
        <f t="shared" si="25"/>
        <v>0</v>
      </c>
      <c r="E302" s="251">
        <f t="shared" si="26"/>
        <v>0</v>
      </c>
      <c r="F302" s="168"/>
      <c r="G302" s="96"/>
      <c r="H302" s="79"/>
      <c r="I302" s="285"/>
      <c r="J302" s="62"/>
      <c r="K302" s="51"/>
      <c r="L302" s="66"/>
    </row>
    <row r="303" spans="1:12" x14ac:dyDescent="0.4">
      <c r="A303" s="45">
        <f t="shared" ca="1" si="23"/>
        <v>0</v>
      </c>
      <c r="B303" s="45" t="b">
        <f t="shared" si="22"/>
        <v>0</v>
      </c>
      <c r="C303" s="46">
        <f t="shared" si="24"/>
        <v>0</v>
      </c>
      <c r="D303" s="45">
        <f t="shared" si="25"/>
        <v>0</v>
      </c>
      <c r="E303" s="251">
        <f t="shared" si="26"/>
        <v>0</v>
      </c>
      <c r="F303" s="168"/>
      <c r="G303" s="96"/>
      <c r="H303" s="79"/>
      <c r="I303" s="285"/>
      <c r="J303" s="62"/>
      <c r="K303" s="51"/>
      <c r="L303" s="66"/>
    </row>
    <row r="304" spans="1:12" x14ac:dyDescent="0.4">
      <c r="A304" s="45">
        <f t="shared" ca="1" si="23"/>
        <v>0</v>
      </c>
      <c r="B304" s="45" t="b">
        <f t="shared" si="22"/>
        <v>0</v>
      </c>
      <c r="C304" s="46">
        <f t="shared" si="24"/>
        <v>0</v>
      </c>
      <c r="D304" s="45">
        <f t="shared" si="25"/>
        <v>0</v>
      </c>
      <c r="E304" s="251">
        <f t="shared" si="26"/>
        <v>0</v>
      </c>
      <c r="F304" s="168"/>
      <c r="G304" s="96"/>
      <c r="H304" s="79"/>
      <c r="I304" s="285"/>
      <c r="J304" s="62"/>
      <c r="K304" s="51"/>
      <c r="L304" s="66"/>
    </row>
    <row r="305" spans="1:12" x14ac:dyDescent="0.4">
      <c r="A305" s="45">
        <f t="shared" ca="1" si="23"/>
        <v>0</v>
      </c>
      <c r="B305" s="45" t="b">
        <f t="shared" si="22"/>
        <v>0</v>
      </c>
      <c r="C305" s="46">
        <f t="shared" si="24"/>
        <v>0</v>
      </c>
      <c r="D305" s="45">
        <f t="shared" si="25"/>
        <v>0</v>
      </c>
      <c r="E305" s="251">
        <f t="shared" si="26"/>
        <v>0</v>
      </c>
      <c r="F305" s="168"/>
      <c r="G305" s="96"/>
      <c r="H305" s="79"/>
      <c r="I305" s="285"/>
      <c r="J305" s="62"/>
      <c r="K305" s="51"/>
      <c r="L305" s="66"/>
    </row>
    <row r="306" spans="1:12" x14ac:dyDescent="0.4">
      <c r="A306" s="45">
        <f t="shared" ca="1" si="23"/>
        <v>0</v>
      </c>
      <c r="B306" s="45" t="b">
        <f t="shared" si="22"/>
        <v>0</v>
      </c>
      <c r="C306" s="46">
        <f t="shared" si="24"/>
        <v>0</v>
      </c>
      <c r="D306" s="45">
        <f t="shared" si="25"/>
        <v>0</v>
      </c>
      <c r="E306" s="251">
        <f t="shared" si="26"/>
        <v>0</v>
      </c>
      <c r="F306" s="168"/>
      <c r="G306" s="96"/>
      <c r="H306" s="79"/>
      <c r="I306" s="285"/>
      <c r="J306" s="62"/>
      <c r="K306" s="51"/>
      <c r="L306" s="66"/>
    </row>
    <row r="307" spans="1:12" x14ac:dyDescent="0.4">
      <c r="A307" s="45">
        <f t="shared" ca="1" si="23"/>
        <v>0</v>
      </c>
      <c r="B307" s="45" t="b">
        <f t="shared" si="22"/>
        <v>0</v>
      </c>
      <c r="C307" s="46">
        <f t="shared" si="24"/>
        <v>0</v>
      </c>
      <c r="D307" s="45">
        <f t="shared" si="25"/>
        <v>0</v>
      </c>
      <c r="E307" s="251">
        <f t="shared" si="26"/>
        <v>0</v>
      </c>
      <c r="F307" s="168"/>
      <c r="G307" s="96"/>
      <c r="H307" s="79"/>
      <c r="I307" s="285"/>
      <c r="J307" s="62"/>
      <c r="K307" s="51"/>
      <c r="L307" s="66"/>
    </row>
    <row r="308" spans="1:12" x14ac:dyDescent="0.4">
      <c r="A308" s="45">
        <f t="shared" ca="1" si="23"/>
        <v>0</v>
      </c>
      <c r="B308" s="45" t="b">
        <f t="shared" si="22"/>
        <v>0</v>
      </c>
      <c r="C308" s="46">
        <f t="shared" si="24"/>
        <v>0</v>
      </c>
      <c r="D308" s="45">
        <f t="shared" si="25"/>
        <v>0</v>
      </c>
      <c r="E308" s="251">
        <f t="shared" si="26"/>
        <v>0</v>
      </c>
      <c r="F308" s="168"/>
      <c r="G308" s="96"/>
      <c r="H308" s="79"/>
      <c r="I308" s="285"/>
      <c r="J308" s="62"/>
      <c r="K308" s="51"/>
      <c r="L308" s="66"/>
    </row>
    <row r="309" spans="1:12" x14ac:dyDescent="0.4">
      <c r="A309" s="45">
        <f t="shared" ca="1" si="23"/>
        <v>0</v>
      </c>
      <c r="B309" s="45" t="b">
        <f t="shared" si="22"/>
        <v>0</v>
      </c>
      <c r="C309" s="46">
        <f t="shared" si="24"/>
        <v>0</v>
      </c>
      <c r="D309" s="45">
        <f t="shared" si="25"/>
        <v>0</v>
      </c>
      <c r="E309" s="251">
        <f t="shared" si="26"/>
        <v>0</v>
      </c>
      <c r="F309" s="168"/>
      <c r="G309" s="96"/>
      <c r="H309" s="79"/>
      <c r="I309" s="285"/>
      <c r="J309" s="62"/>
      <c r="K309" s="51"/>
      <c r="L309" s="66"/>
    </row>
    <row r="310" spans="1:12" x14ac:dyDescent="0.4">
      <c r="A310" s="45">
        <f t="shared" ca="1" si="23"/>
        <v>0</v>
      </c>
      <c r="B310" s="45" t="b">
        <f t="shared" si="22"/>
        <v>0</v>
      </c>
      <c r="C310" s="46">
        <f t="shared" si="24"/>
        <v>0</v>
      </c>
      <c r="D310" s="45">
        <f t="shared" si="25"/>
        <v>0</v>
      </c>
      <c r="E310" s="251">
        <f t="shared" si="26"/>
        <v>0</v>
      </c>
      <c r="F310" s="168"/>
      <c r="G310" s="96"/>
      <c r="H310" s="79"/>
      <c r="I310" s="285"/>
      <c r="J310" s="62"/>
      <c r="K310" s="51"/>
      <c r="L310" s="66"/>
    </row>
    <row r="311" spans="1:12" x14ac:dyDescent="0.4">
      <c r="A311" s="45">
        <f t="shared" ca="1" si="23"/>
        <v>0</v>
      </c>
      <c r="B311" s="45" t="b">
        <f t="shared" si="22"/>
        <v>0</v>
      </c>
      <c r="C311" s="46">
        <f t="shared" si="24"/>
        <v>0</v>
      </c>
      <c r="D311" s="45">
        <f t="shared" si="25"/>
        <v>0</v>
      </c>
      <c r="E311" s="251">
        <f t="shared" si="26"/>
        <v>0</v>
      </c>
      <c r="F311" s="168"/>
      <c r="G311" s="96"/>
      <c r="H311" s="79"/>
      <c r="I311" s="285"/>
      <c r="J311" s="62"/>
      <c r="K311" s="51"/>
      <c r="L311" s="66"/>
    </row>
    <row r="312" spans="1:12" x14ac:dyDescent="0.4">
      <c r="A312" s="45">
        <f t="shared" ca="1" si="23"/>
        <v>0</v>
      </c>
      <c r="B312" s="45" t="b">
        <f t="shared" si="22"/>
        <v>0</v>
      </c>
      <c r="C312" s="46">
        <f t="shared" si="24"/>
        <v>0</v>
      </c>
      <c r="D312" s="45">
        <f t="shared" si="25"/>
        <v>0</v>
      </c>
      <c r="E312" s="251">
        <f t="shared" si="26"/>
        <v>0</v>
      </c>
      <c r="F312" s="168"/>
      <c r="G312" s="96"/>
      <c r="H312" s="79"/>
      <c r="I312" s="285"/>
      <c r="J312" s="62"/>
      <c r="K312" s="51"/>
      <c r="L312" s="66"/>
    </row>
    <row r="313" spans="1:12" x14ac:dyDescent="0.4">
      <c r="A313" s="45">
        <f t="shared" ca="1" si="23"/>
        <v>0</v>
      </c>
      <c r="B313" s="45" t="b">
        <f t="shared" si="22"/>
        <v>0</v>
      </c>
      <c r="C313" s="46">
        <f t="shared" si="24"/>
        <v>0</v>
      </c>
      <c r="D313" s="45">
        <f t="shared" si="25"/>
        <v>0</v>
      </c>
      <c r="E313" s="251">
        <f t="shared" si="26"/>
        <v>0</v>
      </c>
      <c r="F313" s="168"/>
      <c r="G313" s="96"/>
      <c r="H313" s="79"/>
      <c r="I313" s="285"/>
      <c r="J313" s="62"/>
      <c r="K313" s="51"/>
      <c r="L313" s="66"/>
    </row>
    <row r="314" spans="1:12" x14ac:dyDescent="0.4">
      <c r="A314" s="45">
        <f t="shared" ca="1" si="23"/>
        <v>0</v>
      </c>
      <c r="B314" s="45" t="b">
        <f t="shared" si="22"/>
        <v>0</v>
      </c>
      <c r="C314" s="46">
        <f t="shared" si="24"/>
        <v>0</v>
      </c>
      <c r="D314" s="45">
        <f t="shared" si="25"/>
        <v>0</v>
      </c>
      <c r="E314" s="251">
        <f t="shared" si="26"/>
        <v>0</v>
      </c>
      <c r="F314" s="168"/>
      <c r="G314" s="96"/>
      <c r="H314" s="79"/>
      <c r="I314" s="285"/>
      <c r="J314" s="62"/>
      <c r="K314" s="51"/>
      <c r="L314" s="66"/>
    </row>
    <row r="315" spans="1:12" x14ac:dyDescent="0.4">
      <c r="A315" s="45">
        <f t="shared" ca="1" si="23"/>
        <v>0</v>
      </c>
      <c r="B315" s="45" t="b">
        <f t="shared" si="22"/>
        <v>0</v>
      </c>
      <c r="C315" s="46">
        <f t="shared" si="24"/>
        <v>0</v>
      </c>
      <c r="D315" s="45">
        <f t="shared" si="25"/>
        <v>0</v>
      </c>
      <c r="E315" s="251">
        <f t="shared" si="26"/>
        <v>0</v>
      </c>
      <c r="F315" s="168"/>
      <c r="G315" s="96"/>
      <c r="H315" s="79"/>
      <c r="I315" s="285"/>
      <c r="J315" s="62"/>
      <c r="K315" s="51"/>
      <c r="L315" s="66"/>
    </row>
    <row r="316" spans="1:12" x14ac:dyDescent="0.4">
      <c r="A316" s="45">
        <f t="shared" ca="1" si="23"/>
        <v>0</v>
      </c>
      <c r="B316" s="45" t="b">
        <f t="shared" si="22"/>
        <v>0</v>
      </c>
      <c r="C316" s="46">
        <f t="shared" si="24"/>
        <v>0</v>
      </c>
      <c r="D316" s="45">
        <f t="shared" si="25"/>
        <v>0</v>
      </c>
      <c r="E316" s="251">
        <f t="shared" si="26"/>
        <v>0</v>
      </c>
      <c r="F316" s="168"/>
      <c r="G316" s="96"/>
      <c r="H316" s="79"/>
      <c r="I316" s="285"/>
      <c r="J316" s="62"/>
      <c r="K316" s="51"/>
      <c r="L316" s="66"/>
    </row>
    <row r="317" spans="1:12" x14ac:dyDescent="0.4">
      <c r="A317" s="45">
        <f t="shared" ca="1" si="23"/>
        <v>0</v>
      </c>
      <c r="B317" s="45" t="b">
        <f t="shared" si="22"/>
        <v>0</v>
      </c>
      <c r="C317" s="46">
        <f t="shared" si="24"/>
        <v>0</v>
      </c>
      <c r="D317" s="45">
        <f t="shared" si="25"/>
        <v>0</v>
      </c>
      <c r="E317" s="251">
        <f t="shared" si="26"/>
        <v>0</v>
      </c>
      <c r="F317" s="168"/>
      <c r="G317" s="96"/>
      <c r="H317" s="79"/>
      <c r="I317" s="285"/>
      <c r="J317" s="62"/>
      <c r="K317" s="51"/>
      <c r="L317" s="66"/>
    </row>
    <row r="318" spans="1:12" x14ac:dyDescent="0.4">
      <c r="A318" s="45">
        <f t="shared" ca="1" si="23"/>
        <v>0</v>
      </c>
      <c r="B318" s="45" t="b">
        <f t="shared" si="22"/>
        <v>0</v>
      </c>
      <c r="C318" s="46">
        <f t="shared" si="24"/>
        <v>0</v>
      </c>
      <c r="D318" s="45">
        <f t="shared" si="25"/>
        <v>0</v>
      </c>
      <c r="E318" s="251">
        <f t="shared" si="26"/>
        <v>0</v>
      </c>
      <c r="F318" s="168"/>
      <c r="G318" s="96"/>
      <c r="H318" s="79"/>
      <c r="I318" s="285"/>
      <c r="J318" s="62"/>
      <c r="K318" s="51"/>
      <c r="L318" s="66"/>
    </row>
    <row r="319" spans="1:12" x14ac:dyDescent="0.4">
      <c r="A319" s="45">
        <f t="shared" ca="1" si="23"/>
        <v>0</v>
      </c>
      <c r="B319" s="45" t="b">
        <f t="shared" si="22"/>
        <v>0</v>
      </c>
      <c r="C319" s="46">
        <f t="shared" si="24"/>
        <v>0</v>
      </c>
      <c r="D319" s="45">
        <f t="shared" si="25"/>
        <v>0</v>
      </c>
      <c r="E319" s="251">
        <f t="shared" si="26"/>
        <v>0</v>
      </c>
      <c r="F319" s="168"/>
      <c r="G319" s="96"/>
      <c r="H319" s="79"/>
      <c r="I319" s="285"/>
      <c r="J319" s="62"/>
      <c r="K319" s="51"/>
      <c r="L319" s="66"/>
    </row>
    <row r="320" spans="1:12" x14ac:dyDescent="0.4">
      <c r="A320" s="45">
        <f t="shared" ca="1" si="23"/>
        <v>0</v>
      </c>
      <c r="B320" s="45" t="b">
        <f t="shared" si="22"/>
        <v>0</v>
      </c>
      <c r="C320" s="46">
        <f t="shared" si="24"/>
        <v>0</v>
      </c>
      <c r="D320" s="45">
        <f t="shared" si="25"/>
        <v>0</v>
      </c>
      <c r="E320" s="251">
        <f t="shared" si="26"/>
        <v>0</v>
      </c>
      <c r="F320" s="168"/>
      <c r="G320" s="96"/>
      <c r="H320" s="79"/>
      <c r="I320" s="285"/>
      <c r="J320" s="62"/>
      <c r="K320" s="51"/>
      <c r="L320" s="66"/>
    </row>
    <row r="321" spans="1:12" x14ac:dyDescent="0.4">
      <c r="A321" s="45">
        <f t="shared" ca="1" si="23"/>
        <v>0</v>
      </c>
      <c r="B321" s="45" t="b">
        <f t="shared" si="22"/>
        <v>0</v>
      </c>
      <c r="C321" s="46">
        <f t="shared" si="24"/>
        <v>0</v>
      </c>
      <c r="D321" s="45">
        <f t="shared" si="25"/>
        <v>0</v>
      </c>
      <c r="E321" s="251">
        <f t="shared" si="26"/>
        <v>0</v>
      </c>
      <c r="F321" s="168"/>
      <c r="G321" s="96"/>
      <c r="H321" s="79"/>
      <c r="I321" s="285"/>
      <c r="J321" s="62"/>
      <c r="K321" s="51"/>
      <c r="L321" s="66"/>
    </row>
    <row r="322" spans="1:12" x14ac:dyDescent="0.4">
      <c r="A322" s="45">
        <f t="shared" ca="1" si="23"/>
        <v>0</v>
      </c>
      <c r="B322" s="45" t="b">
        <f t="shared" si="22"/>
        <v>0</v>
      </c>
      <c r="C322" s="46">
        <f t="shared" si="24"/>
        <v>0</v>
      </c>
      <c r="D322" s="45">
        <f t="shared" si="25"/>
        <v>0</v>
      </c>
      <c r="E322" s="251">
        <f t="shared" si="26"/>
        <v>0</v>
      </c>
      <c r="F322" s="168"/>
      <c r="G322" s="96"/>
      <c r="H322" s="79"/>
      <c r="I322" s="285"/>
      <c r="J322" s="62"/>
      <c r="K322" s="51"/>
      <c r="L322" s="66"/>
    </row>
    <row r="323" spans="1:12" x14ac:dyDescent="0.4">
      <c r="A323" s="45">
        <f t="shared" ca="1" si="23"/>
        <v>0</v>
      </c>
      <c r="B323" s="45" t="b">
        <f t="shared" si="22"/>
        <v>0</v>
      </c>
      <c r="C323" s="46">
        <f t="shared" si="24"/>
        <v>0</v>
      </c>
      <c r="D323" s="45">
        <f t="shared" si="25"/>
        <v>0</v>
      </c>
      <c r="E323" s="251">
        <f t="shared" si="26"/>
        <v>0</v>
      </c>
      <c r="F323" s="168"/>
      <c r="G323" s="96"/>
      <c r="H323" s="79"/>
      <c r="I323" s="285"/>
      <c r="J323" s="62"/>
      <c r="K323" s="51"/>
      <c r="L323" s="66"/>
    </row>
    <row r="324" spans="1:12" x14ac:dyDescent="0.4">
      <c r="A324" s="45">
        <f t="shared" ca="1" si="23"/>
        <v>0</v>
      </c>
      <c r="B324" s="45" t="b">
        <f t="shared" si="22"/>
        <v>0</v>
      </c>
      <c r="C324" s="46">
        <f t="shared" si="24"/>
        <v>0</v>
      </c>
      <c r="D324" s="45">
        <f t="shared" si="25"/>
        <v>0</v>
      </c>
      <c r="E324" s="251">
        <f t="shared" si="26"/>
        <v>0</v>
      </c>
      <c r="F324" s="168"/>
      <c r="G324" s="96"/>
      <c r="H324" s="79"/>
      <c r="I324" s="285"/>
      <c r="J324" s="62"/>
      <c r="K324" s="51"/>
      <c r="L324" s="66"/>
    </row>
    <row r="325" spans="1:12" x14ac:dyDescent="0.4">
      <c r="A325" s="45">
        <f t="shared" ca="1" si="23"/>
        <v>0</v>
      </c>
      <c r="B325" s="45" t="b">
        <f t="shared" si="22"/>
        <v>0</v>
      </c>
      <c r="C325" s="46">
        <f t="shared" si="24"/>
        <v>0</v>
      </c>
      <c r="D325" s="45">
        <f t="shared" si="25"/>
        <v>0</v>
      </c>
      <c r="E325" s="251">
        <f t="shared" si="26"/>
        <v>0</v>
      </c>
      <c r="F325" s="168"/>
      <c r="G325" s="96"/>
      <c r="H325" s="79"/>
      <c r="I325" s="285"/>
      <c r="J325" s="62"/>
      <c r="K325" s="51"/>
      <c r="L325" s="66"/>
    </row>
    <row r="326" spans="1:12" x14ac:dyDescent="0.4">
      <c r="A326" s="45">
        <f t="shared" ca="1" si="23"/>
        <v>0</v>
      </c>
      <c r="B326" s="45" t="b">
        <f t="shared" si="22"/>
        <v>0</v>
      </c>
      <c r="C326" s="46">
        <f t="shared" si="24"/>
        <v>0</v>
      </c>
      <c r="D326" s="45">
        <f t="shared" si="25"/>
        <v>0</v>
      </c>
      <c r="E326" s="251">
        <f t="shared" si="26"/>
        <v>0</v>
      </c>
      <c r="F326" s="168"/>
      <c r="G326" s="96"/>
      <c r="H326" s="79"/>
      <c r="I326" s="285"/>
      <c r="J326" s="62"/>
      <c r="K326" s="51"/>
      <c r="L326" s="66"/>
    </row>
    <row r="327" spans="1:12" x14ac:dyDescent="0.4">
      <c r="A327" s="45">
        <f t="shared" ca="1" si="23"/>
        <v>0</v>
      </c>
      <c r="B327" s="45" t="b">
        <f t="shared" ref="B327:B390" si="27">AND(分科號=E327,D327&gt;=分起日,D327&lt;=分訖日)</f>
        <v>0</v>
      </c>
      <c r="C327" s="46">
        <f t="shared" si="24"/>
        <v>0</v>
      </c>
      <c r="D327" s="45">
        <f t="shared" si="25"/>
        <v>0</v>
      </c>
      <c r="E327" s="251">
        <f t="shared" si="26"/>
        <v>0</v>
      </c>
      <c r="F327" s="168"/>
      <c r="G327" s="96"/>
      <c r="H327" s="79"/>
      <c r="I327" s="285"/>
      <c r="J327" s="62"/>
      <c r="K327" s="51"/>
      <c r="L327" s="66"/>
    </row>
    <row r="328" spans="1:12" x14ac:dyDescent="0.4">
      <c r="A328" s="45">
        <f t="shared" ref="A328:A391" ca="1" si="28">IF(B328,COUNTIF(OFFSET(B328,ROW()*-1+6,,ROW()-5),TRUE),)</f>
        <v>0</v>
      </c>
      <c r="B328" s="45" t="b">
        <f t="shared" si="27"/>
        <v>0</v>
      </c>
      <c r="C328" s="46">
        <f t="shared" ref="C328:C391" si="29">IF(F328&lt;&gt;"",F328,IF(E328&lt;&gt;0,INDEX(C:C,ROW()-1),0))</f>
        <v>0</v>
      </c>
      <c r="D328" s="45">
        <f t="shared" ref="D328:D391" si="30">IF(G328&lt;&gt;"",G328,IF(E328&lt;&gt;0,INDEX(D:D,ROW()-1),0))</f>
        <v>0</v>
      </c>
      <c r="E328" s="251">
        <f t="shared" si="26"/>
        <v>0</v>
      </c>
      <c r="F328" s="168"/>
      <c r="G328" s="96"/>
      <c r="H328" s="79"/>
      <c r="I328" s="285"/>
      <c r="J328" s="62"/>
      <c r="K328" s="51"/>
      <c r="L328" s="66"/>
    </row>
    <row r="329" spans="1:12" x14ac:dyDescent="0.4">
      <c r="A329" s="45">
        <f t="shared" ca="1" si="28"/>
        <v>0</v>
      </c>
      <c r="B329" s="45" t="b">
        <f t="shared" si="27"/>
        <v>0</v>
      </c>
      <c r="C329" s="46">
        <f t="shared" si="29"/>
        <v>0</v>
      </c>
      <c r="D329" s="45">
        <f t="shared" si="30"/>
        <v>0</v>
      </c>
      <c r="E329" s="251">
        <f t="shared" si="26"/>
        <v>0</v>
      </c>
      <c r="F329" s="168"/>
      <c r="G329" s="96"/>
      <c r="H329" s="79"/>
      <c r="I329" s="285"/>
      <c r="J329" s="62"/>
      <c r="K329" s="51"/>
      <c r="L329" s="66"/>
    </row>
    <row r="330" spans="1:12" x14ac:dyDescent="0.4">
      <c r="A330" s="45">
        <f t="shared" ca="1" si="28"/>
        <v>0</v>
      </c>
      <c r="B330" s="45" t="b">
        <f t="shared" si="27"/>
        <v>0</v>
      </c>
      <c r="C330" s="46">
        <f t="shared" si="29"/>
        <v>0</v>
      </c>
      <c r="D330" s="45">
        <f t="shared" si="30"/>
        <v>0</v>
      </c>
      <c r="E330" s="251">
        <f t="shared" ref="E330:E393" si="31">IF(I330&lt;&gt;"",VALUE(TRIM(LEFT(I330,6))),0)</f>
        <v>0</v>
      </c>
      <c r="F330" s="168"/>
      <c r="G330" s="96"/>
      <c r="H330" s="79"/>
      <c r="I330" s="285"/>
      <c r="J330" s="62"/>
      <c r="K330" s="51"/>
      <c r="L330" s="66"/>
    </row>
    <row r="331" spans="1:12" x14ac:dyDescent="0.4">
      <c r="A331" s="45">
        <f t="shared" ca="1" si="28"/>
        <v>0</v>
      </c>
      <c r="B331" s="45" t="b">
        <f t="shared" si="27"/>
        <v>0</v>
      </c>
      <c r="C331" s="46">
        <f t="shared" si="29"/>
        <v>0</v>
      </c>
      <c r="D331" s="45">
        <f t="shared" si="30"/>
        <v>0</v>
      </c>
      <c r="E331" s="251">
        <f t="shared" si="31"/>
        <v>0</v>
      </c>
      <c r="F331" s="168"/>
      <c r="G331" s="96"/>
      <c r="H331" s="79"/>
      <c r="I331" s="285"/>
      <c r="J331" s="62"/>
      <c r="K331" s="51"/>
      <c r="L331" s="66"/>
    </row>
    <row r="332" spans="1:12" x14ac:dyDescent="0.4">
      <c r="A332" s="45">
        <f t="shared" ca="1" si="28"/>
        <v>0</v>
      </c>
      <c r="B332" s="45" t="b">
        <f t="shared" si="27"/>
        <v>0</v>
      </c>
      <c r="C332" s="46">
        <f t="shared" si="29"/>
        <v>0</v>
      </c>
      <c r="D332" s="45">
        <f t="shared" si="30"/>
        <v>0</v>
      </c>
      <c r="E332" s="251">
        <f t="shared" si="31"/>
        <v>0</v>
      </c>
      <c r="F332" s="168"/>
      <c r="G332" s="96"/>
      <c r="H332" s="79"/>
      <c r="I332" s="285"/>
      <c r="J332" s="62"/>
      <c r="K332" s="51"/>
      <c r="L332" s="66"/>
    </row>
    <row r="333" spans="1:12" x14ac:dyDescent="0.4">
      <c r="A333" s="45">
        <f t="shared" ca="1" si="28"/>
        <v>0</v>
      </c>
      <c r="B333" s="45" t="b">
        <f t="shared" si="27"/>
        <v>0</v>
      </c>
      <c r="C333" s="46">
        <f t="shared" si="29"/>
        <v>0</v>
      </c>
      <c r="D333" s="45">
        <f t="shared" si="30"/>
        <v>0</v>
      </c>
      <c r="E333" s="251">
        <f t="shared" si="31"/>
        <v>0</v>
      </c>
      <c r="F333" s="168"/>
      <c r="G333" s="96"/>
      <c r="H333" s="79"/>
      <c r="I333" s="285"/>
      <c r="J333" s="62"/>
      <c r="K333" s="51"/>
      <c r="L333" s="66"/>
    </row>
    <row r="334" spans="1:12" x14ac:dyDescent="0.4">
      <c r="A334" s="45">
        <f t="shared" ca="1" si="28"/>
        <v>0</v>
      </c>
      <c r="B334" s="45" t="b">
        <f t="shared" si="27"/>
        <v>0</v>
      </c>
      <c r="C334" s="46">
        <f t="shared" si="29"/>
        <v>0</v>
      </c>
      <c r="D334" s="45">
        <f t="shared" si="30"/>
        <v>0</v>
      </c>
      <c r="E334" s="251">
        <f t="shared" si="31"/>
        <v>0</v>
      </c>
      <c r="F334" s="168"/>
      <c r="G334" s="96"/>
      <c r="H334" s="79"/>
      <c r="I334" s="285"/>
      <c r="J334" s="62"/>
      <c r="K334" s="51"/>
      <c r="L334" s="66"/>
    </row>
    <row r="335" spans="1:12" x14ac:dyDescent="0.4">
      <c r="A335" s="45">
        <f t="shared" ca="1" si="28"/>
        <v>0</v>
      </c>
      <c r="B335" s="45" t="b">
        <f t="shared" si="27"/>
        <v>0</v>
      </c>
      <c r="C335" s="46">
        <f t="shared" si="29"/>
        <v>0</v>
      </c>
      <c r="D335" s="45">
        <f t="shared" si="30"/>
        <v>0</v>
      </c>
      <c r="E335" s="251">
        <f t="shared" si="31"/>
        <v>0</v>
      </c>
      <c r="F335" s="168"/>
      <c r="G335" s="96"/>
      <c r="H335" s="79"/>
      <c r="I335" s="285"/>
      <c r="J335" s="62"/>
      <c r="K335" s="51"/>
      <c r="L335" s="66"/>
    </row>
    <row r="336" spans="1:12" x14ac:dyDescent="0.4">
      <c r="A336" s="45">
        <f t="shared" ca="1" si="28"/>
        <v>0</v>
      </c>
      <c r="B336" s="45" t="b">
        <f t="shared" si="27"/>
        <v>0</v>
      </c>
      <c r="C336" s="46">
        <f t="shared" si="29"/>
        <v>0</v>
      </c>
      <c r="D336" s="45">
        <f t="shared" si="30"/>
        <v>0</v>
      </c>
      <c r="E336" s="251">
        <f t="shared" si="31"/>
        <v>0</v>
      </c>
      <c r="F336" s="168"/>
      <c r="G336" s="96"/>
      <c r="H336" s="79"/>
      <c r="I336" s="285"/>
      <c r="J336" s="62"/>
      <c r="K336" s="51"/>
      <c r="L336" s="66"/>
    </row>
    <row r="337" spans="1:12" x14ac:dyDescent="0.4">
      <c r="A337" s="45">
        <f t="shared" ca="1" si="28"/>
        <v>0</v>
      </c>
      <c r="B337" s="45" t="b">
        <f t="shared" si="27"/>
        <v>0</v>
      </c>
      <c r="C337" s="46">
        <f t="shared" si="29"/>
        <v>0</v>
      </c>
      <c r="D337" s="45">
        <f t="shared" si="30"/>
        <v>0</v>
      </c>
      <c r="E337" s="251">
        <f t="shared" si="31"/>
        <v>0</v>
      </c>
      <c r="F337" s="168"/>
      <c r="G337" s="96"/>
      <c r="H337" s="79"/>
      <c r="I337" s="285"/>
      <c r="J337" s="62"/>
      <c r="K337" s="51"/>
      <c r="L337" s="66"/>
    </row>
    <row r="338" spans="1:12" x14ac:dyDescent="0.4">
      <c r="A338" s="45">
        <f t="shared" ca="1" si="28"/>
        <v>0</v>
      </c>
      <c r="B338" s="45" t="b">
        <f t="shared" si="27"/>
        <v>0</v>
      </c>
      <c r="C338" s="46">
        <f t="shared" si="29"/>
        <v>0</v>
      </c>
      <c r="D338" s="45">
        <f t="shared" si="30"/>
        <v>0</v>
      </c>
      <c r="E338" s="251">
        <f t="shared" si="31"/>
        <v>0</v>
      </c>
      <c r="F338" s="168"/>
      <c r="G338" s="96"/>
      <c r="H338" s="79"/>
      <c r="I338" s="285"/>
      <c r="J338" s="62"/>
      <c r="K338" s="51"/>
      <c r="L338" s="66"/>
    </row>
    <row r="339" spans="1:12" x14ac:dyDescent="0.4">
      <c r="A339" s="45">
        <f t="shared" ca="1" si="28"/>
        <v>0</v>
      </c>
      <c r="B339" s="45" t="b">
        <f t="shared" si="27"/>
        <v>0</v>
      </c>
      <c r="C339" s="46">
        <f t="shared" si="29"/>
        <v>0</v>
      </c>
      <c r="D339" s="45">
        <f t="shared" si="30"/>
        <v>0</v>
      </c>
      <c r="E339" s="251">
        <f t="shared" si="31"/>
        <v>0</v>
      </c>
      <c r="F339" s="168"/>
      <c r="G339" s="96"/>
      <c r="H339" s="79"/>
      <c r="I339" s="285"/>
      <c r="J339" s="62"/>
      <c r="K339" s="51"/>
      <c r="L339" s="66"/>
    </row>
    <row r="340" spans="1:12" x14ac:dyDescent="0.4">
      <c r="A340" s="45">
        <f t="shared" ca="1" si="28"/>
        <v>0</v>
      </c>
      <c r="B340" s="45" t="b">
        <f t="shared" si="27"/>
        <v>0</v>
      </c>
      <c r="C340" s="46">
        <f t="shared" si="29"/>
        <v>0</v>
      </c>
      <c r="D340" s="45">
        <f t="shared" si="30"/>
        <v>0</v>
      </c>
      <c r="E340" s="251">
        <f t="shared" si="31"/>
        <v>0</v>
      </c>
      <c r="F340" s="168"/>
      <c r="G340" s="96"/>
      <c r="H340" s="79"/>
      <c r="I340" s="285"/>
      <c r="J340" s="62"/>
      <c r="K340" s="51"/>
      <c r="L340" s="66"/>
    </row>
    <row r="341" spans="1:12" x14ac:dyDescent="0.4">
      <c r="A341" s="45">
        <f t="shared" ca="1" si="28"/>
        <v>0</v>
      </c>
      <c r="B341" s="45" t="b">
        <f t="shared" si="27"/>
        <v>0</v>
      </c>
      <c r="C341" s="46">
        <f t="shared" si="29"/>
        <v>0</v>
      </c>
      <c r="D341" s="45">
        <f t="shared" si="30"/>
        <v>0</v>
      </c>
      <c r="E341" s="251">
        <f t="shared" si="31"/>
        <v>0</v>
      </c>
      <c r="F341" s="168"/>
      <c r="G341" s="96"/>
      <c r="H341" s="79"/>
      <c r="I341" s="285"/>
      <c r="J341" s="62"/>
      <c r="K341" s="51"/>
      <c r="L341" s="66"/>
    </row>
    <row r="342" spans="1:12" x14ac:dyDescent="0.4">
      <c r="A342" s="45">
        <f t="shared" ca="1" si="28"/>
        <v>0</v>
      </c>
      <c r="B342" s="45" t="b">
        <f t="shared" si="27"/>
        <v>0</v>
      </c>
      <c r="C342" s="46">
        <f t="shared" si="29"/>
        <v>0</v>
      </c>
      <c r="D342" s="45">
        <f t="shared" si="30"/>
        <v>0</v>
      </c>
      <c r="E342" s="251">
        <f t="shared" si="31"/>
        <v>0</v>
      </c>
      <c r="F342" s="168"/>
      <c r="G342" s="96"/>
      <c r="H342" s="79"/>
      <c r="I342" s="285"/>
      <c r="J342" s="62"/>
      <c r="K342" s="51"/>
      <c r="L342" s="66"/>
    </row>
    <row r="343" spans="1:12" x14ac:dyDescent="0.4">
      <c r="A343" s="45">
        <f t="shared" ca="1" si="28"/>
        <v>0</v>
      </c>
      <c r="B343" s="45" t="b">
        <f t="shared" si="27"/>
        <v>0</v>
      </c>
      <c r="C343" s="46">
        <f t="shared" si="29"/>
        <v>0</v>
      </c>
      <c r="D343" s="45">
        <f t="shared" si="30"/>
        <v>0</v>
      </c>
      <c r="E343" s="251">
        <f t="shared" si="31"/>
        <v>0</v>
      </c>
      <c r="F343" s="168"/>
      <c r="G343" s="96"/>
      <c r="H343" s="79"/>
      <c r="I343" s="285"/>
      <c r="J343" s="62"/>
      <c r="K343" s="51"/>
      <c r="L343" s="66"/>
    </row>
    <row r="344" spans="1:12" x14ac:dyDescent="0.4">
      <c r="A344" s="45">
        <f t="shared" ca="1" si="28"/>
        <v>0</v>
      </c>
      <c r="B344" s="45" t="b">
        <f t="shared" si="27"/>
        <v>0</v>
      </c>
      <c r="C344" s="46">
        <f t="shared" si="29"/>
        <v>0</v>
      </c>
      <c r="D344" s="45">
        <f t="shared" si="30"/>
        <v>0</v>
      </c>
      <c r="E344" s="251">
        <f t="shared" si="31"/>
        <v>0</v>
      </c>
      <c r="F344" s="168"/>
      <c r="G344" s="96"/>
      <c r="H344" s="79"/>
      <c r="I344" s="285"/>
      <c r="J344" s="62"/>
      <c r="K344" s="51"/>
      <c r="L344" s="66"/>
    </row>
    <row r="345" spans="1:12" x14ac:dyDescent="0.4">
      <c r="A345" s="45">
        <f t="shared" ca="1" si="28"/>
        <v>0</v>
      </c>
      <c r="B345" s="45" t="b">
        <f t="shared" si="27"/>
        <v>0</v>
      </c>
      <c r="C345" s="46">
        <f t="shared" si="29"/>
        <v>0</v>
      </c>
      <c r="D345" s="45">
        <f t="shared" si="30"/>
        <v>0</v>
      </c>
      <c r="E345" s="251">
        <f t="shared" si="31"/>
        <v>0</v>
      </c>
      <c r="F345" s="168"/>
      <c r="G345" s="96"/>
      <c r="H345" s="79"/>
      <c r="I345" s="285"/>
      <c r="J345" s="62"/>
      <c r="K345" s="51"/>
      <c r="L345" s="66"/>
    </row>
    <row r="346" spans="1:12" x14ac:dyDescent="0.4">
      <c r="A346" s="45">
        <f t="shared" ca="1" si="28"/>
        <v>0</v>
      </c>
      <c r="B346" s="45" t="b">
        <f t="shared" si="27"/>
        <v>0</v>
      </c>
      <c r="C346" s="46">
        <f t="shared" si="29"/>
        <v>0</v>
      </c>
      <c r="D346" s="45">
        <f t="shared" si="30"/>
        <v>0</v>
      </c>
      <c r="E346" s="251">
        <f t="shared" si="31"/>
        <v>0</v>
      </c>
      <c r="F346" s="168"/>
      <c r="G346" s="96"/>
      <c r="H346" s="79"/>
      <c r="I346" s="285"/>
      <c r="J346" s="62"/>
      <c r="K346" s="51"/>
      <c r="L346" s="66"/>
    </row>
    <row r="347" spans="1:12" x14ac:dyDescent="0.4">
      <c r="A347" s="45">
        <f t="shared" ca="1" si="28"/>
        <v>0</v>
      </c>
      <c r="B347" s="45" t="b">
        <f t="shared" si="27"/>
        <v>0</v>
      </c>
      <c r="C347" s="46">
        <f t="shared" si="29"/>
        <v>0</v>
      </c>
      <c r="D347" s="45">
        <f t="shared" si="30"/>
        <v>0</v>
      </c>
      <c r="E347" s="251">
        <f t="shared" si="31"/>
        <v>0</v>
      </c>
      <c r="F347" s="168"/>
      <c r="G347" s="96"/>
      <c r="H347" s="79"/>
      <c r="I347" s="285"/>
      <c r="J347" s="62"/>
      <c r="K347" s="51"/>
      <c r="L347" s="66"/>
    </row>
    <row r="348" spans="1:12" x14ac:dyDescent="0.4">
      <c r="A348" s="45">
        <f t="shared" ca="1" si="28"/>
        <v>0</v>
      </c>
      <c r="B348" s="45" t="b">
        <f t="shared" si="27"/>
        <v>0</v>
      </c>
      <c r="C348" s="46">
        <f t="shared" si="29"/>
        <v>0</v>
      </c>
      <c r="D348" s="45">
        <f t="shared" si="30"/>
        <v>0</v>
      </c>
      <c r="E348" s="251">
        <f t="shared" si="31"/>
        <v>0</v>
      </c>
      <c r="F348" s="168"/>
      <c r="G348" s="96"/>
      <c r="H348" s="79"/>
      <c r="I348" s="285"/>
      <c r="J348" s="62"/>
      <c r="K348" s="51"/>
      <c r="L348" s="66"/>
    </row>
    <row r="349" spans="1:12" x14ac:dyDescent="0.4">
      <c r="A349" s="45">
        <f t="shared" ca="1" si="28"/>
        <v>0</v>
      </c>
      <c r="B349" s="45" t="b">
        <f t="shared" si="27"/>
        <v>0</v>
      </c>
      <c r="C349" s="46">
        <f t="shared" si="29"/>
        <v>0</v>
      </c>
      <c r="D349" s="45">
        <f t="shared" si="30"/>
        <v>0</v>
      </c>
      <c r="E349" s="251">
        <f t="shared" si="31"/>
        <v>0</v>
      </c>
      <c r="F349" s="168"/>
      <c r="G349" s="96"/>
      <c r="H349" s="79"/>
      <c r="I349" s="285"/>
      <c r="J349" s="62"/>
      <c r="K349" s="51"/>
      <c r="L349" s="66"/>
    </row>
    <row r="350" spans="1:12" x14ac:dyDescent="0.4">
      <c r="A350" s="45">
        <f t="shared" ca="1" si="28"/>
        <v>0</v>
      </c>
      <c r="B350" s="45" t="b">
        <f t="shared" si="27"/>
        <v>0</v>
      </c>
      <c r="C350" s="46">
        <f t="shared" si="29"/>
        <v>0</v>
      </c>
      <c r="D350" s="45">
        <f t="shared" si="30"/>
        <v>0</v>
      </c>
      <c r="E350" s="251">
        <f t="shared" si="31"/>
        <v>0</v>
      </c>
      <c r="F350" s="168"/>
      <c r="G350" s="96"/>
      <c r="H350" s="79"/>
      <c r="I350" s="285"/>
      <c r="J350" s="62"/>
      <c r="K350" s="51"/>
      <c r="L350" s="66"/>
    </row>
    <row r="351" spans="1:12" x14ac:dyDescent="0.4">
      <c r="A351" s="45">
        <f t="shared" ca="1" si="28"/>
        <v>0</v>
      </c>
      <c r="B351" s="45" t="b">
        <f t="shared" si="27"/>
        <v>0</v>
      </c>
      <c r="C351" s="46">
        <f t="shared" si="29"/>
        <v>0</v>
      </c>
      <c r="D351" s="45">
        <f t="shared" si="30"/>
        <v>0</v>
      </c>
      <c r="E351" s="251">
        <f t="shared" si="31"/>
        <v>0</v>
      </c>
      <c r="F351" s="168"/>
      <c r="G351" s="96"/>
      <c r="H351" s="79"/>
      <c r="I351" s="285"/>
      <c r="J351" s="62"/>
      <c r="K351" s="51"/>
      <c r="L351" s="66"/>
    </row>
    <row r="352" spans="1:12" x14ac:dyDescent="0.4">
      <c r="A352" s="45">
        <f t="shared" ca="1" si="28"/>
        <v>0</v>
      </c>
      <c r="B352" s="45" t="b">
        <f t="shared" si="27"/>
        <v>0</v>
      </c>
      <c r="C352" s="46">
        <f t="shared" si="29"/>
        <v>0</v>
      </c>
      <c r="D352" s="45">
        <f t="shared" si="30"/>
        <v>0</v>
      </c>
      <c r="E352" s="251">
        <f t="shared" si="31"/>
        <v>0</v>
      </c>
      <c r="F352" s="168"/>
      <c r="G352" s="96"/>
      <c r="H352" s="79"/>
      <c r="I352" s="285"/>
      <c r="J352" s="62"/>
      <c r="K352" s="51"/>
      <c r="L352" s="66"/>
    </row>
    <row r="353" spans="1:12" x14ac:dyDescent="0.4">
      <c r="A353" s="45">
        <f t="shared" ca="1" si="28"/>
        <v>0</v>
      </c>
      <c r="B353" s="45" t="b">
        <f t="shared" si="27"/>
        <v>0</v>
      </c>
      <c r="C353" s="46">
        <f t="shared" si="29"/>
        <v>0</v>
      </c>
      <c r="D353" s="45">
        <f t="shared" si="30"/>
        <v>0</v>
      </c>
      <c r="E353" s="251">
        <f t="shared" si="31"/>
        <v>0</v>
      </c>
      <c r="F353" s="168"/>
      <c r="G353" s="96"/>
      <c r="H353" s="79"/>
      <c r="I353" s="285"/>
      <c r="J353" s="62"/>
      <c r="K353" s="51"/>
      <c r="L353" s="66"/>
    </row>
    <row r="354" spans="1:12" x14ac:dyDescent="0.4">
      <c r="A354" s="45">
        <f t="shared" ca="1" si="28"/>
        <v>0</v>
      </c>
      <c r="B354" s="45" t="b">
        <f t="shared" si="27"/>
        <v>0</v>
      </c>
      <c r="C354" s="46">
        <f t="shared" si="29"/>
        <v>0</v>
      </c>
      <c r="D354" s="45">
        <f t="shared" si="30"/>
        <v>0</v>
      </c>
      <c r="E354" s="251">
        <f t="shared" si="31"/>
        <v>0</v>
      </c>
      <c r="F354" s="168"/>
      <c r="G354" s="96"/>
      <c r="H354" s="79"/>
      <c r="I354" s="285"/>
      <c r="J354" s="62"/>
      <c r="K354" s="51"/>
      <c r="L354" s="66"/>
    </row>
    <row r="355" spans="1:12" x14ac:dyDescent="0.4">
      <c r="A355" s="45">
        <f t="shared" ca="1" si="28"/>
        <v>0</v>
      </c>
      <c r="B355" s="45" t="b">
        <f t="shared" si="27"/>
        <v>0</v>
      </c>
      <c r="C355" s="46">
        <f t="shared" si="29"/>
        <v>0</v>
      </c>
      <c r="D355" s="45">
        <f t="shared" si="30"/>
        <v>0</v>
      </c>
      <c r="E355" s="251">
        <f t="shared" si="31"/>
        <v>0</v>
      </c>
      <c r="F355" s="168"/>
      <c r="G355" s="96"/>
      <c r="H355" s="79"/>
      <c r="I355" s="285"/>
      <c r="J355" s="62"/>
      <c r="K355" s="51"/>
      <c r="L355" s="66"/>
    </row>
    <row r="356" spans="1:12" x14ac:dyDescent="0.4">
      <c r="A356" s="45">
        <f t="shared" ca="1" si="28"/>
        <v>0</v>
      </c>
      <c r="B356" s="45" t="b">
        <f t="shared" si="27"/>
        <v>0</v>
      </c>
      <c r="C356" s="46">
        <f t="shared" si="29"/>
        <v>0</v>
      </c>
      <c r="D356" s="45">
        <f t="shared" si="30"/>
        <v>0</v>
      </c>
      <c r="E356" s="251">
        <f t="shared" si="31"/>
        <v>0</v>
      </c>
      <c r="F356" s="168"/>
      <c r="G356" s="96"/>
      <c r="H356" s="79"/>
      <c r="I356" s="285"/>
      <c r="J356" s="62"/>
      <c r="K356" s="51"/>
      <c r="L356" s="66"/>
    </row>
    <row r="357" spans="1:12" x14ac:dyDescent="0.4">
      <c r="A357" s="45">
        <f t="shared" ca="1" si="28"/>
        <v>0</v>
      </c>
      <c r="B357" s="45" t="b">
        <f t="shared" si="27"/>
        <v>0</v>
      </c>
      <c r="C357" s="46">
        <f t="shared" si="29"/>
        <v>0</v>
      </c>
      <c r="D357" s="45">
        <f t="shared" si="30"/>
        <v>0</v>
      </c>
      <c r="E357" s="251">
        <f t="shared" si="31"/>
        <v>0</v>
      </c>
      <c r="F357" s="168"/>
      <c r="G357" s="96"/>
      <c r="H357" s="79"/>
      <c r="I357" s="285"/>
      <c r="J357" s="62"/>
      <c r="K357" s="51"/>
      <c r="L357" s="66"/>
    </row>
    <row r="358" spans="1:12" x14ac:dyDescent="0.4">
      <c r="A358" s="45">
        <f t="shared" ca="1" si="28"/>
        <v>0</v>
      </c>
      <c r="B358" s="45" t="b">
        <f t="shared" si="27"/>
        <v>0</v>
      </c>
      <c r="C358" s="46">
        <f t="shared" si="29"/>
        <v>0</v>
      </c>
      <c r="D358" s="45">
        <f t="shared" si="30"/>
        <v>0</v>
      </c>
      <c r="E358" s="251">
        <f t="shared" si="31"/>
        <v>0</v>
      </c>
      <c r="F358" s="168"/>
      <c r="G358" s="96"/>
      <c r="H358" s="79"/>
      <c r="I358" s="285"/>
      <c r="J358" s="62"/>
      <c r="K358" s="51"/>
      <c r="L358" s="66"/>
    </row>
    <row r="359" spans="1:12" x14ac:dyDescent="0.4">
      <c r="A359" s="45">
        <f t="shared" ca="1" si="28"/>
        <v>0</v>
      </c>
      <c r="B359" s="45" t="b">
        <f t="shared" si="27"/>
        <v>0</v>
      </c>
      <c r="C359" s="46">
        <f t="shared" si="29"/>
        <v>0</v>
      </c>
      <c r="D359" s="45">
        <f t="shared" si="30"/>
        <v>0</v>
      </c>
      <c r="E359" s="251">
        <f t="shared" si="31"/>
        <v>0</v>
      </c>
      <c r="F359" s="168"/>
      <c r="G359" s="96"/>
      <c r="H359" s="79"/>
      <c r="I359" s="285"/>
      <c r="J359" s="62"/>
      <c r="K359" s="51"/>
      <c r="L359" s="66"/>
    </row>
    <row r="360" spans="1:12" x14ac:dyDescent="0.4">
      <c r="A360" s="45">
        <f t="shared" ca="1" si="28"/>
        <v>0</v>
      </c>
      <c r="B360" s="45" t="b">
        <f t="shared" si="27"/>
        <v>0</v>
      </c>
      <c r="C360" s="46">
        <f t="shared" si="29"/>
        <v>0</v>
      </c>
      <c r="D360" s="45">
        <f t="shared" si="30"/>
        <v>0</v>
      </c>
      <c r="E360" s="251">
        <f t="shared" si="31"/>
        <v>0</v>
      </c>
      <c r="F360" s="168"/>
      <c r="G360" s="96"/>
      <c r="H360" s="79"/>
      <c r="I360" s="285"/>
      <c r="J360" s="62"/>
      <c r="K360" s="51"/>
      <c r="L360" s="66"/>
    </row>
    <row r="361" spans="1:12" x14ac:dyDescent="0.4">
      <c r="A361" s="45">
        <f t="shared" ca="1" si="28"/>
        <v>0</v>
      </c>
      <c r="B361" s="45" t="b">
        <f t="shared" si="27"/>
        <v>0</v>
      </c>
      <c r="C361" s="46">
        <f t="shared" si="29"/>
        <v>0</v>
      </c>
      <c r="D361" s="45">
        <f t="shared" si="30"/>
        <v>0</v>
      </c>
      <c r="E361" s="251">
        <f t="shared" si="31"/>
        <v>0</v>
      </c>
      <c r="F361" s="168"/>
      <c r="G361" s="96"/>
      <c r="H361" s="79"/>
      <c r="I361" s="285"/>
      <c r="J361" s="62"/>
      <c r="K361" s="51"/>
      <c r="L361" s="66"/>
    </row>
    <row r="362" spans="1:12" x14ac:dyDescent="0.4">
      <c r="A362" s="45">
        <f t="shared" ca="1" si="28"/>
        <v>0</v>
      </c>
      <c r="B362" s="45" t="b">
        <f t="shared" si="27"/>
        <v>0</v>
      </c>
      <c r="C362" s="46">
        <f t="shared" si="29"/>
        <v>0</v>
      </c>
      <c r="D362" s="45">
        <f t="shared" si="30"/>
        <v>0</v>
      </c>
      <c r="E362" s="251">
        <f t="shared" si="31"/>
        <v>0</v>
      </c>
      <c r="F362" s="168"/>
      <c r="G362" s="96"/>
      <c r="H362" s="79"/>
      <c r="I362" s="285"/>
      <c r="J362" s="62"/>
      <c r="K362" s="51"/>
      <c r="L362" s="66"/>
    </row>
    <row r="363" spans="1:12" x14ac:dyDescent="0.4">
      <c r="A363" s="45">
        <f t="shared" ca="1" si="28"/>
        <v>0</v>
      </c>
      <c r="B363" s="45" t="b">
        <f t="shared" si="27"/>
        <v>0</v>
      </c>
      <c r="C363" s="46">
        <f t="shared" si="29"/>
        <v>0</v>
      </c>
      <c r="D363" s="45">
        <f t="shared" si="30"/>
        <v>0</v>
      </c>
      <c r="E363" s="251">
        <f t="shared" si="31"/>
        <v>0</v>
      </c>
      <c r="F363" s="168"/>
      <c r="G363" s="96"/>
      <c r="H363" s="79"/>
      <c r="I363" s="285"/>
      <c r="J363" s="62"/>
      <c r="K363" s="51"/>
      <c r="L363" s="66"/>
    </row>
    <row r="364" spans="1:12" x14ac:dyDescent="0.4">
      <c r="A364" s="45">
        <f t="shared" ca="1" si="28"/>
        <v>0</v>
      </c>
      <c r="B364" s="45" t="b">
        <f t="shared" si="27"/>
        <v>0</v>
      </c>
      <c r="C364" s="46">
        <f t="shared" si="29"/>
        <v>0</v>
      </c>
      <c r="D364" s="45">
        <f t="shared" si="30"/>
        <v>0</v>
      </c>
      <c r="E364" s="251">
        <f t="shared" si="31"/>
        <v>0</v>
      </c>
      <c r="F364" s="168"/>
      <c r="G364" s="96"/>
      <c r="H364" s="79"/>
      <c r="I364" s="285"/>
      <c r="J364" s="62"/>
      <c r="K364" s="51"/>
      <c r="L364" s="66"/>
    </row>
    <row r="365" spans="1:12" x14ac:dyDescent="0.4">
      <c r="A365" s="45">
        <f t="shared" ca="1" si="28"/>
        <v>0</v>
      </c>
      <c r="B365" s="45" t="b">
        <f t="shared" si="27"/>
        <v>0</v>
      </c>
      <c r="C365" s="46">
        <f t="shared" si="29"/>
        <v>0</v>
      </c>
      <c r="D365" s="45">
        <f t="shared" si="30"/>
        <v>0</v>
      </c>
      <c r="E365" s="251">
        <f t="shared" si="31"/>
        <v>0</v>
      </c>
      <c r="F365" s="168"/>
      <c r="G365" s="96"/>
      <c r="H365" s="79"/>
      <c r="I365" s="285"/>
      <c r="J365" s="62"/>
      <c r="K365" s="51"/>
      <c r="L365" s="66"/>
    </row>
    <row r="366" spans="1:12" x14ac:dyDescent="0.4">
      <c r="A366" s="45">
        <f t="shared" ca="1" si="28"/>
        <v>0</v>
      </c>
      <c r="B366" s="45" t="b">
        <f t="shared" si="27"/>
        <v>0</v>
      </c>
      <c r="C366" s="46">
        <f t="shared" si="29"/>
        <v>0</v>
      </c>
      <c r="D366" s="45">
        <f t="shared" si="30"/>
        <v>0</v>
      </c>
      <c r="E366" s="251">
        <f t="shared" si="31"/>
        <v>0</v>
      </c>
      <c r="F366" s="168"/>
      <c r="G366" s="96"/>
      <c r="H366" s="79"/>
      <c r="I366" s="285"/>
      <c r="J366" s="62"/>
      <c r="K366" s="51"/>
      <c r="L366" s="66"/>
    </row>
    <row r="367" spans="1:12" x14ac:dyDescent="0.4">
      <c r="A367" s="45">
        <f t="shared" ca="1" si="28"/>
        <v>0</v>
      </c>
      <c r="B367" s="45" t="b">
        <f t="shared" si="27"/>
        <v>0</v>
      </c>
      <c r="C367" s="46">
        <f t="shared" si="29"/>
        <v>0</v>
      </c>
      <c r="D367" s="45">
        <f t="shared" si="30"/>
        <v>0</v>
      </c>
      <c r="E367" s="251">
        <f t="shared" si="31"/>
        <v>0</v>
      </c>
      <c r="F367" s="168"/>
      <c r="G367" s="96"/>
      <c r="H367" s="79"/>
      <c r="I367" s="285"/>
      <c r="J367" s="62"/>
      <c r="K367" s="51"/>
      <c r="L367" s="66"/>
    </row>
    <row r="368" spans="1:12" x14ac:dyDescent="0.4">
      <c r="A368" s="45">
        <f t="shared" ca="1" si="28"/>
        <v>0</v>
      </c>
      <c r="B368" s="45" t="b">
        <f t="shared" si="27"/>
        <v>0</v>
      </c>
      <c r="C368" s="46">
        <f t="shared" si="29"/>
        <v>0</v>
      </c>
      <c r="D368" s="45">
        <f t="shared" si="30"/>
        <v>0</v>
      </c>
      <c r="E368" s="251">
        <f t="shared" si="31"/>
        <v>0</v>
      </c>
      <c r="F368" s="168"/>
      <c r="G368" s="96"/>
      <c r="H368" s="79"/>
      <c r="I368" s="285"/>
      <c r="J368" s="62"/>
      <c r="K368" s="51"/>
      <c r="L368" s="66"/>
    </row>
    <row r="369" spans="1:12" x14ac:dyDescent="0.4">
      <c r="A369" s="45">
        <f t="shared" ca="1" si="28"/>
        <v>0</v>
      </c>
      <c r="B369" s="45" t="b">
        <f t="shared" si="27"/>
        <v>0</v>
      </c>
      <c r="C369" s="46">
        <f t="shared" si="29"/>
        <v>0</v>
      </c>
      <c r="D369" s="45">
        <f t="shared" si="30"/>
        <v>0</v>
      </c>
      <c r="E369" s="251">
        <f t="shared" si="31"/>
        <v>0</v>
      </c>
      <c r="F369" s="168"/>
      <c r="G369" s="96"/>
      <c r="H369" s="79"/>
      <c r="I369" s="285"/>
      <c r="J369" s="62"/>
      <c r="K369" s="51"/>
      <c r="L369" s="66"/>
    </row>
    <row r="370" spans="1:12" x14ac:dyDescent="0.4">
      <c r="A370" s="45">
        <f t="shared" ca="1" si="28"/>
        <v>0</v>
      </c>
      <c r="B370" s="45" t="b">
        <f t="shared" si="27"/>
        <v>0</v>
      </c>
      <c r="C370" s="46">
        <f t="shared" si="29"/>
        <v>0</v>
      </c>
      <c r="D370" s="45">
        <f t="shared" si="30"/>
        <v>0</v>
      </c>
      <c r="E370" s="251">
        <f t="shared" si="31"/>
        <v>0</v>
      </c>
      <c r="F370" s="168"/>
      <c r="G370" s="96"/>
      <c r="H370" s="79"/>
      <c r="I370" s="285"/>
      <c r="J370" s="62"/>
      <c r="K370" s="51"/>
      <c r="L370" s="66"/>
    </row>
    <row r="371" spans="1:12" x14ac:dyDescent="0.4">
      <c r="A371" s="45">
        <f t="shared" ca="1" si="28"/>
        <v>0</v>
      </c>
      <c r="B371" s="45" t="b">
        <f t="shared" si="27"/>
        <v>0</v>
      </c>
      <c r="C371" s="46">
        <f t="shared" si="29"/>
        <v>0</v>
      </c>
      <c r="D371" s="45">
        <f t="shared" si="30"/>
        <v>0</v>
      </c>
      <c r="E371" s="251">
        <f t="shared" si="31"/>
        <v>0</v>
      </c>
      <c r="F371" s="168"/>
      <c r="G371" s="96"/>
      <c r="H371" s="79"/>
      <c r="I371" s="285"/>
      <c r="J371" s="62"/>
      <c r="K371" s="51"/>
      <c r="L371" s="66"/>
    </row>
    <row r="372" spans="1:12" x14ac:dyDescent="0.4">
      <c r="A372" s="45">
        <f t="shared" ca="1" si="28"/>
        <v>0</v>
      </c>
      <c r="B372" s="45" t="b">
        <f t="shared" si="27"/>
        <v>0</v>
      </c>
      <c r="C372" s="46">
        <f t="shared" si="29"/>
        <v>0</v>
      </c>
      <c r="D372" s="45">
        <f t="shared" si="30"/>
        <v>0</v>
      </c>
      <c r="E372" s="251">
        <f t="shared" si="31"/>
        <v>0</v>
      </c>
      <c r="F372" s="168"/>
      <c r="G372" s="96"/>
      <c r="H372" s="79"/>
      <c r="I372" s="285"/>
      <c r="J372" s="62"/>
      <c r="K372" s="51"/>
      <c r="L372" s="66"/>
    </row>
    <row r="373" spans="1:12" x14ac:dyDescent="0.4">
      <c r="A373" s="45">
        <f t="shared" ca="1" si="28"/>
        <v>0</v>
      </c>
      <c r="B373" s="45" t="b">
        <f t="shared" si="27"/>
        <v>0</v>
      </c>
      <c r="C373" s="46">
        <f t="shared" si="29"/>
        <v>0</v>
      </c>
      <c r="D373" s="45">
        <f t="shared" si="30"/>
        <v>0</v>
      </c>
      <c r="E373" s="251">
        <f t="shared" si="31"/>
        <v>0</v>
      </c>
      <c r="F373" s="168"/>
      <c r="G373" s="96"/>
      <c r="H373" s="79"/>
      <c r="I373" s="285"/>
      <c r="J373" s="62"/>
      <c r="K373" s="51"/>
      <c r="L373" s="66"/>
    </row>
    <row r="374" spans="1:12" x14ac:dyDescent="0.4">
      <c r="A374" s="45">
        <f t="shared" ca="1" si="28"/>
        <v>0</v>
      </c>
      <c r="B374" s="45" t="b">
        <f t="shared" si="27"/>
        <v>0</v>
      </c>
      <c r="C374" s="46">
        <f t="shared" si="29"/>
        <v>0</v>
      </c>
      <c r="D374" s="45">
        <f t="shared" si="30"/>
        <v>0</v>
      </c>
      <c r="E374" s="251">
        <f t="shared" si="31"/>
        <v>0</v>
      </c>
      <c r="F374" s="168"/>
      <c r="G374" s="96"/>
      <c r="H374" s="79"/>
      <c r="I374" s="285"/>
      <c r="J374" s="62"/>
      <c r="K374" s="51"/>
      <c r="L374" s="66"/>
    </row>
    <row r="375" spans="1:12" x14ac:dyDescent="0.4">
      <c r="A375" s="45">
        <f t="shared" ca="1" si="28"/>
        <v>0</v>
      </c>
      <c r="B375" s="45" t="b">
        <f t="shared" si="27"/>
        <v>0</v>
      </c>
      <c r="C375" s="46">
        <f t="shared" si="29"/>
        <v>0</v>
      </c>
      <c r="D375" s="45">
        <f t="shared" si="30"/>
        <v>0</v>
      </c>
      <c r="E375" s="251">
        <f t="shared" si="31"/>
        <v>0</v>
      </c>
      <c r="F375" s="168"/>
      <c r="G375" s="96"/>
      <c r="H375" s="79"/>
      <c r="I375" s="285"/>
      <c r="J375" s="62"/>
      <c r="K375" s="51"/>
      <c r="L375" s="66"/>
    </row>
    <row r="376" spans="1:12" x14ac:dyDescent="0.4">
      <c r="A376" s="45">
        <f t="shared" ca="1" si="28"/>
        <v>0</v>
      </c>
      <c r="B376" s="45" t="b">
        <f t="shared" si="27"/>
        <v>0</v>
      </c>
      <c r="C376" s="46">
        <f t="shared" si="29"/>
        <v>0</v>
      </c>
      <c r="D376" s="45">
        <f t="shared" si="30"/>
        <v>0</v>
      </c>
      <c r="E376" s="251">
        <f t="shared" si="31"/>
        <v>0</v>
      </c>
      <c r="F376" s="168"/>
      <c r="G376" s="96"/>
      <c r="H376" s="79"/>
      <c r="I376" s="285"/>
      <c r="J376" s="62"/>
      <c r="K376" s="51"/>
      <c r="L376" s="66"/>
    </row>
    <row r="377" spans="1:12" x14ac:dyDescent="0.4">
      <c r="A377" s="45">
        <f t="shared" ca="1" si="28"/>
        <v>0</v>
      </c>
      <c r="B377" s="45" t="b">
        <f t="shared" si="27"/>
        <v>0</v>
      </c>
      <c r="C377" s="46">
        <f t="shared" si="29"/>
        <v>0</v>
      </c>
      <c r="D377" s="45">
        <f t="shared" si="30"/>
        <v>0</v>
      </c>
      <c r="E377" s="251">
        <f t="shared" si="31"/>
        <v>0</v>
      </c>
      <c r="F377" s="168"/>
      <c r="G377" s="96"/>
      <c r="H377" s="79"/>
      <c r="I377" s="285"/>
      <c r="J377" s="62"/>
      <c r="K377" s="51"/>
      <c r="L377" s="66"/>
    </row>
    <row r="378" spans="1:12" x14ac:dyDescent="0.4">
      <c r="A378" s="45">
        <f t="shared" ca="1" si="28"/>
        <v>0</v>
      </c>
      <c r="B378" s="45" t="b">
        <f t="shared" si="27"/>
        <v>0</v>
      </c>
      <c r="C378" s="46">
        <f t="shared" si="29"/>
        <v>0</v>
      </c>
      <c r="D378" s="45">
        <f t="shared" si="30"/>
        <v>0</v>
      </c>
      <c r="E378" s="251">
        <f t="shared" si="31"/>
        <v>0</v>
      </c>
      <c r="F378" s="168"/>
      <c r="G378" s="96"/>
      <c r="H378" s="79"/>
      <c r="I378" s="285"/>
      <c r="J378" s="62"/>
      <c r="K378" s="51"/>
      <c r="L378" s="66"/>
    </row>
    <row r="379" spans="1:12" x14ac:dyDescent="0.4">
      <c r="A379" s="45">
        <f t="shared" ca="1" si="28"/>
        <v>0</v>
      </c>
      <c r="B379" s="45" t="b">
        <f t="shared" si="27"/>
        <v>0</v>
      </c>
      <c r="C379" s="46">
        <f t="shared" si="29"/>
        <v>0</v>
      </c>
      <c r="D379" s="45">
        <f t="shared" si="30"/>
        <v>0</v>
      </c>
      <c r="E379" s="251">
        <f t="shared" si="31"/>
        <v>0</v>
      </c>
      <c r="F379" s="168"/>
      <c r="G379" s="96"/>
      <c r="H379" s="79"/>
      <c r="I379" s="285"/>
      <c r="J379" s="62"/>
      <c r="K379" s="51"/>
      <c r="L379" s="66"/>
    </row>
    <row r="380" spans="1:12" x14ac:dyDescent="0.4">
      <c r="A380" s="45">
        <f t="shared" ca="1" si="28"/>
        <v>0</v>
      </c>
      <c r="B380" s="45" t="b">
        <f t="shared" si="27"/>
        <v>0</v>
      </c>
      <c r="C380" s="46">
        <f t="shared" si="29"/>
        <v>0</v>
      </c>
      <c r="D380" s="45">
        <f t="shared" si="30"/>
        <v>0</v>
      </c>
      <c r="E380" s="251">
        <f t="shared" si="31"/>
        <v>0</v>
      </c>
      <c r="F380" s="168"/>
      <c r="G380" s="96"/>
      <c r="H380" s="79"/>
      <c r="I380" s="285"/>
      <c r="J380" s="62"/>
      <c r="K380" s="51"/>
      <c r="L380" s="66"/>
    </row>
    <row r="381" spans="1:12" x14ac:dyDescent="0.4">
      <c r="A381" s="45">
        <f t="shared" ca="1" si="28"/>
        <v>0</v>
      </c>
      <c r="B381" s="45" t="b">
        <f t="shared" si="27"/>
        <v>0</v>
      </c>
      <c r="C381" s="46">
        <f t="shared" si="29"/>
        <v>0</v>
      </c>
      <c r="D381" s="45">
        <f t="shared" si="30"/>
        <v>0</v>
      </c>
      <c r="E381" s="251">
        <f t="shared" si="31"/>
        <v>0</v>
      </c>
      <c r="F381" s="168"/>
      <c r="G381" s="96"/>
      <c r="H381" s="79"/>
      <c r="I381" s="285"/>
      <c r="J381" s="62"/>
      <c r="K381" s="51"/>
      <c r="L381" s="66"/>
    </row>
    <row r="382" spans="1:12" x14ac:dyDescent="0.4">
      <c r="A382" s="45">
        <f t="shared" ca="1" si="28"/>
        <v>0</v>
      </c>
      <c r="B382" s="45" t="b">
        <f t="shared" si="27"/>
        <v>0</v>
      </c>
      <c r="C382" s="46">
        <f t="shared" si="29"/>
        <v>0</v>
      </c>
      <c r="D382" s="45">
        <f t="shared" si="30"/>
        <v>0</v>
      </c>
      <c r="E382" s="251">
        <f t="shared" si="31"/>
        <v>0</v>
      </c>
      <c r="F382" s="168"/>
      <c r="G382" s="96"/>
      <c r="H382" s="79"/>
      <c r="I382" s="285"/>
      <c r="J382" s="62"/>
      <c r="K382" s="51"/>
      <c r="L382" s="66"/>
    </row>
    <row r="383" spans="1:12" x14ac:dyDescent="0.4">
      <c r="A383" s="45">
        <f t="shared" ca="1" si="28"/>
        <v>0</v>
      </c>
      <c r="B383" s="45" t="b">
        <f t="shared" si="27"/>
        <v>0</v>
      </c>
      <c r="C383" s="46">
        <f t="shared" si="29"/>
        <v>0</v>
      </c>
      <c r="D383" s="45">
        <f t="shared" si="30"/>
        <v>0</v>
      </c>
      <c r="E383" s="251">
        <f t="shared" si="31"/>
        <v>0</v>
      </c>
      <c r="F383" s="168"/>
      <c r="G383" s="96"/>
      <c r="H383" s="79"/>
      <c r="I383" s="285"/>
      <c r="J383" s="62"/>
      <c r="K383" s="51"/>
      <c r="L383" s="66"/>
    </row>
    <row r="384" spans="1:12" x14ac:dyDescent="0.4">
      <c r="A384" s="45">
        <f t="shared" ca="1" si="28"/>
        <v>0</v>
      </c>
      <c r="B384" s="45" t="b">
        <f t="shared" si="27"/>
        <v>0</v>
      </c>
      <c r="C384" s="46">
        <f t="shared" si="29"/>
        <v>0</v>
      </c>
      <c r="D384" s="45">
        <f t="shared" si="30"/>
        <v>0</v>
      </c>
      <c r="E384" s="251">
        <f t="shared" si="31"/>
        <v>0</v>
      </c>
      <c r="F384" s="168"/>
      <c r="G384" s="96"/>
      <c r="H384" s="79"/>
      <c r="I384" s="285"/>
      <c r="J384" s="62"/>
      <c r="K384" s="51"/>
      <c r="L384" s="66"/>
    </row>
    <row r="385" spans="1:12" x14ac:dyDescent="0.4">
      <c r="A385" s="45">
        <f t="shared" ca="1" si="28"/>
        <v>0</v>
      </c>
      <c r="B385" s="45" t="b">
        <f t="shared" si="27"/>
        <v>0</v>
      </c>
      <c r="C385" s="46">
        <f t="shared" si="29"/>
        <v>0</v>
      </c>
      <c r="D385" s="45">
        <f t="shared" si="30"/>
        <v>0</v>
      </c>
      <c r="E385" s="251">
        <f t="shared" si="31"/>
        <v>0</v>
      </c>
      <c r="F385" s="168"/>
      <c r="G385" s="96"/>
      <c r="H385" s="79"/>
      <c r="I385" s="285"/>
      <c r="J385" s="62"/>
      <c r="K385" s="51"/>
      <c r="L385" s="66"/>
    </row>
    <row r="386" spans="1:12" x14ac:dyDescent="0.4">
      <c r="A386" s="45">
        <f t="shared" ca="1" si="28"/>
        <v>0</v>
      </c>
      <c r="B386" s="45" t="b">
        <f t="shared" si="27"/>
        <v>0</v>
      </c>
      <c r="C386" s="46">
        <f t="shared" si="29"/>
        <v>0</v>
      </c>
      <c r="D386" s="45">
        <f t="shared" si="30"/>
        <v>0</v>
      </c>
      <c r="E386" s="251">
        <f t="shared" si="31"/>
        <v>0</v>
      </c>
      <c r="F386" s="168"/>
      <c r="G386" s="96"/>
      <c r="H386" s="79"/>
      <c r="I386" s="285"/>
      <c r="J386" s="62"/>
      <c r="K386" s="51"/>
      <c r="L386" s="66"/>
    </row>
    <row r="387" spans="1:12" x14ac:dyDescent="0.4">
      <c r="A387" s="45">
        <f t="shared" ca="1" si="28"/>
        <v>0</v>
      </c>
      <c r="B387" s="45" t="b">
        <f t="shared" si="27"/>
        <v>0</v>
      </c>
      <c r="C387" s="46">
        <f t="shared" si="29"/>
        <v>0</v>
      </c>
      <c r="D387" s="45">
        <f t="shared" si="30"/>
        <v>0</v>
      </c>
      <c r="E387" s="251">
        <f t="shared" si="31"/>
        <v>0</v>
      </c>
      <c r="F387" s="168"/>
      <c r="G387" s="96"/>
      <c r="H387" s="79"/>
      <c r="I387" s="285"/>
      <c r="J387" s="62"/>
      <c r="K387" s="51"/>
      <c r="L387" s="66"/>
    </row>
    <row r="388" spans="1:12" x14ac:dyDescent="0.4">
      <c r="A388" s="45">
        <f t="shared" ca="1" si="28"/>
        <v>0</v>
      </c>
      <c r="B388" s="45" t="b">
        <f t="shared" si="27"/>
        <v>0</v>
      </c>
      <c r="C388" s="46">
        <f t="shared" si="29"/>
        <v>0</v>
      </c>
      <c r="D388" s="45">
        <f t="shared" si="30"/>
        <v>0</v>
      </c>
      <c r="E388" s="251">
        <f t="shared" si="31"/>
        <v>0</v>
      </c>
      <c r="F388" s="168"/>
      <c r="G388" s="96"/>
      <c r="H388" s="79"/>
      <c r="I388" s="285"/>
      <c r="J388" s="62"/>
      <c r="K388" s="51"/>
      <c r="L388" s="66"/>
    </row>
    <row r="389" spans="1:12" x14ac:dyDescent="0.4">
      <c r="A389" s="45">
        <f t="shared" ca="1" si="28"/>
        <v>0</v>
      </c>
      <c r="B389" s="45" t="b">
        <f t="shared" si="27"/>
        <v>0</v>
      </c>
      <c r="C389" s="46">
        <f t="shared" si="29"/>
        <v>0</v>
      </c>
      <c r="D389" s="45">
        <f t="shared" si="30"/>
        <v>0</v>
      </c>
      <c r="E389" s="251">
        <f t="shared" si="31"/>
        <v>0</v>
      </c>
      <c r="F389" s="168"/>
      <c r="G389" s="96"/>
      <c r="H389" s="79"/>
      <c r="I389" s="285"/>
      <c r="J389" s="62"/>
      <c r="K389" s="51"/>
      <c r="L389" s="66"/>
    </row>
    <row r="390" spans="1:12" x14ac:dyDescent="0.4">
      <c r="A390" s="45">
        <f t="shared" ca="1" si="28"/>
        <v>0</v>
      </c>
      <c r="B390" s="45" t="b">
        <f t="shared" si="27"/>
        <v>0</v>
      </c>
      <c r="C390" s="46">
        <f t="shared" si="29"/>
        <v>0</v>
      </c>
      <c r="D390" s="45">
        <f t="shared" si="30"/>
        <v>0</v>
      </c>
      <c r="E390" s="251">
        <f t="shared" si="31"/>
        <v>0</v>
      </c>
      <c r="F390" s="168"/>
      <c r="G390" s="96"/>
      <c r="H390" s="79"/>
      <c r="I390" s="285"/>
      <c r="J390" s="62"/>
      <c r="K390" s="51"/>
      <c r="L390" s="66"/>
    </row>
    <row r="391" spans="1:12" x14ac:dyDescent="0.4">
      <c r="A391" s="45">
        <f t="shared" ca="1" si="28"/>
        <v>0</v>
      </c>
      <c r="B391" s="45" t="b">
        <f t="shared" ref="B391:B454" si="32">AND(分科號=E391,D391&gt;=分起日,D391&lt;=分訖日)</f>
        <v>0</v>
      </c>
      <c r="C391" s="46">
        <f t="shared" si="29"/>
        <v>0</v>
      </c>
      <c r="D391" s="45">
        <f t="shared" si="30"/>
        <v>0</v>
      </c>
      <c r="E391" s="251">
        <f t="shared" si="31"/>
        <v>0</v>
      </c>
      <c r="F391" s="168"/>
      <c r="G391" s="96"/>
      <c r="H391" s="79"/>
      <c r="I391" s="285"/>
      <c r="J391" s="62"/>
      <c r="K391" s="51"/>
      <c r="L391" s="66"/>
    </row>
    <row r="392" spans="1:12" x14ac:dyDescent="0.4">
      <c r="A392" s="45">
        <f t="shared" ref="A392:A455" ca="1" si="33">IF(B392,COUNTIF(OFFSET(B392,ROW()*-1+6,,ROW()-5),TRUE),)</f>
        <v>0</v>
      </c>
      <c r="B392" s="45" t="b">
        <f t="shared" si="32"/>
        <v>0</v>
      </c>
      <c r="C392" s="46">
        <f t="shared" ref="C392:C455" si="34">IF(F392&lt;&gt;"",F392,IF(E392&lt;&gt;0,INDEX(C:C,ROW()-1),0))</f>
        <v>0</v>
      </c>
      <c r="D392" s="45">
        <f t="shared" ref="D392:D455" si="35">IF(G392&lt;&gt;"",G392,IF(E392&lt;&gt;0,INDEX(D:D,ROW()-1),0))</f>
        <v>0</v>
      </c>
      <c r="E392" s="251">
        <f t="shared" si="31"/>
        <v>0</v>
      </c>
      <c r="F392" s="168"/>
      <c r="G392" s="96"/>
      <c r="H392" s="79"/>
      <c r="I392" s="285"/>
      <c r="J392" s="62"/>
      <c r="K392" s="51"/>
      <c r="L392" s="66"/>
    </row>
    <row r="393" spans="1:12" x14ac:dyDescent="0.4">
      <c r="A393" s="45">
        <f t="shared" ca="1" si="33"/>
        <v>0</v>
      </c>
      <c r="B393" s="45" t="b">
        <f t="shared" si="32"/>
        <v>0</v>
      </c>
      <c r="C393" s="46">
        <f t="shared" si="34"/>
        <v>0</v>
      </c>
      <c r="D393" s="45">
        <f t="shared" si="35"/>
        <v>0</v>
      </c>
      <c r="E393" s="251">
        <f t="shared" si="31"/>
        <v>0</v>
      </c>
      <c r="F393" s="168"/>
      <c r="G393" s="96"/>
      <c r="H393" s="79"/>
      <c r="I393" s="285"/>
      <c r="J393" s="62"/>
      <c r="K393" s="51"/>
      <c r="L393" s="66"/>
    </row>
    <row r="394" spans="1:12" x14ac:dyDescent="0.4">
      <c r="A394" s="45">
        <f t="shared" ca="1" si="33"/>
        <v>0</v>
      </c>
      <c r="B394" s="45" t="b">
        <f t="shared" si="32"/>
        <v>0</v>
      </c>
      <c r="C394" s="46">
        <f t="shared" si="34"/>
        <v>0</v>
      </c>
      <c r="D394" s="45">
        <f t="shared" si="35"/>
        <v>0</v>
      </c>
      <c r="E394" s="251">
        <f t="shared" ref="E394:E457" si="36">IF(I394&lt;&gt;"",VALUE(TRIM(LEFT(I394,6))),0)</f>
        <v>0</v>
      </c>
      <c r="F394" s="168"/>
      <c r="G394" s="96"/>
      <c r="H394" s="79"/>
      <c r="I394" s="285"/>
      <c r="J394" s="62"/>
      <c r="K394" s="51"/>
      <c r="L394" s="66"/>
    </row>
    <row r="395" spans="1:12" x14ac:dyDescent="0.4">
      <c r="A395" s="45">
        <f t="shared" ca="1" si="33"/>
        <v>0</v>
      </c>
      <c r="B395" s="45" t="b">
        <f t="shared" si="32"/>
        <v>0</v>
      </c>
      <c r="C395" s="46">
        <f t="shared" si="34"/>
        <v>0</v>
      </c>
      <c r="D395" s="45">
        <f t="shared" si="35"/>
        <v>0</v>
      </c>
      <c r="E395" s="251">
        <f t="shared" si="36"/>
        <v>0</v>
      </c>
      <c r="F395" s="168"/>
      <c r="G395" s="96"/>
      <c r="H395" s="79"/>
      <c r="I395" s="285"/>
      <c r="J395" s="62"/>
      <c r="K395" s="51"/>
      <c r="L395" s="66"/>
    </row>
    <row r="396" spans="1:12" x14ac:dyDescent="0.4">
      <c r="A396" s="45">
        <f t="shared" ca="1" si="33"/>
        <v>0</v>
      </c>
      <c r="B396" s="45" t="b">
        <f t="shared" si="32"/>
        <v>0</v>
      </c>
      <c r="C396" s="46">
        <f t="shared" si="34"/>
        <v>0</v>
      </c>
      <c r="D396" s="45">
        <f t="shared" si="35"/>
        <v>0</v>
      </c>
      <c r="E396" s="251">
        <f t="shared" si="36"/>
        <v>0</v>
      </c>
      <c r="F396" s="168"/>
      <c r="G396" s="96"/>
      <c r="H396" s="79"/>
      <c r="I396" s="285"/>
      <c r="J396" s="62"/>
      <c r="K396" s="51"/>
      <c r="L396" s="66"/>
    </row>
    <row r="397" spans="1:12" x14ac:dyDescent="0.4">
      <c r="A397" s="45">
        <f t="shared" ca="1" si="33"/>
        <v>0</v>
      </c>
      <c r="B397" s="45" t="b">
        <f t="shared" si="32"/>
        <v>0</v>
      </c>
      <c r="C397" s="46">
        <f t="shared" si="34"/>
        <v>0</v>
      </c>
      <c r="D397" s="45">
        <f t="shared" si="35"/>
        <v>0</v>
      </c>
      <c r="E397" s="251">
        <f t="shared" si="36"/>
        <v>0</v>
      </c>
      <c r="F397" s="168"/>
      <c r="G397" s="96"/>
      <c r="H397" s="79"/>
      <c r="I397" s="285"/>
      <c r="J397" s="62"/>
      <c r="K397" s="51"/>
      <c r="L397" s="66"/>
    </row>
    <row r="398" spans="1:12" x14ac:dyDescent="0.4">
      <c r="A398" s="45">
        <f t="shared" ca="1" si="33"/>
        <v>0</v>
      </c>
      <c r="B398" s="45" t="b">
        <f t="shared" si="32"/>
        <v>0</v>
      </c>
      <c r="C398" s="46">
        <f t="shared" si="34"/>
        <v>0</v>
      </c>
      <c r="D398" s="45">
        <f t="shared" si="35"/>
        <v>0</v>
      </c>
      <c r="E398" s="251">
        <f t="shared" si="36"/>
        <v>0</v>
      </c>
      <c r="F398" s="168"/>
      <c r="G398" s="96"/>
      <c r="H398" s="79"/>
      <c r="I398" s="285"/>
      <c r="J398" s="62"/>
      <c r="K398" s="51"/>
      <c r="L398" s="66"/>
    </row>
    <row r="399" spans="1:12" x14ac:dyDescent="0.4">
      <c r="A399" s="45">
        <f t="shared" ca="1" si="33"/>
        <v>0</v>
      </c>
      <c r="B399" s="45" t="b">
        <f t="shared" si="32"/>
        <v>0</v>
      </c>
      <c r="C399" s="46">
        <f t="shared" si="34"/>
        <v>0</v>
      </c>
      <c r="D399" s="45">
        <f t="shared" si="35"/>
        <v>0</v>
      </c>
      <c r="E399" s="251">
        <f t="shared" si="36"/>
        <v>0</v>
      </c>
      <c r="F399" s="168"/>
      <c r="G399" s="96"/>
      <c r="H399" s="79"/>
      <c r="I399" s="285"/>
      <c r="J399" s="62"/>
      <c r="K399" s="51"/>
      <c r="L399" s="66"/>
    </row>
    <row r="400" spans="1:12" x14ac:dyDescent="0.4">
      <c r="A400" s="45">
        <f t="shared" ca="1" si="33"/>
        <v>0</v>
      </c>
      <c r="B400" s="45" t="b">
        <f t="shared" si="32"/>
        <v>0</v>
      </c>
      <c r="C400" s="46">
        <f t="shared" si="34"/>
        <v>0</v>
      </c>
      <c r="D400" s="45">
        <f t="shared" si="35"/>
        <v>0</v>
      </c>
      <c r="E400" s="251">
        <f t="shared" si="36"/>
        <v>0</v>
      </c>
      <c r="F400" s="168"/>
      <c r="G400" s="96"/>
      <c r="H400" s="79"/>
      <c r="I400" s="285"/>
      <c r="J400" s="62"/>
      <c r="K400" s="51"/>
      <c r="L400" s="66"/>
    </row>
    <row r="401" spans="1:12" x14ac:dyDescent="0.4">
      <c r="A401" s="45">
        <f t="shared" ca="1" si="33"/>
        <v>0</v>
      </c>
      <c r="B401" s="45" t="b">
        <f t="shared" si="32"/>
        <v>0</v>
      </c>
      <c r="C401" s="46">
        <f t="shared" si="34"/>
        <v>0</v>
      </c>
      <c r="D401" s="45">
        <f t="shared" si="35"/>
        <v>0</v>
      </c>
      <c r="E401" s="251">
        <f t="shared" si="36"/>
        <v>0</v>
      </c>
      <c r="F401" s="168"/>
      <c r="G401" s="96"/>
      <c r="H401" s="79"/>
      <c r="I401" s="285"/>
      <c r="J401" s="62"/>
      <c r="K401" s="51"/>
      <c r="L401" s="66"/>
    </row>
    <row r="402" spans="1:12" x14ac:dyDescent="0.4">
      <c r="A402" s="45">
        <f t="shared" ca="1" si="33"/>
        <v>0</v>
      </c>
      <c r="B402" s="45" t="b">
        <f t="shared" si="32"/>
        <v>0</v>
      </c>
      <c r="C402" s="46">
        <f t="shared" si="34"/>
        <v>0</v>
      </c>
      <c r="D402" s="45">
        <f t="shared" si="35"/>
        <v>0</v>
      </c>
      <c r="E402" s="251">
        <f t="shared" si="36"/>
        <v>0</v>
      </c>
      <c r="F402" s="168"/>
      <c r="G402" s="96"/>
      <c r="H402" s="79"/>
      <c r="I402" s="285"/>
      <c r="J402" s="62"/>
      <c r="K402" s="51"/>
      <c r="L402" s="66"/>
    </row>
    <row r="403" spans="1:12" x14ac:dyDescent="0.4">
      <c r="A403" s="45">
        <f t="shared" ca="1" si="33"/>
        <v>0</v>
      </c>
      <c r="B403" s="45" t="b">
        <f t="shared" si="32"/>
        <v>0</v>
      </c>
      <c r="C403" s="46">
        <f t="shared" si="34"/>
        <v>0</v>
      </c>
      <c r="D403" s="45">
        <f t="shared" si="35"/>
        <v>0</v>
      </c>
      <c r="E403" s="251">
        <f t="shared" si="36"/>
        <v>0</v>
      </c>
      <c r="F403" s="168"/>
      <c r="G403" s="96"/>
      <c r="H403" s="79"/>
      <c r="I403" s="285"/>
      <c r="J403" s="62"/>
      <c r="K403" s="51"/>
      <c r="L403" s="66"/>
    </row>
    <row r="404" spans="1:12" x14ac:dyDescent="0.4">
      <c r="A404" s="45">
        <f t="shared" ca="1" si="33"/>
        <v>0</v>
      </c>
      <c r="B404" s="45" t="b">
        <f t="shared" si="32"/>
        <v>0</v>
      </c>
      <c r="C404" s="46">
        <f t="shared" si="34"/>
        <v>0</v>
      </c>
      <c r="D404" s="45">
        <f t="shared" si="35"/>
        <v>0</v>
      </c>
      <c r="E404" s="251">
        <f t="shared" si="36"/>
        <v>0</v>
      </c>
      <c r="F404" s="168"/>
      <c r="G404" s="96"/>
      <c r="H404" s="79"/>
      <c r="I404" s="285"/>
      <c r="J404" s="62"/>
      <c r="K404" s="51"/>
      <c r="L404" s="66"/>
    </row>
    <row r="405" spans="1:12" x14ac:dyDescent="0.4">
      <c r="A405" s="45">
        <f t="shared" ca="1" si="33"/>
        <v>0</v>
      </c>
      <c r="B405" s="45" t="b">
        <f t="shared" si="32"/>
        <v>0</v>
      </c>
      <c r="C405" s="46">
        <f t="shared" si="34"/>
        <v>0</v>
      </c>
      <c r="D405" s="45">
        <f t="shared" si="35"/>
        <v>0</v>
      </c>
      <c r="E405" s="251">
        <f t="shared" si="36"/>
        <v>0</v>
      </c>
      <c r="F405" s="168"/>
      <c r="G405" s="96"/>
      <c r="H405" s="79"/>
      <c r="I405" s="285"/>
      <c r="J405" s="62"/>
      <c r="K405" s="51"/>
      <c r="L405" s="66"/>
    </row>
    <row r="406" spans="1:12" x14ac:dyDescent="0.4">
      <c r="A406" s="45">
        <f t="shared" ca="1" si="33"/>
        <v>0</v>
      </c>
      <c r="B406" s="45" t="b">
        <f t="shared" si="32"/>
        <v>0</v>
      </c>
      <c r="C406" s="46">
        <f t="shared" si="34"/>
        <v>0</v>
      </c>
      <c r="D406" s="45">
        <f t="shared" si="35"/>
        <v>0</v>
      </c>
      <c r="E406" s="251">
        <f t="shared" si="36"/>
        <v>0</v>
      </c>
      <c r="F406" s="168"/>
      <c r="G406" s="96"/>
      <c r="H406" s="79"/>
      <c r="I406" s="285"/>
      <c r="J406" s="62"/>
      <c r="K406" s="51"/>
      <c r="L406" s="66"/>
    </row>
    <row r="407" spans="1:12" x14ac:dyDescent="0.4">
      <c r="A407" s="45">
        <f t="shared" ca="1" si="33"/>
        <v>0</v>
      </c>
      <c r="B407" s="45" t="b">
        <f t="shared" si="32"/>
        <v>0</v>
      </c>
      <c r="C407" s="46">
        <f t="shared" si="34"/>
        <v>0</v>
      </c>
      <c r="D407" s="45">
        <f t="shared" si="35"/>
        <v>0</v>
      </c>
      <c r="E407" s="251">
        <f t="shared" si="36"/>
        <v>0</v>
      </c>
      <c r="F407" s="168"/>
      <c r="G407" s="96"/>
      <c r="H407" s="79"/>
      <c r="I407" s="285"/>
      <c r="J407" s="62"/>
      <c r="K407" s="51"/>
      <c r="L407" s="66"/>
    </row>
    <row r="408" spans="1:12" x14ac:dyDescent="0.4">
      <c r="A408" s="45">
        <f t="shared" ca="1" si="33"/>
        <v>0</v>
      </c>
      <c r="B408" s="45" t="b">
        <f t="shared" si="32"/>
        <v>0</v>
      </c>
      <c r="C408" s="46">
        <f t="shared" si="34"/>
        <v>0</v>
      </c>
      <c r="D408" s="45">
        <f t="shared" si="35"/>
        <v>0</v>
      </c>
      <c r="E408" s="251">
        <f t="shared" si="36"/>
        <v>0</v>
      </c>
      <c r="F408" s="168"/>
      <c r="G408" s="96"/>
      <c r="H408" s="79"/>
      <c r="I408" s="285"/>
      <c r="J408" s="62"/>
      <c r="K408" s="51"/>
      <c r="L408" s="66"/>
    </row>
    <row r="409" spans="1:12" x14ac:dyDescent="0.4">
      <c r="A409" s="45">
        <f t="shared" ca="1" si="33"/>
        <v>0</v>
      </c>
      <c r="B409" s="45" t="b">
        <f t="shared" si="32"/>
        <v>0</v>
      </c>
      <c r="C409" s="46">
        <f t="shared" si="34"/>
        <v>0</v>
      </c>
      <c r="D409" s="45">
        <f t="shared" si="35"/>
        <v>0</v>
      </c>
      <c r="E409" s="251">
        <f t="shared" si="36"/>
        <v>0</v>
      </c>
      <c r="F409" s="168"/>
      <c r="G409" s="96"/>
      <c r="H409" s="79"/>
      <c r="I409" s="285"/>
      <c r="J409" s="62"/>
      <c r="K409" s="51"/>
      <c r="L409" s="66"/>
    </row>
    <row r="410" spans="1:12" x14ac:dyDescent="0.4">
      <c r="A410" s="45">
        <f t="shared" ca="1" si="33"/>
        <v>0</v>
      </c>
      <c r="B410" s="45" t="b">
        <f t="shared" si="32"/>
        <v>0</v>
      </c>
      <c r="C410" s="46">
        <f t="shared" si="34"/>
        <v>0</v>
      </c>
      <c r="D410" s="45">
        <f t="shared" si="35"/>
        <v>0</v>
      </c>
      <c r="E410" s="251">
        <f t="shared" si="36"/>
        <v>0</v>
      </c>
      <c r="F410" s="168"/>
      <c r="G410" s="96"/>
      <c r="H410" s="79"/>
      <c r="I410" s="285"/>
      <c r="J410" s="62"/>
      <c r="K410" s="51"/>
      <c r="L410" s="66"/>
    </row>
    <row r="411" spans="1:12" x14ac:dyDescent="0.4">
      <c r="A411" s="45">
        <f t="shared" ca="1" si="33"/>
        <v>0</v>
      </c>
      <c r="B411" s="45" t="b">
        <f t="shared" si="32"/>
        <v>0</v>
      </c>
      <c r="C411" s="46">
        <f t="shared" si="34"/>
        <v>0</v>
      </c>
      <c r="D411" s="45">
        <f t="shared" si="35"/>
        <v>0</v>
      </c>
      <c r="E411" s="251">
        <f t="shared" si="36"/>
        <v>0</v>
      </c>
      <c r="F411" s="168"/>
      <c r="G411" s="96"/>
      <c r="H411" s="79"/>
      <c r="I411" s="285"/>
      <c r="J411" s="62"/>
      <c r="K411" s="51"/>
      <c r="L411" s="66"/>
    </row>
    <row r="412" spans="1:12" x14ac:dyDescent="0.4">
      <c r="A412" s="45">
        <f t="shared" ca="1" si="33"/>
        <v>0</v>
      </c>
      <c r="B412" s="45" t="b">
        <f t="shared" si="32"/>
        <v>0</v>
      </c>
      <c r="C412" s="46">
        <f t="shared" si="34"/>
        <v>0</v>
      </c>
      <c r="D412" s="45">
        <f t="shared" si="35"/>
        <v>0</v>
      </c>
      <c r="E412" s="251">
        <f t="shared" si="36"/>
        <v>0</v>
      </c>
      <c r="F412" s="168"/>
      <c r="G412" s="96"/>
      <c r="H412" s="79"/>
      <c r="I412" s="285"/>
      <c r="J412" s="62"/>
      <c r="K412" s="51"/>
      <c r="L412" s="66"/>
    </row>
    <row r="413" spans="1:12" x14ac:dyDescent="0.4">
      <c r="A413" s="45">
        <f t="shared" ca="1" si="33"/>
        <v>0</v>
      </c>
      <c r="B413" s="45" t="b">
        <f t="shared" si="32"/>
        <v>0</v>
      </c>
      <c r="C413" s="46">
        <f t="shared" si="34"/>
        <v>0</v>
      </c>
      <c r="D413" s="45">
        <f t="shared" si="35"/>
        <v>0</v>
      </c>
      <c r="E413" s="251">
        <f t="shared" si="36"/>
        <v>0</v>
      </c>
      <c r="F413" s="168"/>
      <c r="G413" s="96"/>
      <c r="H413" s="79"/>
      <c r="I413" s="285"/>
      <c r="J413" s="62"/>
      <c r="K413" s="51"/>
      <c r="L413" s="66"/>
    </row>
    <row r="414" spans="1:12" x14ac:dyDescent="0.4">
      <c r="A414" s="45">
        <f t="shared" ca="1" si="33"/>
        <v>0</v>
      </c>
      <c r="B414" s="45" t="b">
        <f t="shared" si="32"/>
        <v>0</v>
      </c>
      <c r="C414" s="46">
        <f t="shared" si="34"/>
        <v>0</v>
      </c>
      <c r="D414" s="45">
        <f t="shared" si="35"/>
        <v>0</v>
      </c>
      <c r="E414" s="251">
        <f t="shared" si="36"/>
        <v>0</v>
      </c>
      <c r="F414" s="168"/>
      <c r="G414" s="96"/>
      <c r="H414" s="79"/>
      <c r="I414" s="285"/>
      <c r="J414" s="62"/>
      <c r="K414" s="51"/>
      <c r="L414" s="66"/>
    </row>
    <row r="415" spans="1:12" x14ac:dyDescent="0.4">
      <c r="A415" s="45">
        <f t="shared" ca="1" si="33"/>
        <v>0</v>
      </c>
      <c r="B415" s="45" t="b">
        <f t="shared" si="32"/>
        <v>0</v>
      </c>
      <c r="C415" s="46">
        <f t="shared" si="34"/>
        <v>0</v>
      </c>
      <c r="D415" s="45">
        <f t="shared" si="35"/>
        <v>0</v>
      </c>
      <c r="E415" s="251">
        <f t="shared" si="36"/>
        <v>0</v>
      </c>
      <c r="F415" s="168"/>
      <c r="G415" s="96"/>
      <c r="H415" s="79"/>
      <c r="I415" s="285"/>
      <c r="J415" s="62"/>
      <c r="K415" s="51"/>
      <c r="L415" s="66"/>
    </row>
    <row r="416" spans="1:12" x14ac:dyDescent="0.4">
      <c r="A416" s="45">
        <f t="shared" ca="1" si="33"/>
        <v>0</v>
      </c>
      <c r="B416" s="45" t="b">
        <f t="shared" si="32"/>
        <v>0</v>
      </c>
      <c r="C416" s="46">
        <f t="shared" si="34"/>
        <v>0</v>
      </c>
      <c r="D416" s="45">
        <f t="shared" si="35"/>
        <v>0</v>
      </c>
      <c r="E416" s="251">
        <f t="shared" si="36"/>
        <v>0</v>
      </c>
      <c r="F416" s="168"/>
      <c r="G416" s="96"/>
      <c r="H416" s="79"/>
      <c r="I416" s="285"/>
      <c r="J416" s="62"/>
      <c r="K416" s="51"/>
      <c r="L416" s="66"/>
    </row>
    <row r="417" spans="1:12" x14ac:dyDescent="0.4">
      <c r="A417" s="45">
        <f t="shared" ca="1" si="33"/>
        <v>0</v>
      </c>
      <c r="B417" s="45" t="b">
        <f t="shared" si="32"/>
        <v>0</v>
      </c>
      <c r="C417" s="46">
        <f t="shared" si="34"/>
        <v>0</v>
      </c>
      <c r="D417" s="45">
        <f t="shared" si="35"/>
        <v>0</v>
      </c>
      <c r="E417" s="251">
        <f t="shared" si="36"/>
        <v>0</v>
      </c>
      <c r="F417" s="168"/>
      <c r="G417" s="96"/>
      <c r="H417" s="79"/>
      <c r="I417" s="285"/>
      <c r="J417" s="62"/>
      <c r="K417" s="51"/>
      <c r="L417" s="66"/>
    </row>
    <row r="418" spans="1:12" x14ac:dyDescent="0.4">
      <c r="A418" s="45">
        <f t="shared" ca="1" si="33"/>
        <v>0</v>
      </c>
      <c r="B418" s="45" t="b">
        <f t="shared" si="32"/>
        <v>0</v>
      </c>
      <c r="C418" s="46">
        <f t="shared" si="34"/>
        <v>0</v>
      </c>
      <c r="D418" s="45">
        <f t="shared" si="35"/>
        <v>0</v>
      </c>
      <c r="E418" s="251">
        <f t="shared" si="36"/>
        <v>0</v>
      </c>
      <c r="F418" s="168"/>
      <c r="G418" s="96"/>
      <c r="H418" s="79"/>
      <c r="I418" s="285"/>
      <c r="J418" s="62"/>
      <c r="K418" s="51"/>
      <c r="L418" s="66"/>
    </row>
    <row r="419" spans="1:12" x14ac:dyDescent="0.4">
      <c r="A419" s="45">
        <f t="shared" ca="1" si="33"/>
        <v>0</v>
      </c>
      <c r="B419" s="45" t="b">
        <f t="shared" si="32"/>
        <v>0</v>
      </c>
      <c r="C419" s="46">
        <f t="shared" si="34"/>
        <v>0</v>
      </c>
      <c r="D419" s="45">
        <f t="shared" si="35"/>
        <v>0</v>
      </c>
      <c r="E419" s="251">
        <f t="shared" si="36"/>
        <v>0</v>
      </c>
      <c r="F419" s="168"/>
      <c r="G419" s="96"/>
      <c r="H419" s="79"/>
      <c r="I419" s="285"/>
      <c r="J419" s="62"/>
      <c r="K419" s="51"/>
      <c r="L419" s="66"/>
    </row>
    <row r="420" spans="1:12" x14ac:dyDescent="0.4">
      <c r="A420" s="45">
        <f t="shared" ca="1" si="33"/>
        <v>0</v>
      </c>
      <c r="B420" s="45" t="b">
        <f t="shared" si="32"/>
        <v>0</v>
      </c>
      <c r="C420" s="46">
        <f t="shared" si="34"/>
        <v>0</v>
      </c>
      <c r="D420" s="45">
        <f t="shared" si="35"/>
        <v>0</v>
      </c>
      <c r="E420" s="251">
        <f t="shared" si="36"/>
        <v>0</v>
      </c>
      <c r="F420" s="168"/>
      <c r="G420" s="96"/>
      <c r="H420" s="79"/>
      <c r="I420" s="285"/>
      <c r="J420" s="62"/>
      <c r="K420" s="51"/>
      <c r="L420" s="66"/>
    </row>
    <row r="421" spans="1:12" x14ac:dyDescent="0.4">
      <c r="A421" s="45">
        <f t="shared" ca="1" si="33"/>
        <v>0</v>
      </c>
      <c r="B421" s="45" t="b">
        <f t="shared" si="32"/>
        <v>0</v>
      </c>
      <c r="C421" s="46">
        <f t="shared" si="34"/>
        <v>0</v>
      </c>
      <c r="D421" s="45">
        <f t="shared" si="35"/>
        <v>0</v>
      </c>
      <c r="E421" s="251">
        <f t="shared" si="36"/>
        <v>0</v>
      </c>
      <c r="F421" s="168"/>
      <c r="G421" s="96"/>
      <c r="H421" s="79"/>
      <c r="I421" s="285"/>
      <c r="J421" s="62"/>
      <c r="K421" s="51"/>
      <c r="L421" s="66"/>
    </row>
    <row r="422" spans="1:12" x14ac:dyDescent="0.4">
      <c r="A422" s="45">
        <f t="shared" ca="1" si="33"/>
        <v>0</v>
      </c>
      <c r="B422" s="45" t="b">
        <f t="shared" si="32"/>
        <v>0</v>
      </c>
      <c r="C422" s="46">
        <f t="shared" si="34"/>
        <v>0</v>
      </c>
      <c r="D422" s="45">
        <f t="shared" si="35"/>
        <v>0</v>
      </c>
      <c r="E422" s="251">
        <f t="shared" si="36"/>
        <v>0</v>
      </c>
      <c r="F422" s="168"/>
      <c r="G422" s="96"/>
      <c r="H422" s="79"/>
      <c r="I422" s="285"/>
      <c r="J422" s="62"/>
      <c r="K422" s="51"/>
      <c r="L422" s="66"/>
    </row>
    <row r="423" spans="1:12" x14ac:dyDescent="0.4">
      <c r="A423" s="45">
        <f t="shared" ca="1" si="33"/>
        <v>0</v>
      </c>
      <c r="B423" s="45" t="b">
        <f t="shared" si="32"/>
        <v>0</v>
      </c>
      <c r="C423" s="46">
        <f t="shared" si="34"/>
        <v>0</v>
      </c>
      <c r="D423" s="45">
        <f t="shared" si="35"/>
        <v>0</v>
      </c>
      <c r="E423" s="251">
        <f t="shared" si="36"/>
        <v>0</v>
      </c>
      <c r="F423" s="168"/>
      <c r="G423" s="96"/>
      <c r="H423" s="79"/>
      <c r="I423" s="285"/>
      <c r="J423" s="62"/>
      <c r="K423" s="51"/>
      <c r="L423" s="66"/>
    </row>
    <row r="424" spans="1:12" x14ac:dyDescent="0.4">
      <c r="A424" s="45">
        <f t="shared" ca="1" si="33"/>
        <v>0</v>
      </c>
      <c r="B424" s="45" t="b">
        <f t="shared" si="32"/>
        <v>0</v>
      </c>
      <c r="C424" s="46">
        <f t="shared" si="34"/>
        <v>0</v>
      </c>
      <c r="D424" s="45">
        <f t="shared" si="35"/>
        <v>0</v>
      </c>
      <c r="E424" s="251">
        <f t="shared" si="36"/>
        <v>0</v>
      </c>
      <c r="F424" s="168"/>
      <c r="G424" s="96"/>
      <c r="H424" s="79"/>
      <c r="I424" s="285"/>
      <c r="J424" s="62"/>
      <c r="K424" s="51"/>
      <c r="L424" s="66"/>
    </row>
    <row r="425" spans="1:12" x14ac:dyDescent="0.4">
      <c r="A425" s="45">
        <f t="shared" ca="1" si="33"/>
        <v>0</v>
      </c>
      <c r="B425" s="45" t="b">
        <f t="shared" si="32"/>
        <v>0</v>
      </c>
      <c r="C425" s="46">
        <f t="shared" si="34"/>
        <v>0</v>
      </c>
      <c r="D425" s="45">
        <f t="shared" si="35"/>
        <v>0</v>
      </c>
      <c r="E425" s="251">
        <f t="shared" si="36"/>
        <v>0</v>
      </c>
      <c r="F425" s="168"/>
      <c r="G425" s="96"/>
      <c r="H425" s="79"/>
      <c r="I425" s="285"/>
      <c r="J425" s="62"/>
      <c r="K425" s="51"/>
      <c r="L425" s="66"/>
    </row>
    <row r="426" spans="1:12" x14ac:dyDescent="0.4">
      <c r="A426" s="45">
        <f t="shared" ca="1" si="33"/>
        <v>0</v>
      </c>
      <c r="B426" s="45" t="b">
        <f t="shared" si="32"/>
        <v>0</v>
      </c>
      <c r="C426" s="46">
        <f t="shared" si="34"/>
        <v>0</v>
      </c>
      <c r="D426" s="45">
        <f t="shared" si="35"/>
        <v>0</v>
      </c>
      <c r="E426" s="251">
        <f t="shared" si="36"/>
        <v>0</v>
      </c>
      <c r="F426" s="168"/>
      <c r="G426" s="96"/>
      <c r="H426" s="79"/>
      <c r="I426" s="285"/>
      <c r="J426" s="62"/>
      <c r="K426" s="51"/>
      <c r="L426" s="66"/>
    </row>
    <row r="427" spans="1:12" x14ac:dyDescent="0.4">
      <c r="A427" s="45">
        <f t="shared" ca="1" si="33"/>
        <v>0</v>
      </c>
      <c r="B427" s="45" t="b">
        <f t="shared" si="32"/>
        <v>0</v>
      </c>
      <c r="C427" s="46">
        <f t="shared" si="34"/>
        <v>0</v>
      </c>
      <c r="D427" s="45">
        <f t="shared" si="35"/>
        <v>0</v>
      </c>
      <c r="E427" s="251">
        <f t="shared" si="36"/>
        <v>0</v>
      </c>
      <c r="F427" s="168"/>
      <c r="G427" s="96"/>
      <c r="H427" s="79"/>
      <c r="I427" s="285"/>
      <c r="J427" s="62"/>
      <c r="K427" s="51"/>
      <c r="L427" s="66"/>
    </row>
    <row r="428" spans="1:12" x14ac:dyDescent="0.4">
      <c r="A428" s="45">
        <f t="shared" ca="1" si="33"/>
        <v>0</v>
      </c>
      <c r="B428" s="45" t="b">
        <f t="shared" si="32"/>
        <v>0</v>
      </c>
      <c r="C428" s="46">
        <f t="shared" si="34"/>
        <v>0</v>
      </c>
      <c r="D428" s="45">
        <f t="shared" si="35"/>
        <v>0</v>
      </c>
      <c r="E428" s="251">
        <f t="shared" si="36"/>
        <v>0</v>
      </c>
      <c r="F428" s="168"/>
      <c r="G428" s="96"/>
      <c r="H428" s="79"/>
      <c r="I428" s="285"/>
      <c r="J428" s="62"/>
      <c r="K428" s="51"/>
      <c r="L428" s="66"/>
    </row>
    <row r="429" spans="1:12" x14ac:dyDescent="0.4">
      <c r="A429" s="45">
        <f t="shared" ca="1" si="33"/>
        <v>0</v>
      </c>
      <c r="B429" s="45" t="b">
        <f t="shared" si="32"/>
        <v>0</v>
      </c>
      <c r="C429" s="46">
        <f t="shared" si="34"/>
        <v>0</v>
      </c>
      <c r="D429" s="45">
        <f t="shared" si="35"/>
        <v>0</v>
      </c>
      <c r="E429" s="251">
        <f t="shared" si="36"/>
        <v>0</v>
      </c>
      <c r="F429" s="168"/>
      <c r="G429" s="96"/>
      <c r="H429" s="79"/>
      <c r="I429" s="285"/>
      <c r="J429" s="62"/>
      <c r="K429" s="51"/>
      <c r="L429" s="66"/>
    </row>
    <row r="430" spans="1:12" x14ac:dyDescent="0.4">
      <c r="A430" s="45">
        <f t="shared" ca="1" si="33"/>
        <v>0</v>
      </c>
      <c r="B430" s="45" t="b">
        <f t="shared" si="32"/>
        <v>0</v>
      </c>
      <c r="C430" s="46">
        <f t="shared" si="34"/>
        <v>0</v>
      </c>
      <c r="D430" s="45">
        <f t="shared" si="35"/>
        <v>0</v>
      </c>
      <c r="E430" s="251">
        <f t="shared" si="36"/>
        <v>0</v>
      </c>
      <c r="F430" s="168"/>
      <c r="G430" s="96"/>
      <c r="H430" s="79"/>
      <c r="I430" s="285"/>
      <c r="J430" s="62"/>
      <c r="K430" s="51"/>
      <c r="L430" s="66"/>
    </row>
    <row r="431" spans="1:12" x14ac:dyDescent="0.4">
      <c r="A431" s="45">
        <f t="shared" ca="1" si="33"/>
        <v>0</v>
      </c>
      <c r="B431" s="45" t="b">
        <f t="shared" si="32"/>
        <v>0</v>
      </c>
      <c r="C431" s="46">
        <f t="shared" si="34"/>
        <v>0</v>
      </c>
      <c r="D431" s="45">
        <f t="shared" si="35"/>
        <v>0</v>
      </c>
      <c r="E431" s="251">
        <f t="shared" si="36"/>
        <v>0</v>
      </c>
      <c r="F431" s="168"/>
      <c r="G431" s="96"/>
      <c r="H431" s="79"/>
      <c r="I431" s="285"/>
      <c r="J431" s="62"/>
      <c r="K431" s="51"/>
      <c r="L431" s="66"/>
    </row>
    <row r="432" spans="1:12" x14ac:dyDescent="0.4">
      <c r="A432" s="45">
        <f t="shared" ca="1" si="33"/>
        <v>0</v>
      </c>
      <c r="B432" s="45" t="b">
        <f t="shared" si="32"/>
        <v>0</v>
      </c>
      <c r="C432" s="46">
        <f t="shared" si="34"/>
        <v>0</v>
      </c>
      <c r="D432" s="45">
        <f t="shared" si="35"/>
        <v>0</v>
      </c>
      <c r="E432" s="251">
        <f t="shared" si="36"/>
        <v>0</v>
      </c>
      <c r="F432" s="168"/>
      <c r="G432" s="96"/>
      <c r="H432" s="79"/>
      <c r="I432" s="285"/>
      <c r="J432" s="62"/>
      <c r="K432" s="51"/>
      <c r="L432" s="66"/>
    </row>
    <row r="433" spans="1:12" x14ac:dyDescent="0.4">
      <c r="A433" s="45">
        <f t="shared" ca="1" si="33"/>
        <v>0</v>
      </c>
      <c r="B433" s="45" t="b">
        <f t="shared" si="32"/>
        <v>0</v>
      </c>
      <c r="C433" s="46">
        <f t="shared" si="34"/>
        <v>0</v>
      </c>
      <c r="D433" s="45">
        <f t="shared" si="35"/>
        <v>0</v>
      </c>
      <c r="E433" s="251">
        <f t="shared" si="36"/>
        <v>0</v>
      </c>
      <c r="F433" s="168"/>
      <c r="G433" s="96"/>
      <c r="H433" s="79"/>
      <c r="I433" s="285"/>
      <c r="J433" s="62"/>
      <c r="K433" s="51"/>
      <c r="L433" s="66"/>
    </row>
    <row r="434" spans="1:12" x14ac:dyDescent="0.4">
      <c r="A434" s="45">
        <f t="shared" ca="1" si="33"/>
        <v>0</v>
      </c>
      <c r="B434" s="45" t="b">
        <f t="shared" si="32"/>
        <v>0</v>
      </c>
      <c r="C434" s="46">
        <f t="shared" si="34"/>
        <v>0</v>
      </c>
      <c r="D434" s="45">
        <f t="shared" si="35"/>
        <v>0</v>
      </c>
      <c r="E434" s="251">
        <f t="shared" si="36"/>
        <v>0</v>
      </c>
      <c r="F434" s="168"/>
      <c r="G434" s="96"/>
      <c r="H434" s="79"/>
      <c r="I434" s="285"/>
      <c r="J434" s="62"/>
      <c r="K434" s="51"/>
      <c r="L434" s="66"/>
    </row>
    <row r="435" spans="1:12" x14ac:dyDescent="0.4">
      <c r="A435" s="45">
        <f t="shared" ca="1" si="33"/>
        <v>0</v>
      </c>
      <c r="B435" s="45" t="b">
        <f t="shared" si="32"/>
        <v>0</v>
      </c>
      <c r="C435" s="46">
        <f t="shared" si="34"/>
        <v>0</v>
      </c>
      <c r="D435" s="45">
        <f t="shared" si="35"/>
        <v>0</v>
      </c>
      <c r="E435" s="251">
        <f t="shared" si="36"/>
        <v>0</v>
      </c>
      <c r="F435" s="168"/>
      <c r="G435" s="96"/>
      <c r="H435" s="79"/>
      <c r="I435" s="285"/>
      <c r="J435" s="62"/>
      <c r="K435" s="51"/>
      <c r="L435" s="66"/>
    </row>
    <row r="436" spans="1:12" x14ac:dyDescent="0.4">
      <c r="A436" s="45">
        <f t="shared" ca="1" si="33"/>
        <v>0</v>
      </c>
      <c r="B436" s="45" t="b">
        <f t="shared" si="32"/>
        <v>0</v>
      </c>
      <c r="C436" s="46">
        <f t="shared" si="34"/>
        <v>0</v>
      </c>
      <c r="D436" s="45">
        <f t="shared" si="35"/>
        <v>0</v>
      </c>
      <c r="E436" s="251">
        <f t="shared" si="36"/>
        <v>0</v>
      </c>
      <c r="F436" s="168"/>
      <c r="G436" s="96"/>
      <c r="H436" s="79"/>
      <c r="I436" s="285"/>
      <c r="J436" s="62"/>
      <c r="K436" s="51"/>
      <c r="L436" s="66"/>
    </row>
    <row r="437" spans="1:12" x14ac:dyDescent="0.4">
      <c r="A437" s="45">
        <f t="shared" ca="1" si="33"/>
        <v>0</v>
      </c>
      <c r="B437" s="45" t="b">
        <f t="shared" si="32"/>
        <v>0</v>
      </c>
      <c r="C437" s="46">
        <f t="shared" si="34"/>
        <v>0</v>
      </c>
      <c r="D437" s="45">
        <f t="shared" si="35"/>
        <v>0</v>
      </c>
      <c r="E437" s="251">
        <f t="shared" si="36"/>
        <v>0</v>
      </c>
      <c r="F437" s="168"/>
      <c r="G437" s="96"/>
      <c r="H437" s="79"/>
      <c r="I437" s="285"/>
      <c r="J437" s="62"/>
      <c r="K437" s="51"/>
      <c r="L437" s="66"/>
    </row>
    <row r="438" spans="1:12" x14ac:dyDescent="0.4">
      <c r="A438" s="45">
        <f t="shared" ca="1" si="33"/>
        <v>0</v>
      </c>
      <c r="B438" s="45" t="b">
        <f t="shared" si="32"/>
        <v>0</v>
      </c>
      <c r="C438" s="46">
        <f t="shared" si="34"/>
        <v>0</v>
      </c>
      <c r="D438" s="45">
        <f t="shared" si="35"/>
        <v>0</v>
      </c>
      <c r="E438" s="251">
        <f t="shared" si="36"/>
        <v>0</v>
      </c>
      <c r="F438" s="168"/>
      <c r="G438" s="96"/>
      <c r="H438" s="79"/>
      <c r="I438" s="285"/>
      <c r="J438" s="62"/>
      <c r="K438" s="51"/>
      <c r="L438" s="66"/>
    </row>
    <row r="439" spans="1:12" x14ac:dyDescent="0.4">
      <c r="A439" s="45">
        <f t="shared" ca="1" si="33"/>
        <v>0</v>
      </c>
      <c r="B439" s="45" t="b">
        <f t="shared" si="32"/>
        <v>0</v>
      </c>
      <c r="C439" s="46">
        <f t="shared" si="34"/>
        <v>0</v>
      </c>
      <c r="D439" s="45">
        <f t="shared" si="35"/>
        <v>0</v>
      </c>
      <c r="E439" s="251">
        <f t="shared" si="36"/>
        <v>0</v>
      </c>
      <c r="F439" s="168"/>
      <c r="G439" s="96"/>
      <c r="H439" s="79"/>
      <c r="I439" s="285"/>
      <c r="J439" s="62"/>
      <c r="K439" s="51"/>
      <c r="L439" s="66"/>
    </row>
    <row r="440" spans="1:12" x14ac:dyDescent="0.4">
      <c r="A440" s="45">
        <f t="shared" ca="1" si="33"/>
        <v>0</v>
      </c>
      <c r="B440" s="45" t="b">
        <f t="shared" si="32"/>
        <v>0</v>
      </c>
      <c r="C440" s="46">
        <f t="shared" si="34"/>
        <v>0</v>
      </c>
      <c r="D440" s="45">
        <f t="shared" si="35"/>
        <v>0</v>
      </c>
      <c r="E440" s="251">
        <f t="shared" si="36"/>
        <v>0</v>
      </c>
      <c r="F440" s="168"/>
      <c r="G440" s="96"/>
      <c r="H440" s="79"/>
      <c r="I440" s="285"/>
      <c r="J440" s="62"/>
      <c r="K440" s="51"/>
      <c r="L440" s="66"/>
    </row>
    <row r="441" spans="1:12" x14ac:dyDescent="0.4">
      <c r="A441" s="45">
        <f t="shared" ca="1" si="33"/>
        <v>0</v>
      </c>
      <c r="B441" s="45" t="b">
        <f t="shared" si="32"/>
        <v>0</v>
      </c>
      <c r="C441" s="46">
        <f t="shared" si="34"/>
        <v>0</v>
      </c>
      <c r="D441" s="45">
        <f t="shared" si="35"/>
        <v>0</v>
      </c>
      <c r="E441" s="251">
        <f t="shared" si="36"/>
        <v>0</v>
      </c>
      <c r="F441" s="168"/>
      <c r="G441" s="96"/>
      <c r="H441" s="79"/>
      <c r="I441" s="285"/>
      <c r="J441" s="62"/>
      <c r="K441" s="51"/>
      <c r="L441" s="66"/>
    </row>
    <row r="442" spans="1:12" x14ac:dyDescent="0.4">
      <c r="A442" s="45">
        <f t="shared" ca="1" si="33"/>
        <v>0</v>
      </c>
      <c r="B442" s="45" t="b">
        <f t="shared" si="32"/>
        <v>0</v>
      </c>
      <c r="C442" s="46">
        <f t="shared" si="34"/>
        <v>0</v>
      </c>
      <c r="D442" s="45">
        <f t="shared" si="35"/>
        <v>0</v>
      </c>
      <c r="E442" s="251">
        <f t="shared" si="36"/>
        <v>0</v>
      </c>
      <c r="F442" s="168"/>
      <c r="G442" s="96"/>
      <c r="H442" s="79"/>
      <c r="I442" s="285"/>
      <c r="J442" s="62"/>
      <c r="K442" s="51"/>
      <c r="L442" s="66"/>
    </row>
    <row r="443" spans="1:12" x14ac:dyDescent="0.4">
      <c r="A443" s="45">
        <f t="shared" ca="1" si="33"/>
        <v>0</v>
      </c>
      <c r="B443" s="45" t="b">
        <f t="shared" si="32"/>
        <v>0</v>
      </c>
      <c r="C443" s="46">
        <f t="shared" si="34"/>
        <v>0</v>
      </c>
      <c r="D443" s="45">
        <f t="shared" si="35"/>
        <v>0</v>
      </c>
      <c r="E443" s="251">
        <f t="shared" si="36"/>
        <v>0</v>
      </c>
      <c r="F443" s="168"/>
      <c r="G443" s="96"/>
      <c r="H443" s="79"/>
      <c r="I443" s="285"/>
      <c r="J443" s="62"/>
      <c r="K443" s="51"/>
      <c r="L443" s="66"/>
    </row>
    <row r="444" spans="1:12" x14ac:dyDescent="0.4">
      <c r="A444" s="45">
        <f t="shared" ca="1" si="33"/>
        <v>0</v>
      </c>
      <c r="B444" s="45" t="b">
        <f t="shared" si="32"/>
        <v>0</v>
      </c>
      <c r="C444" s="46">
        <f t="shared" si="34"/>
        <v>0</v>
      </c>
      <c r="D444" s="45">
        <f t="shared" si="35"/>
        <v>0</v>
      </c>
      <c r="E444" s="251">
        <f t="shared" si="36"/>
        <v>0</v>
      </c>
      <c r="F444" s="168"/>
      <c r="G444" s="96"/>
      <c r="H444" s="79"/>
      <c r="I444" s="285"/>
      <c r="J444" s="62"/>
      <c r="K444" s="51"/>
      <c r="L444" s="66"/>
    </row>
    <row r="445" spans="1:12" x14ac:dyDescent="0.4">
      <c r="A445" s="45">
        <f t="shared" ca="1" si="33"/>
        <v>0</v>
      </c>
      <c r="B445" s="45" t="b">
        <f t="shared" si="32"/>
        <v>0</v>
      </c>
      <c r="C445" s="46">
        <f t="shared" si="34"/>
        <v>0</v>
      </c>
      <c r="D445" s="45">
        <f t="shared" si="35"/>
        <v>0</v>
      </c>
      <c r="E445" s="251">
        <f t="shared" si="36"/>
        <v>0</v>
      </c>
      <c r="F445" s="168"/>
      <c r="G445" s="96"/>
      <c r="H445" s="79"/>
      <c r="I445" s="285"/>
      <c r="J445" s="62"/>
      <c r="K445" s="51"/>
      <c r="L445" s="66"/>
    </row>
    <row r="446" spans="1:12" x14ac:dyDescent="0.4">
      <c r="A446" s="45">
        <f t="shared" ca="1" si="33"/>
        <v>0</v>
      </c>
      <c r="B446" s="45" t="b">
        <f t="shared" si="32"/>
        <v>0</v>
      </c>
      <c r="C446" s="46">
        <f t="shared" si="34"/>
        <v>0</v>
      </c>
      <c r="D446" s="45">
        <f t="shared" si="35"/>
        <v>0</v>
      </c>
      <c r="E446" s="251">
        <f t="shared" si="36"/>
        <v>0</v>
      </c>
      <c r="F446" s="168"/>
      <c r="G446" s="96"/>
      <c r="H446" s="79"/>
      <c r="I446" s="285"/>
      <c r="J446" s="62"/>
      <c r="K446" s="51"/>
      <c r="L446" s="66"/>
    </row>
    <row r="447" spans="1:12" x14ac:dyDescent="0.4">
      <c r="A447" s="45">
        <f t="shared" ca="1" si="33"/>
        <v>0</v>
      </c>
      <c r="B447" s="45" t="b">
        <f t="shared" si="32"/>
        <v>0</v>
      </c>
      <c r="C447" s="46">
        <f t="shared" si="34"/>
        <v>0</v>
      </c>
      <c r="D447" s="45">
        <f t="shared" si="35"/>
        <v>0</v>
      </c>
      <c r="E447" s="251">
        <f t="shared" si="36"/>
        <v>0</v>
      </c>
      <c r="F447" s="168"/>
      <c r="G447" s="96"/>
      <c r="H447" s="79"/>
      <c r="I447" s="285"/>
      <c r="J447" s="62"/>
      <c r="K447" s="51"/>
      <c r="L447" s="66"/>
    </row>
    <row r="448" spans="1:12" x14ac:dyDescent="0.4">
      <c r="A448" s="45">
        <f t="shared" ca="1" si="33"/>
        <v>0</v>
      </c>
      <c r="B448" s="45" t="b">
        <f t="shared" si="32"/>
        <v>0</v>
      </c>
      <c r="C448" s="46">
        <f t="shared" si="34"/>
        <v>0</v>
      </c>
      <c r="D448" s="45">
        <f t="shared" si="35"/>
        <v>0</v>
      </c>
      <c r="E448" s="251">
        <f t="shared" si="36"/>
        <v>0</v>
      </c>
      <c r="F448" s="168"/>
      <c r="G448" s="96"/>
      <c r="H448" s="79"/>
      <c r="I448" s="285"/>
      <c r="J448" s="62"/>
      <c r="K448" s="51"/>
      <c r="L448" s="66"/>
    </row>
    <row r="449" spans="1:12" x14ac:dyDescent="0.4">
      <c r="A449" s="45">
        <f t="shared" ca="1" si="33"/>
        <v>0</v>
      </c>
      <c r="B449" s="45" t="b">
        <f t="shared" si="32"/>
        <v>0</v>
      </c>
      <c r="C449" s="46">
        <f t="shared" si="34"/>
        <v>0</v>
      </c>
      <c r="D449" s="45">
        <f t="shared" si="35"/>
        <v>0</v>
      </c>
      <c r="E449" s="251">
        <f t="shared" si="36"/>
        <v>0</v>
      </c>
      <c r="F449" s="168"/>
      <c r="G449" s="96"/>
      <c r="H449" s="79"/>
      <c r="I449" s="285"/>
      <c r="J449" s="62"/>
      <c r="K449" s="51"/>
      <c r="L449" s="66"/>
    </row>
    <row r="450" spans="1:12" x14ac:dyDescent="0.4">
      <c r="A450" s="45">
        <f t="shared" ca="1" si="33"/>
        <v>0</v>
      </c>
      <c r="B450" s="45" t="b">
        <f t="shared" si="32"/>
        <v>0</v>
      </c>
      <c r="C450" s="46">
        <f t="shared" si="34"/>
        <v>0</v>
      </c>
      <c r="D450" s="45">
        <f t="shared" si="35"/>
        <v>0</v>
      </c>
      <c r="E450" s="251">
        <f t="shared" si="36"/>
        <v>0</v>
      </c>
      <c r="F450" s="168"/>
      <c r="G450" s="96"/>
      <c r="H450" s="79"/>
      <c r="I450" s="285"/>
      <c r="J450" s="62"/>
      <c r="K450" s="51"/>
      <c r="L450" s="66"/>
    </row>
    <row r="451" spans="1:12" x14ac:dyDescent="0.4">
      <c r="A451" s="45">
        <f t="shared" ca="1" si="33"/>
        <v>0</v>
      </c>
      <c r="B451" s="45" t="b">
        <f t="shared" si="32"/>
        <v>0</v>
      </c>
      <c r="C451" s="46">
        <f t="shared" si="34"/>
        <v>0</v>
      </c>
      <c r="D451" s="45">
        <f t="shared" si="35"/>
        <v>0</v>
      </c>
      <c r="E451" s="251">
        <f t="shared" si="36"/>
        <v>0</v>
      </c>
      <c r="F451" s="168"/>
      <c r="G451" s="96"/>
      <c r="H451" s="79"/>
      <c r="I451" s="285"/>
      <c r="J451" s="62"/>
      <c r="K451" s="51"/>
      <c r="L451" s="66"/>
    </row>
    <row r="452" spans="1:12" x14ac:dyDescent="0.4">
      <c r="A452" s="45">
        <f t="shared" ca="1" si="33"/>
        <v>0</v>
      </c>
      <c r="B452" s="45" t="b">
        <f t="shared" si="32"/>
        <v>0</v>
      </c>
      <c r="C452" s="46">
        <f t="shared" si="34"/>
        <v>0</v>
      </c>
      <c r="D452" s="45">
        <f t="shared" si="35"/>
        <v>0</v>
      </c>
      <c r="E452" s="251">
        <f t="shared" si="36"/>
        <v>0</v>
      </c>
      <c r="F452" s="168"/>
      <c r="G452" s="96"/>
      <c r="H452" s="79"/>
      <c r="I452" s="285"/>
      <c r="J452" s="62"/>
      <c r="K452" s="51"/>
      <c r="L452" s="66"/>
    </row>
    <row r="453" spans="1:12" x14ac:dyDescent="0.4">
      <c r="A453" s="45">
        <f t="shared" ca="1" si="33"/>
        <v>0</v>
      </c>
      <c r="B453" s="45" t="b">
        <f t="shared" si="32"/>
        <v>0</v>
      </c>
      <c r="C453" s="46">
        <f t="shared" si="34"/>
        <v>0</v>
      </c>
      <c r="D453" s="45">
        <f t="shared" si="35"/>
        <v>0</v>
      </c>
      <c r="E453" s="251">
        <f t="shared" si="36"/>
        <v>0</v>
      </c>
      <c r="F453" s="168"/>
      <c r="G453" s="96"/>
      <c r="H453" s="79"/>
      <c r="I453" s="285"/>
      <c r="J453" s="62"/>
      <c r="K453" s="51"/>
      <c r="L453" s="66"/>
    </row>
    <row r="454" spans="1:12" x14ac:dyDescent="0.4">
      <c r="A454" s="45">
        <f t="shared" ca="1" si="33"/>
        <v>0</v>
      </c>
      <c r="B454" s="45" t="b">
        <f t="shared" si="32"/>
        <v>0</v>
      </c>
      <c r="C454" s="46">
        <f t="shared" si="34"/>
        <v>0</v>
      </c>
      <c r="D454" s="45">
        <f t="shared" si="35"/>
        <v>0</v>
      </c>
      <c r="E454" s="251">
        <f t="shared" si="36"/>
        <v>0</v>
      </c>
      <c r="F454" s="168"/>
      <c r="G454" s="96"/>
      <c r="H454" s="79"/>
      <c r="I454" s="285"/>
      <c r="J454" s="62"/>
      <c r="K454" s="51"/>
      <c r="L454" s="66"/>
    </row>
    <row r="455" spans="1:12" x14ac:dyDescent="0.4">
      <c r="A455" s="45">
        <f t="shared" ca="1" si="33"/>
        <v>0</v>
      </c>
      <c r="B455" s="45" t="b">
        <f t="shared" ref="B455:B518" si="37">AND(分科號=E455,D455&gt;=分起日,D455&lt;=分訖日)</f>
        <v>0</v>
      </c>
      <c r="C455" s="46">
        <f t="shared" si="34"/>
        <v>0</v>
      </c>
      <c r="D455" s="45">
        <f t="shared" si="35"/>
        <v>0</v>
      </c>
      <c r="E455" s="251">
        <f t="shared" si="36"/>
        <v>0</v>
      </c>
      <c r="F455" s="168"/>
      <c r="G455" s="96"/>
      <c r="H455" s="79"/>
      <c r="I455" s="285"/>
      <c r="J455" s="62"/>
      <c r="K455" s="51"/>
      <c r="L455" s="66"/>
    </row>
    <row r="456" spans="1:12" x14ac:dyDescent="0.4">
      <c r="A456" s="45">
        <f t="shared" ref="A456:A519" ca="1" si="38">IF(B456,COUNTIF(OFFSET(B456,ROW()*-1+6,,ROW()-5),TRUE),)</f>
        <v>0</v>
      </c>
      <c r="B456" s="45" t="b">
        <f t="shared" si="37"/>
        <v>0</v>
      </c>
      <c r="C456" s="46">
        <f t="shared" ref="C456:C519" si="39">IF(F456&lt;&gt;"",F456,IF(E456&lt;&gt;0,INDEX(C:C,ROW()-1),0))</f>
        <v>0</v>
      </c>
      <c r="D456" s="45">
        <f t="shared" ref="D456:D519" si="40">IF(G456&lt;&gt;"",G456,IF(E456&lt;&gt;0,INDEX(D:D,ROW()-1),0))</f>
        <v>0</v>
      </c>
      <c r="E456" s="251">
        <f t="shared" si="36"/>
        <v>0</v>
      </c>
      <c r="F456" s="168"/>
      <c r="G456" s="96"/>
      <c r="H456" s="79"/>
      <c r="I456" s="285"/>
      <c r="J456" s="62"/>
      <c r="K456" s="51"/>
      <c r="L456" s="66"/>
    </row>
    <row r="457" spans="1:12" x14ac:dyDescent="0.4">
      <c r="A457" s="45">
        <f t="shared" ca="1" si="38"/>
        <v>0</v>
      </c>
      <c r="B457" s="45" t="b">
        <f t="shared" si="37"/>
        <v>0</v>
      </c>
      <c r="C457" s="46">
        <f t="shared" si="39"/>
        <v>0</v>
      </c>
      <c r="D457" s="45">
        <f t="shared" si="40"/>
        <v>0</v>
      </c>
      <c r="E457" s="251">
        <f t="shared" si="36"/>
        <v>0</v>
      </c>
      <c r="F457" s="168"/>
      <c r="G457" s="96"/>
      <c r="H457" s="79"/>
      <c r="I457" s="285"/>
      <c r="J457" s="62"/>
      <c r="K457" s="51"/>
      <c r="L457" s="66"/>
    </row>
    <row r="458" spans="1:12" x14ac:dyDescent="0.4">
      <c r="A458" s="45">
        <f t="shared" ca="1" si="38"/>
        <v>0</v>
      </c>
      <c r="B458" s="45" t="b">
        <f t="shared" si="37"/>
        <v>0</v>
      </c>
      <c r="C458" s="46">
        <f t="shared" si="39"/>
        <v>0</v>
      </c>
      <c r="D458" s="45">
        <f t="shared" si="40"/>
        <v>0</v>
      </c>
      <c r="E458" s="251">
        <f t="shared" ref="E458:E521" si="41">IF(I458&lt;&gt;"",VALUE(TRIM(LEFT(I458,6))),0)</f>
        <v>0</v>
      </c>
      <c r="F458" s="168"/>
      <c r="G458" s="96"/>
      <c r="H458" s="79"/>
      <c r="I458" s="285"/>
      <c r="J458" s="62"/>
      <c r="K458" s="51"/>
      <c r="L458" s="66"/>
    </row>
    <row r="459" spans="1:12" x14ac:dyDescent="0.4">
      <c r="A459" s="45">
        <f t="shared" ca="1" si="38"/>
        <v>0</v>
      </c>
      <c r="B459" s="45" t="b">
        <f t="shared" si="37"/>
        <v>0</v>
      </c>
      <c r="C459" s="46">
        <f t="shared" si="39"/>
        <v>0</v>
      </c>
      <c r="D459" s="45">
        <f t="shared" si="40"/>
        <v>0</v>
      </c>
      <c r="E459" s="251">
        <f t="shared" si="41"/>
        <v>0</v>
      </c>
      <c r="F459" s="168"/>
      <c r="G459" s="96"/>
      <c r="H459" s="79"/>
      <c r="I459" s="285"/>
      <c r="J459" s="62"/>
      <c r="K459" s="51"/>
      <c r="L459" s="66"/>
    </row>
    <row r="460" spans="1:12" x14ac:dyDescent="0.4">
      <c r="A460" s="45">
        <f t="shared" ca="1" si="38"/>
        <v>0</v>
      </c>
      <c r="B460" s="45" t="b">
        <f t="shared" si="37"/>
        <v>0</v>
      </c>
      <c r="C460" s="46">
        <f t="shared" si="39"/>
        <v>0</v>
      </c>
      <c r="D460" s="45">
        <f t="shared" si="40"/>
        <v>0</v>
      </c>
      <c r="E460" s="251">
        <f t="shared" si="41"/>
        <v>0</v>
      </c>
      <c r="F460" s="168"/>
      <c r="G460" s="96"/>
      <c r="H460" s="79"/>
      <c r="I460" s="285"/>
      <c r="J460" s="62"/>
      <c r="K460" s="51"/>
      <c r="L460" s="66"/>
    </row>
    <row r="461" spans="1:12" x14ac:dyDescent="0.4">
      <c r="A461" s="45">
        <f t="shared" ca="1" si="38"/>
        <v>0</v>
      </c>
      <c r="B461" s="45" t="b">
        <f t="shared" si="37"/>
        <v>0</v>
      </c>
      <c r="C461" s="46">
        <f t="shared" si="39"/>
        <v>0</v>
      </c>
      <c r="D461" s="45">
        <f t="shared" si="40"/>
        <v>0</v>
      </c>
      <c r="E461" s="251">
        <f t="shared" si="41"/>
        <v>0</v>
      </c>
      <c r="F461" s="168"/>
      <c r="G461" s="96"/>
      <c r="H461" s="79"/>
      <c r="I461" s="285"/>
      <c r="J461" s="62"/>
      <c r="K461" s="51"/>
      <c r="L461" s="66"/>
    </row>
    <row r="462" spans="1:12" x14ac:dyDescent="0.4">
      <c r="A462" s="45">
        <f t="shared" ca="1" si="38"/>
        <v>0</v>
      </c>
      <c r="B462" s="45" t="b">
        <f t="shared" si="37"/>
        <v>0</v>
      </c>
      <c r="C462" s="46">
        <f t="shared" si="39"/>
        <v>0</v>
      </c>
      <c r="D462" s="45">
        <f t="shared" si="40"/>
        <v>0</v>
      </c>
      <c r="E462" s="251">
        <f t="shared" si="41"/>
        <v>0</v>
      </c>
      <c r="F462" s="168"/>
      <c r="G462" s="96"/>
      <c r="H462" s="79"/>
      <c r="I462" s="285"/>
      <c r="J462" s="62"/>
      <c r="K462" s="51"/>
      <c r="L462" s="66"/>
    </row>
    <row r="463" spans="1:12" x14ac:dyDescent="0.4">
      <c r="A463" s="45">
        <f t="shared" ca="1" si="38"/>
        <v>0</v>
      </c>
      <c r="B463" s="45" t="b">
        <f t="shared" si="37"/>
        <v>0</v>
      </c>
      <c r="C463" s="46">
        <f t="shared" si="39"/>
        <v>0</v>
      </c>
      <c r="D463" s="45">
        <f t="shared" si="40"/>
        <v>0</v>
      </c>
      <c r="E463" s="251">
        <f t="shared" si="41"/>
        <v>0</v>
      </c>
      <c r="F463" s="168"/>
      <c r="G463" s="96"/>
      <c r="H463" s="79"/>
      <c r="I463" s="285"/>
      <c r="J463" s="62"/>
      <c r="K463" s="51"/>
      <c r="L463" s="66"/>
    </row>
    <row r="464" spans="1:12" x14ac:dyDescent="0.4">
      <c r="A464" s="45">
        <f t="shared" ca="1" si="38"/>
        <v>0</v>
      </c>
      <c r="B464" s="45" t="b">
        <f t="shared" si="37"/>
        <v>0</v>
      </c>
      <c r="C464" s="46">
        <f t="shared" si="39"/>
        <v>0</v>
      </c>
      <c r="D464" s="45">
        <f t="shared" si="40"/>
        <v>0</v>
      </c>
      <c r="E464" s="251">
        <f t="shared" si="41"/>
        <v>0</v>
      </c>
      <c r="F464" s="168"/>
      <c r="G464" s="96"/>
      <c r="H464" s="79"/>
      <c r="I464" s="285"/>
      <c r="J464" s="62"/>
      <c r="K464" s="51"/>
      <c r="L464" s="66"/>
    </row>
    <row r="465" spans="1:12" x14ac:dyDescent="0.4">
      <c r="A465" s="45">
        <f t="shared" ca="1" si="38"/>
        <v>0</v>
      </c>
      <c r="B465" s="45" t="b">
        <f t="shared" si="37"/>
        <v>0</v>
      </c>
      <c r="C465" s="46">
        <f t="shared" si="39"/>
        <v>0</v>
      </c>
      <c r="D465" s="45">
        <f t="shared" si="40"/>
        <v>0</v>
      </c>
      <c r="E465" s="251">
        <f t="shared" si="41"/>
        <v>0</v>
      </c>
      <c r="F465" s="168"/>
      <c r="G465" s="96"/>
      <c r="H465" s="79"/>
      <c r="I465" s="285"/>
      <c r="J465" s="62"/>
      <c r="K465" s="51"/>
      <c r="L465" s="66"/>
    </row>
    <row r="466" spans="1:12" x14ac:dyDescent="0.4">
      <c r="A466" s="45">
        <f t="shared" ca="1" si="38"/>
        <v>0</v>
      </c>
      <c r="B466" s="45" t="b">
        <f t="shared" si="37"/>
        <v>0</v>
      </c>
      <c r="C466" s="46">
        <f t="shared" si="39"/>
        <v>0</v>
      </c>
      <c r="D466" s="45">
        <f t="shared" si="40"/>
        <v>0</v>
      </c>
      <c r="E466" s="251">
        <f t="shared" si="41"/>
        <v>0</v>
      </c>
      <c r="F466" s="168"/>
      <c r="G466" s="96"/>
      <c r="H466" s="79"/>
      <c r="I466" s="285"/>
      <c r="J466" s="62"/>
      <c r="K466" s="51"/>
      <c r="L466" s="66"/>
    </row>
    <row r="467" spans="1:12" x14ac:dyDescent="0.4">
      <c r="A467" s="45">
        <f t="shared" ca="1" si="38"/>
        <v>0</v>
      </c>
      <c r="B467" s="45" t="b">
        <f t="shared" si="37"/>
        <v>0</v>
      </c>
      <c r="C467" s="46">
        <f t="shared" si="39"/>
        <v>0</v>
      </c>
      <c r="D467" s="45">
        <f t="shared" si="40"/>
        <v>0</v>
      </c>
      <c r="E467" s="251">
        <f t="shared" si="41"/>
        <v>0</v>
      </c>
      <c r="F467" s="168"/>
      <c r="G467" s="96"/>
      <c r="H467" s="79"/>
      <c r="I467" s="285"/>
      <c r="J467" s="62"/>
      <c r="K467" s="51"/>
      <c r="L467" s="66"/>
    </row>
    <row r="468" spans="1:12" x14ac:dyDescent="0.4">
      <c r="A468" s="45">
        <f t="shared" ca="1" si="38"/>
        <v>0</v>
      </c>
      <c r="B468" s="45" t="b">
        <f t="shared" si="37"/>
        <v>0</v>
      </c>
      <c r="C468" s="46">
        <f t="shared" si="39"/>
        <v>0</v>
      </c>
      <c r="D468" s="45">
        <f t="shared" si="40"/>
        <v>0</v>
      </c>
      <c r="E468" s="251">
        <f t="shared" si="41"/>
        <v>0</v>
      </c>
      <c r="F468" s="168"/>
      <c r="G468" s="96"/>
      <c r="H468" s="79"/>
      <c r="I468" s="285"/>
      <c r="J468" s="62"/>
      <c r="K468" s="51"/>
      <c r="L468" s="66"/>
    </row>
    <row r="469" spans="1:12" x14ac:dyDescent="0.4">
      <c r="A469" s="45">
        <f t="shared" ca="1" si="38"/>
        <v>0</v>
      </c>
      <c r="B469" s="45" t="b">
        <f t="shared" si="37"/>
        <v>0</v>
      </c>
      <c r="C469" s="46">
        <f t="shared" si="39"/>
        <v>0</v>
      </c>
      <c r="D469" s="45">
        <f t="shared" si="40"/>
        <v>0</v>
      </c>
      <c r="E469" s="251">
        <f t="shared" si="41"/>
        <v>0</v>
      </c>
      <c r="F469" s="168"/>
      <c r="G469" s="96"/>
      <c r="H469" s="79"/>
      <c r="I469" s="285"/>
      <c r="J469" s="62"/>
      <c r="K469" s="51"/>
      <c r="L469" s="66"/>
    </row>
    <row r="470" spans="1:12" x14ac:dyDescent="0.4">
      <c r="A470" s="45">
        <f t="shared" ca="1" si="38"/>
        <v>0</v>
      </c>
      <c r="B470" s="45" t="b">
        <f t="shared" si="37"/>
        <v>0</v>
      </c>
      <c r="C470" s="46">
        <f t="shared" si="39"/>
        <v>0</v>
      </c>
      <c r="D470" s="45">
        <f t="shared" si="40"/>
        <v>0</v>
      </c>
      <c r="E470" s="251">
        <f t="shared" si="41"/>
        <v>0</v>
      </c>
      <c r="F470" s="168"/>
      <c r="G470" s="96"/>
      <c r="H470" s="79"/>
      <c r="I470" s="285"/>
      <c r="J470" s="62"/>
      <c r="K470" s="51"/>
      <c r="L470" s="66"/>
    </row>
    <row r="471" spans="1:12" x14ac:dyDescent="0.4">
      <c r="A471" s="45">
        <f t="shared" ca="1" si="38"/>
        <v>0</v>
      </c>
      <c r="B471" s="45" t="b">
        <f t="shared" si="37"/>
        <v>0</v>
      </c>
      <c r="C471" s="46">
        <f t="shared" si="39"/>
        <v>0</v>
      </c>
      <c r="D471" s="45">
        <f t="shared" si="40"/>
        <v>0</v>
      </c>
      <c r="E471" s="251">
        <f t="shared" si="41"/>
        <v>0</v>
      </c>
      <c r="F471" s="168"/>
      <c r="G471" s="96"/>
      <c r="H471" s="79"/>
      <c r="I471" s="285"/>
      <c r="J471" s="62"/>
      <c r="K471" s="51"/>
      <c r="L471" s="66"/>
    </row>
    <row r="472" spans="1:12" x14ac:dyDescent="0.4">
      <c r="A472" s="45">
        <f t="shared" ca="1" si="38"/>
        <v>0</v>
      </c>
      <c r="B472" s="45" t="b">
        <f t="shared" si="37"/>
        <v>0</v>
      </c>
      <c r="C472" s="46">
        <f t="shared" si="39"/>
        <v>0</v>
      </c>
      <c r="D472" s="45">
        <f t="shared" si="40"/>
        <v>0</v>
      </c>
      <c r="E472" s="251">
        <f t="shared" si="41"/>
        <v>0</v>
      </c>
      <c r="F472" s="168"/>
      <c r="G472" s="96"/>
      <c r="H472" s="79"/>
      <c r="I472" s="285"/>
      <c r="J472" s="62"/>
      <c r="K472" s="51"/>
      <c r="L472" s="66"/>
    </row>
    <row r="473" spans="1:12" x14ac:dyDescent="0.4">
      <c r="A473" s="45">
        <f t="shared" ca="1" si="38"/>
        <v>0</v>
      </c>
      <c r="B473" s="45" t="b">
        <f t="shared" si="37"/>
        <v>0</v>
      </c>
      <c r="C473" s="46">
        <f t="shared" si="39"/>
        <v>0</v>
      </c>
      <c r="D473" s="45">
        <f t="shared" si="40"/>
        <v>0</v>
      </c>
      <c r="E473" s="251">
        <f t="shared" si="41"/>
        <v>0</v>
      </c>
      <c r="F473" s="168"/>
      <c r="G473" s="96"/>
      <c r="H473" s="79"/>
      <c r="I473" s="285"/>
      <c r="J473" s="62"/>
      <c r="K473" s="51"/>
      <c r="L473" s="66"/>
    </row>
    <row r="474" spans="1:12" x14ac:dyDescent="0.4">
      <c r="A474" s="45">
        <f t="shared" ca="1" si="38"/>
        <v>0</v>
      </c>
      <c r="B474" s="45" t="b">
        <f t="shared" si="37"/>
        <v>0</v>
      </c>
      <c r="C474" s="46">
        <f t="shared" si="39"/>
        <v>0</v>
      </c>
      <c r="D474" s="45">
        <f t="shared" si="40"/>
        <v>0</v>
      </c>
      <c r="E474" s="251">
        <f t="shared" si="41"/>
        <v>0</v>
      </c>
      <c r="F474" s="168"/>
      <c r="G474" s="96"/>
      <c r="H474" s="79"/>
      <c r="I474" s="285"/>
      <c r="J474" s="62"/>
      <c r="K474" s="51"/>
      <c r="L474" s="66"/>
    </row>
    <row r="475" spans="1:12" x14ac:dyDescent="0.4">
      <c r="A475" s="45">
        <f t="shared" ca="1" si="38"/>
        <v>0</v>
      </c>
      <c r="B475" s="45" t="b">
        <f t="shared" si="37"/>
        <v>0</v>
      </c>
      <c r="C475" s="46">
        <f t="shared" si="39"/>
        <v>0</v>
      </c>
      <c r="D475" s="45">
        <f t="shared" si="40"/>
        <v>0</v>
      </c>
      <c r="E475" s="251">
        <f t="shared" si="41"/>
        <v>0</v>
      </c>
      <c r="F475" s="168"/>
      <c r="G475" s="96"/>
      <c r="H475" s="79"/>
      <c r="I475" s="285"/>
      <c r="J475" s="62"/>
      <c r="K475" s="51"/>
      <c r="L475" s="66"/>
    </row>
    <row r="476" spans="1:12" x14ac:dyDescent="0.4">
      <c r="A476" s="45">
        <f t="shared" ca="1" si="38"/>
        <v>0</v>
      </c>
      <c r="B476" s="45" t="b">
        <f t="shared" si="37"/>
        <v>0</v>
      </c>
      <c r="C476" s="46">
        <f t="shared" si="39"/>
        <v>0</v>
      </c>
      <c r="D476" s="45">
        <f t="shared" si="40"/>
        <v>0</v>
      </c>
      <c r="E476" s="251">
        <f t="shared" si="41"/>
        <v>0</v>
      </c>
      <c r="F476" s="168"/>
      <c r="G476" s="96"/>
      <c r="H476" s="79"/>
      <c r="I476" s="285"/>
      <c r="J476" s="62"/>
      <c r="K476" s="51"/>
      <c r="L476" s="66"/>
    </row>
    <row r="477" spans="1:12" x14ac:dyDescent="0.4">
      <c r="A477" s="45">
        <f t="shared" ca="1" si="38"/>
        <v>0</v>
      </c>
      <c r="B477" s="45" t="b">
        <f t="shared" si="37"/>
        <v>0</v>
      </c>
      <c r="C477" s="46">
        <f t="shared" si="39"/>
        <v>0</v>
      </c>
      <c r="D477" s="45">
        <f t="shared" si="40"/>
        <v>0</v>
      </c>
      <c r="E477" s="251">
        <f t="shared" si="41"/>
        <v>0</v>
      </c>
      <c r="F477" s="168"/>
      <c r="G477" s="96"/>
      <c r="H477" s="79"/>
      <c r="I477" s="285"/>
      <c r="J477" s="62"/>
      <c r="K477" s="51"/>
      <c r="L477" s="66"/>
    </row>
    <row r="478" spans="1:12" x14ac:dyDescent="0.4">
      <c r="A478" s="45">
        <f t="shared" ca="1" si="38"/>
        <v>0</v>
      </c>
      <c r="B478" s="45" t="b">
        <f t="shared" si="37"/>
        <v>0</v>
      </c>
      <c r="C478" s="46">
        <f t="shared" si="39"/>
        <v>0</v>
      </c>
      <c r="D478" s="45">
        <f t="shared" si="40"/>
        <v>0</v>
      </c>
      <c r="E478" s="251">
        <f t="shared" si="41"/>
        <v>0</v>
      </c>
      <c r="F478" s="168"/>
      <c r="G478" s="96"/>
      <c r="H478" s="79"/>
      <c r="I478" s="285"/>
      <c r="J478" s="62"/>
      <c r="K478" s="51"/>
      <c r="L478" s="66"/>
    </row>
    <row r="479" spans="1:12" x14ac:dyDescent="0.4">
      <c r="A479" s="45">
        <f t="shared" ca="1" si="38"/>
        <v>0</v>
      </c>
      <c r="B479" s="45" t="b">
        <f t="shared" si="37"/>
        <v>0</v>
      </c>
      <c r="C479" s="46">
        <f t="shared" si="39"/>
        <v>0</v>
      </c>
      <c r="D479" s="45">
        <f t="shared" si="40"/>
        <v>0</v>
      </c>
      <c r="E479" s="251">
        <f t="shared" si="41"/>
        <v>0</v>
      </c>
      <c r="F479" s="168"/>
      <c r="G479" s="96"/>
      <c r="H479" s="79"/>
      <c r="I479" s="285"/>
      <c r="J479" s="62"/>
      <c r="K479" s="51"/>
      <c r="L479" s="66"/>
    </row>
    <row r="480" spans="1:12" x14ac:dyDescent="0.4">
      <c r="A480" s="45">
        <f t="shared" ca="1" si="38"/>
        <v>0</v>
      </c>
      <c r="B480" s="45" t="b">
        <f t="shared" si="37"/>
        <v>0</v>
      </c>
      <c r="C480" s="46">
        <f t="shared" si="39"/>
        <v>0</v>
      </c>
      <c r="D480" s="45">
        <f t="shared" si="40"/>
        <v>0</v>
      </c>
      <c r="E480" s="251">
        <f t="shared" si="41"/>
        <v>0</v>
      </c>
      <c r="F480" s="168"/>
      <c r="G480" s="96"/>
      <c r="H480" s="79"/>
      <c r="I480" s="285"/>
      <c r="J480" s="62"/>
      <c r="K480" s="51"/>
      <c r="L480" s="66"/>
    </row>
    <row r="481" spans="1:12" x14ac:dyDescent="0.4">
      <c r="A481" s="45">
        <f t="shared" ca="1" si="38"/>
        <v>0</v>
      </c>
      <c r="B481" s="45" t="b">
        <f t="shared" si="37"/>
        <v>0</v>
      </c>
      <c r="C481" s="46">
        <f t="shared" si="39"/>
        <v>0</v>
      </c>
      <c r="D481" s="45">
        <f t="shared" si="40"/>
        <v>0</v>
      </c>
      <c r="E481" s="251">
        <f t="shared" si="41"/>
        <v>0</v>
      </c>
      <c r="F481" s="168"/>
      <c r="G481" s="96"/>
      <c r="H481" s="79"/>
      <c r="I481" s="285"/>
      <c r="J481" s="62"/>
      <c r="K481" s="51"/>
      <c r="L481" s="66"/>
    </row>
    <row r="482" spans="1:12" x14ac:dyDescent="0.4">
      <c r="A482" s="45">
        <f t="shared" ca="1" si="38"/>
        <v>0</v>
      </c>
      <c r="B482" s="45" t="b">
        <f t="shared" si="37"/>
        <v>0</v>
      </c>
      <c r="C482" s="46">
        <f t="shared" si="39"/>
        <v>0</v>
      </c>
      <c r="D482" s="45">
        <f t="shared" si="40"/>
        <v>0</v>
      </c>
      <c r="E482" s="251">
        <f t="shared" si="41"/>
        <v>0</v>
      </c>
      <c r="F482" s="168"/>
      <c r="G482" s="96"/>
      <c r="H482" s="79"/>
      <c r="I482" s="285"/>
      <c r="J482" s="62"/>
      <c r="K482" s="51"/>
      <c r="L482" s="66"/>
    </row>
    <row r="483" spans="1:12" x14ac:dyDescent="0.4">
      <c r="A483" s="45">
        <f t="shared" ca="1" si="38"/>
        <v>0</v>
      </c>
      <c r="B483" s="45" t="b">
        <f t="shared" si="37"/>
        <v>0</v>
      </c>
      <c r="C483" s="46">
        <f t="shared" si="39"/>
        <v>0</v>
      </c>
      <c r="D483" s="45">
        <f t="shared" si="40"/>
        <v>0</v>
      </c>
      <c r="E483" s="251">
        <f t="shared" si="41"/>
        <v>0</v>
      </c>
      <c r="F483" s="168"/>
      <c r="G483" s="96"/>
      <c r="H483" s="79"/>
      <c r="I483" s="285"/>
      <c r="J483" s="62"/>
      <c r="K483" s="51"/>
      <c r="L483" s="66"/>
    </row>
    <row r="484" spans="1:12" x14ac:dyDescent="0.4">
      <c r="A484" s="45">
        <f t="shared" ca="1" si="38"/>
        <v>0</v>
      </c>
      <c r="B484" s="45" t="b">
        <f t="shared" si="37"/>
        <v>0</v>
      </c>
      <c r="C484" s="46">
        <f t="shared" si="39"/>
        <v>0</v>
      </c>
      <c r="D484" s="45">
        <f t="shared" si="40"/>
        <v>0</v>
      </c>
      <c r="E484" s="251">
        <f t="shared" si="41"/>
        <v>0</v>
      </c>
      <c r="F484" s="168"/>
      <c r="G484" s="96"/>
      <c r="H484" s="79"/>
      <c r="I484" s="285"/>
      <c r="J484" s="62"/>
      <c r="K484" s="51"/>
      <c r="L484" s="66"/>
    </row>
    <row r="485" spans="1:12" x14ac:dyDescent="0.4">
      <c r="A485" s="45">
        <f t="shared" ca="1" si="38"/>
        <v>0</v>
      </c>
      <c r="B485" s="45" t="b">
        <f t="shared" si="37"/>
        <v>0</v>
      </c>
      <c r="C485" s="46">
        <f t="shared" si="39"/>
        <v>0</v>
      </c>
      <c r="D485" s="45">
        <f t="shared" si="40"/>
        <v>0</v>
      </c>
      <c r="E485" s="251">
        <f t="shared" si="41"/>
        <v>0</v>
      </c>
      <c r="F485" s="168"/>
      <c r="G485" s="96"/>
      <c r="H485" s="79"/>
      <c r="I485" s="285"/>
      <c r="J485" s="62"/>
      <c r="K485" s="51"/>
      <c r="L485" s="66"/>
    </row>
    <row r="486" spans="1:12" x14ac:dyDescent="0.4">
      <c r="A486" s="45">
        <f t="shared" ca="1" si="38"/>
        <v>0</v>
      </c>
      <c r="B486" s="45" t="b">
        <f t="shared" si="37"/>
        <v>0</v>
      </c>
      <c r="C486" s="46">
        <f t="shared" si="39"/>
        <v>0</v>
      </c>
      <c r="D486" s="45">
        <f t="shared" si="40"/>
        <v>0</v>
      </c>
      <c r="E486" s="251">
        <f t="shared" si="41"/>
        <v>0</v>
      </c>
      <c r="F486" s="168"/>
      <c r="G486" s="96"/>
      <c r="H486" s="79"/>
      <c r="I486" s="285"/>
      <c r="J486" s="62"/>
      <c r="K486" s="51"/>
      <c r="L486" s="66"/>
    </row>
    <row r="487" spans="1:12" x14ac:dyDescent="0.4">
      <c r="A487" s="45">
        <f t="shared" ca="1" si="38"/>
        <v>0</v>
      </c>
      <c r="B487" s="45" t="b">
        <f t="shared" si="37"/>
        <v>0</v>
      </c>
      <c r="C487" s="46">
        <f t="shared" si="39"/>
        <v>0</v>
      </c>
      <c r="D487" s="45">
        <f t="shared" si="40"/>
        <v>0</v>
      </c>
      <c r="E487" s="251">
        <f t="shared" si="41"/>
        <v>0</v>
      </c>
      <c r="F487" s="168"/>
      <c r="G487" s="96"/>
      <c r="H487" s="79"/>
      <c r="I487" s="285"/>
      <c r="J487" s="62"/>
      <c r="K487" s="51"/>
      <c r="L487" s="66"/>
    </row>
    <row r="488" spans="1:12" x14ac:dyDescent="0.4">
      <c r="A488" s="45">
        <f t="shared" ca="1" si="38"/>
        <v>0</v>
      </c>
      <c r="B488" s="45" t="b">
        <f t="shared" si="37"/>
        <v>0</v>
      </c>
      <c r="C488" s="46">
        <f t="shared" si="39"/>
        <v>0</v>
      </c>
      <c r="D488" s="45">
        <f t="shared" si="40"/>
        <v>0</v>
      </c>
      <c r="E488" s="251">
        <f t="shared" si="41"/>
        <v>0</v>
      </c>
      <c r="F488" s="168"/>
      <c r="G488" s="96"/>
      <c r="H488" s="79"/>
      <c r="I488" s="285"/>
      <c r="J488" s="62"/>
      <c r="K488" s="51"/>
      <c r="L488" s="66"/>
    </row>
    <row r="489" spans="1:12" x14ac:dyDescent="0.4">
      <c r="A489" s="45">
        <f t="shared" ca="1" si="38"/>
        <v>0</v>
      </c>
      <c r="B489" s="45" t="b">
        <f t="shared" si="37"/>
        <v>0</v>
      </c>
      <c r="C489" s="46">
        <f t="shared" si="39"/>
        <v>0</v>
      </c>
      <c r="D489" s="45">
        <f t="shared" si="40"/>
        <v>0</v>
      </c>
      <c r="E489" s="251">
        <f t="shared" si="41"/>
        <v>0</v>
      </c>
      <c r="F489" s="168"/>
      <c r="G489" s="96"/>
      <c r="H489" s="79"/>
      <c r="I489" s="285"/>
      <c r="J489" s="62"/>
      <c r="K489" s="51"/>
      <c r="L489" s="66"/>
    </row>
    <row r="490" spans="1:12" x14ac:dyDescent="0.4">
      <c r="A490" s="45">
        <f t="shared" ca="1" si="38"/>
        <v>0</v>
      </c>
      <c r="B490" s="45" t="b">
        <f t="shared" si="37"/>
        <v>0</v>
      </c>
      <c r="C490" s="46">
        <f t="shared" si="39"/>
        <v>0</v>
      </c>
      <c r="D490" s="45">
        <f t="shared" si="40"/>
        <v>0</v>
      </c>
      <c r="E490" s="251">
        <f t="shared" si="41"/>
        <v>0</v>
      </c>
      <c r="F490" s="168"/>
      <c r="G490" s="96"/>
      <c r="H490" s="79"/>
      <c r="I490" s="285"/>
      <c r="J490" s="62"/>
      <c r="K490" s="51"/>
      <c r="L490" s="66"/>
    </row>
    <row r="491" spans="1:12" x14ac:dyDescent="0.4">
      <c r="A491" s="45">
        <f t="shared" ca="1" si="38"/>
        <v>0</v>
      </c>
      <c r="B491" s="45" t="b">
        <f t="shared" si="37"/>
        <v>0</v>
      </c>
      <c r="C491" s="46">
        <f t="shared" si="39"/>
        <v>0</v>
      </c>
      <c r="D491" s="45">
        <f t="shared" si="40"/>
        <v>0</v>
      </c>
      <c r="E491" s="251">
        <f t="shared" si="41"/>
        <v>0</v>
      </c>
      <c r="F491" s="168"/>
      <c r="G491" s="96"/>
      <c r="H491" s="79"/>
      <c r="I491" s="285"/>
      <c r="J491" s="62"/>
      <c r="K491" s="51"/>
      <c r="L491" s="66"/>
    </row>
    <row r="492" spans="1:12" x14ac:dyDescent="0.4">
      <c r="A492" s="45">
        <f t="shared" ca="1" si="38"/>
        <v>0</v>
      </c>
      <c r="B492" s="45" t="b">
        <f t="shared" si="37"/>
        <v>0</v>
      </c>
      <c r="C492" s="46">
        <f t="shared" si="39"/>
        <v>0</v>
      </c>
      <c r="D492" s="45">
        <f t="shared" si="40"/>
        <v>0</v>
      </c>
      <c r="E492" s="251">
        <f t="shared" si="41"/>
        <v>0</v>
      </c>
      <c r="F492" s="168"/>
      <c r="G492" s="96"/>
      <c r="H492" s="79"/>
      <c r="I492" s="285"/>
      <c r="J492" s="62"/>
      <c r="K492" s="51"/>
      <c r="L492" s="66"/>
    </row>
    <row r="493" spans="1:12" x14ac:dyDescent="0.4">
      <c r="A493" s="45">
        <f t="shared" ca="1" si="38"/>
        <v>0</v>
      </c>
      <c r="B493" s="45" t="b">
        <f t="shared" si="37"/>
        <v>0</v>
      </c>
      <c r="C493" s="46">
        <f t="shared" si="39"/>
        <v>0</v>
      </c>
      <c r="D493" s="45">
        <f t="shared" si="40"/>
        <v>0</v>
      </c>
      <c r="E493" s="251">
        <f t="shared" si="41"/>
        <v>0</v>
      </c>
      <c r="F493" s="168"/>
      <c r="G493" s="96"/>
      <c r="H493" s="79"/>
      <c r="I493" s="285"/>
      <c r="J493" s="62"/>
      <c r="K493" s="51"/>
      <c r="L493" s="66"/>
    </row>
    <row r="494" spans="1:12" x14ac:dyDescent="0.4">
      <c r="A494" s="45">
        <f t="shared" ca="1" si="38"/>
        <v>0</v>
      </c>
      <c r="B494" s="45" t="b">
        <f t="shared" si="37"/>
        <v>0</v>
      </c>
      <c r="C494" s="46">
        <f t="shared" si="39"/>
        <v>0</v>
      </c>
      <c r="D494" s="45">
        <f t="shared" si="40"/>
        <v>0</v>
      </c>
      <c r="E494" s="251">
        <f t="shared" si="41"/>
        <v>0</v>
      </c>
      <c r="F494" s="168"/>
      <c r="G494" s="96"/>
      <c r="H494" s="79"/>
      <c r="I494" s="285"/>
      <c r="J494" s="62"/>
      <c r="K494" s="51"/>
      <c r="L494" s="66"/>
    </row>
    <row r="495" spans="1:12" x14ac:dyDescent="0.4">
      <c r="A495" s="45">
        <f t="shared" ca="1" si="38"/>
        <v>0</v>
      </c>
      <c r="B495" s="45" t="b">
        <f t="shared" si="37"/>
        <v>0</v>
      </c>
      <c r="C495" s="46">
        <f t="shared" si="39"/>
        <v>0</v>
      </c>
      <c r="D495" s="45">
        <f t="shared" si="40"/>
        <v>0</v>
      </c>
      <c r="E495" s="251">
        <f t="shared" si="41"/>
        <v>0</v>
      </c>
      <c r="F495" s="168"/>
      <c r="G495" s="96"/>
      <c r="H495" s="79"/>
      <c r="I495" s="285"/>
      <c r="J495" s="62"/>
      <c r="K495" s="51"/>
      <c r="L495" s="66"/>
    </row>
    <row r="496" spans="1:12" x14ac:dyDescent="0.4">
      <c r="A496" s="45">
        <f t="shared" ca="1" si="38"/>
        <v>0</v>
      </c>
      <c r="B496" s="45" t="b">
        <f t="shared" si="37"/>
        <v>0</v>
      </c>
      <c r="C496" s="46">
        <f t="shared" si="39"/>
        <v>0</v>
      </c>
      <c r="D496" s="45">
        <f t="shared" si="40"/>
        <v>0</v>
      </c>
      <c r="E496" s="251">
        <f t="shared" si="41"/>
        <v>0</v>
      </c>
      <c r="F496" s="168"/>
      <c r="G496" s="96"/>
      <c r="H496" s="79"/>
      <c r="I496" s="285"/>
      <c r="J496" s="62"/>
      <c r="K496" s="51"/>
      <c r="L496" s="66"/>
    </row>
    <row r="497" spans="1:12" x14ac:dyDescent="0.4">
      <c r="A497" s="45">
        <f t="shared" ca="1" si="38"/>
        <v>0</v>
      </c>
      <c r="B497" s="45" t="b">
        <f t="shared" si="37"/>
        <v>0</v>
      </c>
      <c r="C497" s="46">
        <f t="shared" si="39"/>
        <v>0</v>
      </c>
      <c r="D497" s="45">
        <f t="shared" si="40"/>
        <v>0</v>
      </c>
      <c r="E497" s="251">
        <f t="shared" si="41"/>
        <v>0</v>
      </c>
      <c r="F497" s="168"/>
      <c r="G497" s="96"/>
      <c r="H497" s="79"/>
      <c r="I497" s="285"/>
      <c r="J497" s="62"/>
      <c r="K497" s="51"/>
      <c r="L497" s="66"/>
    </row>
    <row r="498" spans="1:12" x14ac:dyDescent="0.4">
      <c r="A498" s="45">
        <f t="shared" ca="1" si="38"/>
        <v>0</v>
      </c>
      <c r="B498" s="45" t="b">
        <f t="shared" si="37"/>
        <v>0</v>
      </c>
      <c r="C498" s="46">
        <f t="shared" si="39"/>
        <v>0</v>
      </c>
      <c r="D498" s="45">
        <f t="shared" si="40"/>
        <v>0</v>
      </c>
      <c r="E498" s="251">
        <f t="shared" si="41"/>
        <v>0</v>
      </c>
      <c r="F498" s="168"/>
      <c r="G498" s="96"/>
      <c r="H498" s="79"/>
      <c r="I498" s="285"/>
      <c r="J498" s="62"/>
      <c r="K498" s="51"/>
      <c r="L498" s="66"/>
    </row>
    <row r="499" spans="1:12" x14ac:dyDescent="0.4">
      <c r="A499" s="45">
        <f t="shared" ca="1" si="38"/>
        <v>0</v>
      </c>
      <c r="B499" s="45" t="b">
        <f t="shared" si="37"/>
        <v>0</v>
      </c>
      <c r="C499" s="46">
        <f t="shared" si="39"/>
        <v>0</v>
      </c>
      <c r="D499" s="45">
        <f t="shared" si="40"/>
        <v>0</v>
      </c>
      <c r="E499" s="251">
        <f t="shared" si="41"/>
        <v>0</v>
      </c>
      <c r="F499" s="168"/>
      <c r="G499" s="96"/>
      <c r="H499" s="79"/>
      <c r="I499" s="285"/>
      <c r="J499" s="62"/>
      <c r="K499" s="51"/>
      <c r="L499" s="66"/>
    </row>
    <row r="500" spans="1:12" x14ac:dyDescent="0.4">
      <c r="A500" s="45">
        <f t="shared" ca="1" si="38"/>
        <v>0</v>
      </c>
      <c r="B500" s="45" t="b">
        <f t="shared" si="37"/>
        <v>0</v>
      </c>
      <c r="C500" s="46">
        <f t="shared" si="39"/>
        <v>0</v>
      </c>
      <c r="D500" s="45">
        <f t="shared" si="40"/>
        <v>0</v>
      </c>
      <c r="E500" s="251">
        <f t="shared" si="41"/>
        <v>0</v>
      </c>
      <c r="F500" s="168"/>
      <c r="G500" s="96"/>
      <c r="H500" s="79"/>
      <c r="I500" s="285"/>
      <c r="J500" s="62"/>
      <c r="K500" s="51"/>
      <c r="L500" s="66"/>
    </row>
    <row r="501" spans="1:12" x14ac:dyDescent="0.4">
      <c r="A501" s="45">
        <f t="shared" ca="1" si="38"/>
        <v>0</v>
      </c>
      <c r="B501" s="45" t="b">
        <f t="shared" si="37"/>
        <v>0</v>
      </c>
      <c r="C501" s="46">
        <f t="shared" si="39"/>
        <v>0</v>
      </c>
      <c r="D501" s="45">
        <f t="shared" si="40"/>
        <v>0</v>
      </c>
      <c r="E501" s="251">
        <f t="shared" si="41"/>
        <v>0</v>
      </c>
      <c r="F501" s="168"/>
      <c r="G501" s="96"/>
      <c r="H501" s="79"/>
      <c r="I501" s="285"/>
      <c r="J501" s="62"/>
      <c r="K501" s="51"/>
      <c r="L501" s="66"/>
    </row>
    <row r="502" spans="1:12" x14ac:dyDescent="0.4">
      <c r="A502" s="45">
        <f t="shared" ca="1" si="38"/>
        <v>0</v>
      </c>
      <c r="B502" s="45" t="b">
        <f t="shared" si="37"/>
        <v>0</v>
      </c>
      <c r="C502" s="46">
        <f t="shared" si="39"/>
        <v>0</v>
      </c>
      <c r="D502" s="45">
        <f t="shared" si="40"/>
        <v>0</v>
      </c>
      <c r="E502" s="251">
        <f t="shared" si="41"/>
        <v>0</v>
      </c>
      <c r="F502" s="168"/>
      <c r="G502" s="96"/>
      <c r="H502" s="79"/>
      <c r="I502" s="285"/>
      <c r="J502" s="62"/>
      <c r="K502" s="51"/>
      <c r="L502" s="66"/>
    </row>
    <row r="503" spans="1:12" x14ac:dyDescent="0.4">
      <c r="A503" s="45">
        <f t="shared" ca="1" si="38"/>
        <v>0</v>
      </c>
      <c r="B503" s="45" t="b">
        <f t="shared" si="37"/>
        <v>0</v>
      </c>
      <c r="C503" s="46">
        <f t="shared" si="39"/>
        <v>0</v>
      </c>
      <c r="D503" s="45">
        <f t="shared" si="40"/>
        <v>0</v>
      </c>
      <c r="E503" s="251">
        <f t="shared" si="41"/>
        <v>0</v>
      </c>
      <c r="F503" s="168"/>
      <c r="G503" s="96"/>
      <c r="H503" s="79"/>
      <c r="I503" s="285"/>
      <c r="J503" s="62"/>
      <c r="K503" s="51"/>
      <c r="L503" s="66"/>
    </row>
    <row r="504" spans="1:12" x14ac:dyDescent="0.4">
      <c r="A504" s="45">
        <f t="shared" ca="1" si="38"/>
        <v>0</v>
      </c>
      <c r="B504" s="45" t="b">
        <f t="shared" si="37"/>
        <v>0</v>
      </c>
      <c r="C504" s="46">
        <f t="shared" si="39"/>
        <v>0</v>
      </c>
      <c r="D504" s="45">
        <f t="shared" si="40"/>
        <v>0</v>
      </c>
      <c r="E504" s="251">
        <f t="shared" si="41"/>
        <v>0</v>
      </c>
      <c r="F504" s="168"/>
      <c r="G504" s="96"/>
      <c r="H504" s="79"/>
      <c r="I504" s="285"/>
      <c r="J504" s="62"/>
      <c r="K504" s="51"/>
      <c r="L504" s="66"/>
    </row>
    <row r="505" spans="1:12" x14ac:dyDescent="0.4">
      <c r="A505" s="45">
        <f t="shared" ca="1" si="38"/>
        <v>0</v>
      </c>
      <c r="B505" s="45" t="b">
        <f t="shared" si="37"/>
        <v>0</v>
      </c>
      <c r="C505" s="46">
        <f t="shared" si="39"/>
        <v>0</v>
      </c>
      <c r="D505" s="45">
        <f t="shared" si="40"/>
        <v>0</v>
      </c>
      <c r="E505" s="251">
        <f t="shared" si="41"/>
        <v>0</v>
      </c>
      <c r="F505" s="168"/>
      <c r="G505" s="96"/>
      <c r="H505" s="79"/>
      <c r="I505" s="285"/>
      <c r="J505" s="62"/>
      <c r="K505" s="51"/>
      <c r="L505" s="66"/>
    </row>
    <row r="506" spans="1:12" x14ac:dyDescent="0.4">
      <c r="A506" s="45">
        <f t="shared" ca="1" si="38"/>
        <v>0</v>
      </c>
      <c r="B506" s="45" t="b">
        <f t="shared" si="37"/>
        <v>0</v>
      </c>
      <c r="C506" s="46">
        <f t="shared" si="39"/>
        <v>0</v>
      </c>
      <c r="D506" s="45">
        <f t="shared" si="40"/>
        <v>0</v>
      </c>
      <c r="E506" s="251">
        <f t="shared" si="41"/>
        <v>0</v>
      </c>
      <c r="F506" s="168"/>
      <c r="G506" s="96"/>
      <c r="H506" s="79"/>
      <c r="I506" s="285"/>
      <c r="J506" s="62"/>
      <c r="K506" s="51"/>
      <c r="L506" s="66"/>
    </row>
    <row r="507" spans="1:12" x14ac:dyDescent="0.4">
      <c r="A507" s="45">
        <f t="shared" ca="1" si="38"/>
        <v>0</v>
      </c>
      <c r="B507" s="45" t="b">
        <f t="shared" si="37"/>
        <v>0</v>
      </c>
      <c r="C507" s="46">
        <f t="shared" si="39"/>
        <v>0</v>
      </c>
      <c r="D507" s="45">
        <f t="shared" si="40"/>
        <v>0</v>
      </c>
      <c r="E507" s="251">
        <f t="shared" si="41"/>
        <v>0</v>
      </c>
      <c r="F507" s="168"/>
      <c r="G507" s="96"/>
      <c r="H507" s="79"/>
      <c r="I507" s="285"/>
      <c r="J507" s="62"/>
      <c r="K507" s="51"/>
      <c r="L507" s="66"/>
    </row>
    <row r="508" spans="1:12" x14ac:dyDescent="0.4">
      <c r="A508" s="45">
        <f t="shared" ca="1" si="38"/>
        <v>0</v>
      </c>
      <c r="B508" s="45" t="b">
        <f t="shared" si="37"/>
        <v>0</v>
      </c>
      <c r="C508" s="46">
        <f t="shared" si="39"/>
        <v>0</v>
      </c>
      <c r="D508" s="45">
        <f t="shared" si="40"/>
        <v>0</v>
      </c>
      <c r="E508" s="251">
        <f t="shared" si="41"/>
        <v>0</v>
      </c>
      <c r="F508" s="168"/>
      <c r="G508" s="96"/>
      <c r="H508" s="79"/>
      <c r="I508" s="285"/>
      <c r="J508" s="62"/>
      <c r="K508" s="51"/>
      <c r="L508" s="66"/>
    </row>
    <row r="509" spans="1:12" x14ac:dyDescent="0.4">
      <c r="A509" s="45">
        <f t="shared" ca="1" si="38"/>
        <v>0</v>
      </c>
      <c r="B509" s="45" t="b">
        <f t="shared" si="37"/>
        <v>0</v>
      </c>
      <c r="C509" s="46">
        <f t="shared" si="39"/>
        <v>0</v>
      </c>
      <c r="D509" s="45">
        <f t="shared" si="40"/>
        <v>0</v>
      </c>
      <c r="E509" s="251">
        <f t="shared" si="41"/>
        <v>0</v>
      </c>
      <c r="F509" s="168"/>
      <c r="G509" s="96"/>
      <c r="H509" s="79"/>
      <c r="I509" s="285"/>
      <c r="J509" s="62"/>
      <c r="K509" s="51"/>
      <c r="L509" s="66"/>
    </row>
    <row r="510" spans="1:12" x14ac:dyDescent="0.4">
      <c r="A510" s="45">
        <f t="shared" ca="1" si="38"/>
        <v>0</v>
      </c>
      <c r="B510" s="45" t="b">
        <f t="shared" si="37"/>
        <v>0</v>
      </c>
      <c r="C510" s="46">
        <f t="shared" si="39"/>
        <v>0</v>
      </c>
      <c r="D510" s="45">
        <f t="shared" si="40"/>
        <v>0</v>
      </c>
      <c r="E510" s="251">
        <f t="shared" si="41"/>
        <v>0</v>
      </c>
      <c r="F510" s="168"/>
      <c r="G510" s="96"/>
      <c r="H510" s="79"/>
      <c r="I510" s="285"/>
      <c r="J510" s="62"/>
      <c r="K510" s="51"/>
      <c r="L510" s="66"/>
    </row>
    <row r="511" spans="1:12" x14ac:dyDescent="0.4">
      <c r="A511" s="45">
        <f t="shared" ca="1" si="38"/>
        <v>0</v>
      </c>
      <c r="B511" s="45" t="b">
        <f t="shared" si="37"/>
        <v>0</v>
      </c>
      <c r="C511" s="46">
        <f t="shared" si="39"/>
        <v>0</v>
      </c>
      <c r="D511" s="45">
        <f t="shared" si="40"/>
        <v>0</v>
      </c>
      <c r="E511" s="251">
        <f t="shared" si="41"/>
        <v>0</v>
      </c>
      <c r="F511" s="168"/>
      <c r="G511" s="96"/>
      <c r="H511" s="79"/>
      <c r="I511" s="285"/>
      <c r="J511" s="62"/>
      <c r="K511" s="51"/>
      <c r="L511" s="66"/>
    </row>
    <row r="512" spans="1:12" x14ac:dyDescent="0.4">
      <c r="A512" s="45">
        <f t="shared" ca="1" si="38"/>
        <v>0</v>
      </c>
      <c r="B512" s="45" t="b">
        <f t="shared" si="37"/>
        <v>0</v>
      </c>
      <c r="C512" s="46">
        <f t="shared" si="39"/>
        <v>0</v>
      </c>
      <c r="D512" s="45">
        <f t="shared" si="40"/>
        <v>0</v>
      </c>
      <c r="E512" s="251">
        <f t="shared" si="41"/>
        <v>0</v>
      </c>
      <c r="F512" s="168"/>
      <c r="G512" s="96"/>
      <c r="H512" s="79"/>
      <c r="I512" s="285"/>
      <c r="J512" s="62"/>
      <c r="K512" s="51"/>
      <c r="L512" s="66"/>
    </row>
    <row r="513" spans="1:12" x14ac:dyDescent="0.4">
      <c r="A513" s="45">
        <f t="shared" ca="1" si="38"/>
        <v>0</v>
      </c>
      <c r="B513" s="45" t="b">
        <f t="shared" si="37"/>
        <v>0</v>
      </c>
      <c r="C513" s="46">
        <f t="shared" si="39"/>
        <v>0</v>
      </c>
      <c r="D513" s="45">
        <f t="shared" si="40"/>
        <v>0</v>
      </c>
      <c r="E513" s="251">
        <f t="shared" si="41"/>
        <v>0</v>
      </c>
      <c r="F513" s="168"/>
      <c r="G513" s="96"/>
      <c r="H513" s="79"/>
      <c r="I513" s="285"/>
      <c r="J513" s="62"/>
      <c r="K513" s="51"/>
      <c r="L513" s="66"/>
    </row>
    <row r="514" spans="1:12" x14ac:dyDescent="0.4">
      <c r="A514" s="45">
        <f t="shared" ca="1" si="38"/>
        <v>0</v>
      </c>
      <c r="B514" s="45" t="b">
        <f t="shared" si="37"/>
        <v>0</v>
      </c>
      <c r="C514" s="46">
        <f t="shared" si="39"/>
        <v>0</v>
      </c>
      <c r="D514" s="45">
        <f t="shared" si="40"/>
        <v>0</v>
      </c>
      <c r="E514" s="251">
        <f t="shared" si="41"/>
        <v>0</v>
      </c>
      <c r="F514" s="168"/>
      <c r="G514" s="96"/>
      <c r="H514" s="79"/>
      <c r="I514" s="285"/>
      <c r="J514" s="62"/>
      <c r="K514" s="51"/>
      <c r="L514" s="66"/>
    </row>
    <row r="515" spans="1:12" x14ac:dyDescent="0.4">
      <c r="A515" s="45">
        <f t="shared" ca="1" si="38"/>
        <v>0</v>
      </c>
      <c r="B515" s="45" t="b">
        <f t="shared" si="37"/>
        <v>0</v>
      </c>
      <c r="C515" s="46">
        <f t="shared" si="39"/>
        <v>0</v>
      </c>
      <c r="D515" s="45">
        <f t="shared" si="40"/>
        <v>0</v>
      </c>
      <c r="E515" s="251">
        <f t="shared" si="41"/>
        <v>0</v>
      </c>
      <c r="F515" s="168"/>
      <c r="G515" s="96"/>
      <c r="H515" s="79"/>
      <c r="I515" s="285"/>
      <c r="J515" s="62"/>
      <c r="K515" s="51"/>
      <c r="L515" s="66"/>
    </row>
    <row r="516" spans="1:12" x14ac:dyDescent="0.4">
      <c r="A516" s="45">
        <f t="shared" ca="1" si="38"/>
        <v>0</v>
      </c>
      <c r="B516" s="45" t="b">
        <f t="shared" si="37"/>
        <v>0</v>
      </c>
      <c r="C516" s="46">
        <f t="shared" si="39"/>
        <v>0</v>
      </c>
      <c r="D516" s="45">
        <f t="shared" si="40"/>
        <v>0</v>
      </c>
      <c r="E516" s="251">
        <f t="shared" si="41"/>
        <v>0</v>
      </c>
      <c r="F516" s="168"/>
      <c r="G516" s="96"/>
      <c r="H516" s="79"/>
      <c r="I516" s="285"/>
      <c r="J516" s="62"/>
      <c r="K516" s="51"/>
      <c r="L516" s="66"/>
    </row>
    <row r="517" spans="1:12" x14ac:dyDescent="0.4">
      <c r="A517" s="45">
        <f t="shared" ca="1" si="38"/>
        <v>0</v>
      </c>
      <c r="B517" s="45" t="b">
        <f t="shared" si="37"/>
        <v>0</v>
      </c>
      <c r="C517" s="46">
        <f t="shared" si="39"/>
        <v>0</v>
      </c>
      <c r="D517" s="45">
        <f t="shared" si="40"/>
        <v>0</v>
      </c>
      <c r="E517" s="251">
        <f t="shared" si="41"/>
        <v>0</v>
      </c>
      <c r="F517" s="168"/>
      <c r="G517" s="96"/>
      <c r="H517" s="79"/>
      <c r="I517" s="285"/>
      <c r="J517" s="62"/>
      <c r="K517" s="51"/>
      <c r="L517" s="66"/>
    </row>
    <row r="518" spans="1:12" x14ac:dyDescent="0.4">
      <c r="A518" s="45">
        <f t="shared" ca="1" si="38"/>
        <v>0</v>
      </c>
      <c r="B518" s="45" t="b">
        <f t="shared" si="37"/>
        <v>0</v>
      </c>
      <c r="C518" s="46">
        <f t="shared" si="39"/>
        <v>0</v>
      </c>
      <c r="D518" s="45">
        <f t="shared" si="40"/>
        <v>0</v>
      </c>
      <c r="E518" s="251">
        <f t="shared" si="41"/>
        <v>0</v>
      </c>
      <c r="F518" s="168"/>
      <c r="G518" s="96"/>
      <c r="H518" s="79"/>
      <c r="I518" s="285"/>
      <c r="J518" s="62"/>
      <c r="K518" s="51"/>
      <c r="L518" s="66"/>
    </row>
    <row r="519" spans="1:12" x14ac:dyDescent="0.4">
      <c r="A519" s="45">
        <f t="shared" ca="1" si="38"/>
        <v>0</v>
      </c>
      <c r="B519" s="45" t="b">
        <f t="shared" ref="B519:B582" si="42">AND(分科號=E519,D519&gt;=分起日,D519&lt;=分訖日)</f>
        <v>0</v>
      </c>
      <c r="C519" s="46">
        <f t="shared" si="39"/>
        <v>0</v>
      </c>
      <c r="D519" s="45">
        <f t="shared" si="40"/>
        <v>0</v>
      </c>
      <c r="E519" s="251">
        <f t="shared" si="41"/>
        <v>0</v>
      </c>
      <c r="F519" s="168"/>
      <c r="G519" s="96"/>
      <c r="H519" s="79"/>
      <c r="I519" s="285"/>
      <c r="J519" s="62"/>
      <c r="K519" s="51"/>
      <c r="L519" s="66"/>
    </row>
    <row r="520" spans="1:12" x14ac:dyDescent="0.4">
      <c r="A520" s="45">
        <f t="shared" ref="A520:A583" ca="1" si="43">IF(B520,COUNTIF(OFFSET(B520,ROW()*-1+6,,ROW()-5),TRUE),)</f>
        <v>0</v>
      </c>
      <c r="B520" s="45" t="b">
        <f t="shared" si="42"/>
        <v>0</v>
      </c>
      <c r="C520" s="46">
        <f t="shared" ref="C520:C583" si="44">IF(F520&lt;&gt;"",F520,IF(E520&lt;&gt;0,INDEX(C:C,ROW()-1),0))</f>
        <v>0</v>
      </c>
      <c r="D520" s="45">
        <f t="shared" ref="D520:D583" si="45">IF(G520&lt;&gt;"",G520,IF(E520&lt;&gt;0,INDEX(D:D,ROW()-1),0))</f>
        <v>0</v>
      </c>
      <c r="E520" s="251">
        <f t="shared" si="41"/>
        <v>0</v>
      </c>
      <c r="F520" s="168"/>
      <c r="G520" s="96"/>
      <c r="H520" s="79"/>
      <c r="I520" s="285"/>
      <c r="J520" s="62"/>
      <c r="K520" s="51"/>
      <c r="L520" s="66"/>
    </row>
    <row r="521" spans="1:12" x14ac:dyDescent="0.4">
      <c r="A521" s="45">
        <f t="shared" ca="1" si="43"/>
        <v>0</v>
      </c>
      <c r="B521" s="45" t="b">
        <f t="shared" si="42"/>
        <v>0</v>
      </c>
      <c r="C521" s="46">
        <f t="shared" si="44"/>
        <v>0</v>
      </c>
      <c r="D521" s="45">
        <f t="shared" si="45"/>
        <v>0</v>
      </c>
      <c r="E521" s="251">
        <f t="shared" si="41"/>
        <v>0</v>
      </c>
      <c r="F521" s="168"/>
      <c r="G521" s="96"/>
      <c r="H521" s="79"/>
      <c r="I521" s="285"/>
      <c r="J521" s="62"/>
      <c r="K521" s="51"/>
      <c r="L521" s="66"/>
    </row>
    <row r="522" spans="1:12" x14ac:dyDescent="0.4">
      <c r="A522" s="45">
        <f t="shared" ca="1" si="43"/>
        <v>0</v>
      </c>
      <c r="B522" s="45" t="b">
        <f t="shared" si="42"/>
        <v>0</v>
      </c>
      <c r="C522" s="46">
        <f t="shared" si="44"/>
        <v>0</v>
      </c>
      <c r="D522" s="45">
        <f t="shared" si="45"/>
        <v>0</v>
      </c>
      <c r="E522" s="251">
        <f t="shared" ref="E522:E585" si="46">IF(I522&lt;&gt;"",VALUE(TRIM(LEFT(I522,6))),0)</f>
        <v>0</v>
      </c>
      <c r="F522" s="168"/>
      <c r="G522" s="96"/>
      <c r="H522" s="79"/>
      <c r="I522" s="285"/>
      <c r="J522" s="62"/>
      <c r="K522" s="51"/>
      <c r="L522" s="66"/>
    </row>
    <row r="523" spans="1:12" x14ac:dyDescent="0.4">
      <c r="A523" s="45">
        <f t="shared" ca="1" si="43"/>
        <v>0</v>
      </c>
      <c r="B523" s="45" t="b">
        <f t="shared" si="42"/>
        <v>0</v>
      </c>
      <c r="C523" s="46">
        <f t="shared" si="44"/>
        <v>0</v>
      </c>
      <c r="D523" s="45">
        <f t="shared" si="45"/>
        <v>0</v>
      </c>
      <c r="E523" s="251">
        <f t="shared" si="46"/>
        <v>0</v>
      </c>
      <c r="F523" s="168"/>
      <c r="G523" s="96"/>
      <c r="H523" s="79"/>
      <c r="I523" s="285"/>
      <c r="J523" s="62"/>
      <c r="K523" s="51"/>
      <c r="L523" s="66"/>
    </row>
    <row r="524" spans="1:12" x14ac:dyDescent="0.4">
      <c r="A524" s="45">
        <f t="shared" ca="1" si="43"/>
        <v>0</v>
      </c>
      <c r="B524" s="45" t="b">
        <f t="shared" si="42"/>
        <v>0</v>
      </c>
      <c r="C524" s="46">
        <f t="shared" si="44"/>
        <v>0</v>
      </c>
      <c r="D524" s="45">
        <f t="shared" si="45"/>
        <v>0</v>
      </c>
      <c r="E524" s="251">
        <f t="shared" si="46"/>
        <v>0</v>
      </c>
      <c r="F524" s="168"/>
      <c r="G524" s="96"/>
      <c r="H524" s="79"/>
      <c r="I524" s="285"/>
      <c r="J524" s="62"/>
      <c r="K524" s="51"/>
      <c r="L524" s="66"/>
    </row>
    <row r="525" spans="1:12" x14ac:dyDescent="0.4">
      <c r="A525" s="45">
        <f t="shared" ca="1" si="43"/>
        <v>0</v>
      </c>
      <c r="B525" s="45" t="b">
        <f t="shared" si="42"/>
        <v>0</v>
      </c>
      <c r="C525" s="46">
        <f t="shared" si="44"/>
        <v>0</v>
      </c>
      <c r="D525" s="45">
        <f t="shared" si="45"/>
        <v>0</v>
      </c>
      <c r="E525" s="251">
        <f t="shared" si="46"/>
        <v>0</v>
      </c>
      <c r="F525" s="168"/>
      <c r="G525" s="96"/>
      <c r="H525" s="79"/>
      <c r="I525" s="285"/>
      <c r="J525" s="62"/>
      <c r="K525" s="51"/>
      <c r="L525" s="66"/>
    </row>
    <row r="526" spans="1:12" x14ac:dyDescent="0.4">
      <c r="A526" s="45">
        <f t="shared" ca="1" si="43"/>
        <v>0</v>
      </c>
      <c r="B526" s="45" t="b">
        <f t="shared" si="42"/>
        <v>0</v>
      </c>
      <c r="C526" s="46">
        <f t="shared" si="44"/>
        <v>0</v>
      </c>
      <c r="D526" s="45">
        <f t="shared" si="45"/>
        <v>0</v>
      </c>
      <c r="E526" s="251">
        <f t="shared" si="46"/>
        <v>0</v>
      </c>
      <c r="F526" s="168"/>
      <c r="G526" s="96"/>
      <c r="H526" s="79"/>
      <c r="I526" s="285"/>
      <c r="J526" s="62"/>
      <c r="K526" s="51"/>
      <c r="L526" s="66"/>
    </row>
    <row r="527" spans="1:12" x14ac:dyDescent="0.4">
      <c r="A527" s="45">
        <f t="shared" ca="1" si="43"/>
        <v>0</v>
      </c>
      <c r="B527" s="45" t="b">
        <f t="shared" si="42"/>
        <v>0</v>
      </c>
      <c r="C527" s="46">
        <f t="shared" si="44"/>
        <v>0</v>
      </c>
      <c r="D527" s="45">
        <f t="shared" si="45"/>
        <v>0</v>
      </c>
      <c r="E527" s="251">
        <f t="shared" si="46"/>
        <v>0</v>
      </c>
      <c r="F527" s="168"/>
      <c r="G527" s="96"/>
      <c r="H527" s="79"/>
      <c r="I527" s="285"/>
      <c r="J527" s="62"/>
      <c r="K527" s="51"/>
      <c r="L527" s="66"/>
    </row>
    <row r="528" spans="1:12" x14ac:dyDescent="0.4">
      <c r="A528" s="45">
        <f t="shared" ca="1" si="43"/>
        <v>0</v>
      </c>
      <c r="B528" s="45" t="b">
        <f t="shared" si="42"/>
        <v>0</v>
      </c>
      <c r="C528" s="46">
        <f t="shared" si="44"/>
        <v>0</v>
      </c>
      <c r="D528" s="45">
        <f t="shared" si="45"/>
        <v>0</v>
      </c>
      <c r="E528" s="251">
        <f t="shared" si="46"/>
        <v>0</v>
      </c>
      <c r="F528" s="168"/>
      <c r="G528" s="96"/>
      <c r="H528" s="79"/>
      <c r="I528" s="285"/>
      <c r="J528" s="62"/>
      <c r="K528" s="51"/>
      <c r="L528" s="66"/>
    </row>
    <row r="529" spans="1:12" x14ac:dyDescent="0.4">
      <c r="A529" s="45">
        <f t="shared" ca="1" si="43"/>
        <v>0</v>
      </c>
      <c r="B529" s="45" t="b">
        <f t="shared" si="42"/>
        <v>0</v>
      </c>
      <c r="C529" s="46">
        <f t="shared" si="44"/>
        <v>0</v>
      </c>
      <c r="D529" s="45">
        <f t="shared" si="45"/>
        <v>0</v>
      </c>
      <c r="E529" s="251">
        <f t="shared" si="46"/>
        <v>0</v>
      </c>
      <c r="F529" s="168"/>
      <c r="G529" s="96"/>
      <c r="H529" s="79"/>
      <c r="I529" s="285"/>
      <c r="J529" s="62"/>
      <c r="K529" s="51"/>
      <c r="L529" s="66"/>
    </row>
    <row r="530" spans="1:12" x14ac:dyDescent="0.4">
      <c r="A530" s="45">
        <f t="shared" ca="1" si="43"/>
        <v>0</v>
      </c>
      <c r="B530" s="45" t="b">
        <f t="shared" si="42"/>
        <v>0</v>
      </c>
      <c r="C530" s="46">
        <f t="shared" si="44"/>
        <v>0</v>
      </c>
      <c r="D530" s="45">
        <f t="shared" si="45"/>
        <v>0</v>
      </c>
      <c r="E530" s="251">
        <f t="shared" si="46"/>
        <v>0</v>
      </c>
      <c r="F530" s="168"/>
      <c r="G530" s="96"/>
      <c r="H530" s="79"/>
      <c r="I530" s="285"/>
      <c r="J530" s="62"/>
      <c r="K530" s="51"/>
      <c r="L530" s="66"/>
    </row>
    <row r="531" spans="1:12" x14ac:dyDescent="0.4">
      <c r="A531" s="45">
        <f t="shared" ca="1" si="43"/>
        <v>0</v>
      </c>
      <c r="B531" s="45" t="b">
        <f t="shared" si="42"/>
        <v>0</v>
      </c>
      <c r="C531" s="46">
        <f t="shared" si="44"/>
        <v>0</v>
      </c>
      <c r="D531" s="45">
        <f t="shared" si="45"/>
        <v>0</v>
      </c>
      <c r="E531" s="251">
        <f t="shared" si="46"/>
        <v>0</v>
      </c>
      <c r="F531" s="168"/>
      <c r="G531" s="96"/>
      <c r="H531" s="79"/>
      <c r="I531" s="285"/>
      <c r="J531" s="62"/>
      <c r="K531" s="51"/>
      <c r="L531" s="66"/>
    </row>
    <row r="532" spans="1:12" x14ac:dyDescent="0.4">
      <c r="A532" s="45">
        <f t="shared" ca="1" si="43"/>
        <v>0</v>
      </c>
      <c r="B532" s="45" t="b">
        <f t="shared" si="42"/>
        <v>0</v>
      </c>
      <c r="C532" s="46">
        <f t="shared" si="44"/>
        <v>0</v>
      </c>
      <c r="D532" s="45">
        <f t="shared" si="45"/>
        <v>0</v>
      </c>
      <c r="E532" s="251">
        <f t="shared" si="46"/>
        <v>0</v>
      </c>
      <c r="F532" s="168"/>
      <c r="G532" s="96"/>
      <c r="H532" s="79"/>
      <c r="I532" s="285"/>
      <c r="J532" s="62"/>
      <c r="K532" s="51"/>
      <c r="L532" s="66"/>
    </row>
    <row r="533" spans="1:12" x14ac:dyDescent="0.4">
      <c r="A533" s="45">
        <f t="shared" ca="1" si="43"/>
        <v>0</v>
      </c>
      <c r="B533" s="45" t="b">
        <f t="shared" si="42"/>
        <v>0</v>
      </c>
      <c r="C533" s="46">
        <f t="shared" si="44"/>
        <v>0</v>
      </c>
      <c r="D533" s="45">
        <f t="shared" si="45"/>
        <v>0</v>
      </c>
      <c r="E533" s="251">
        <f t="shared" si="46"/>
        <v>0</v>
      </c>
      <c r="F533" s="168"/>
      <c r="G533" s="96"/>
      <c r="H533" s="79"/>
      <c r="I533" s="285"/>
      <c r="J533" s="62"/>
      <c r="K533" s="51"/>
      <c r="L533" s="66"/>
    </row>
    <row r="534" spans="1:12" x14ac:dyDescent="0.4">
      <c r="A534" s="45">
        <f t="shared" ca="1" si="43"/>
        <v>0</v>
      </c>
      <c r="B534" s="45" t="b">
        <f t="shared" si="42"/>
        <v>0</v>
      </c>
      <c r="C534" s="46">
        <f t="shared" si="44"/>
        <v>0</v>
      </c>
      <c r="D534" s="45">
        <f t="shared" si="45"/>
        <v>0</v>
      </c>
      <c r="E534" s="251">
        <f t="shared" si="46"/>
        <v>0</v>
      </c>
      <c r="F534" s="168"/>
      <c r="G534" s="96"/>
      <c r="H534" s="79"/>
      <c r="I534" s="285"/>
      <c r="J534" s="62"/>
      <c r="K534" s="51"/>
      <c r="L534" s="66"/>
    </row>
    <row r="535" spans="1:12" x14ac:dyDescent="0.4">
      <c r="A535" s="45">
        <f t="shared" ca="1" si="43"/>
        <v>0</v>
      </c>
      <c r="B535" s="45" t="b">
        <f t="shared" si="42"/>
        <v>0</v>
      </c>
      <c r="C535" s="46">
        <f t="shared" si="44"/>
        <v>0</v>
      </c>
      <c r="D535" s="45">
        <f t="shared" si="45"/>
        <v>0</v>
      </c>
      <c r="E535" s="251">
        <f t="shared" si="46"/>
        <v>0</v>
      </c>
      <c r="F535" s="168"/>
      <c r="G535" s="96"/>
      <c r="H535" s="79"/>
      <c r="I535" s="285"/>
      <c r="J535" s="62"/>
      <c r="K535" s="51"/>
      <c r="L535" s="66"/>
    </row>
    <row r="536" spans="1:12" x14ac:dyDescent="0.4">
      <c r="A536" s="45">
        <f t="shared" ca="1" si="43"/>
        <v>0</v>
      </c>
      <c r="B536" s="45" t="b">
        <f t="shared" si="42"/>
        <v>0</v>
      </c>
      <c r="C536" s="46">
        <f t="shared" si="44"/>
        <v>0</v>
      </c>
      <c r="D536" s="45">
        <f t="shared" si="45"/>
        <v>0</v>
      </c>
      <c r="E536" s="251">
        <f t="shared" si="46"/>
        <v>0</v>
      </c>
      <c r="F536" s="168"/>
      <c r="G536" s="96"/>
      <c r="H536" s="79"/>
      <c r="I536" s="285"/>
      <c r="J536" s="62"/>
      <c r="K536" s="51"/>
      <c r="L536" s="66"/>
    </row>
    <row r="537" spans="1:12" x14ac:dyDescent="0.4">
      <c r="A537" s="45">
        <f t="shared" ca="1" si="43"/>
        <v>0</v>
      </c>
      <c r="B537" s="45" t="b">
        <f t="shared" si="42"/>
        <v>0</v>
      </c>
      <c r="C537" s="46">
        <f t="shared" si="44"/>
        <v>0</v>
      </c>
      <c r="D537" s="45">
        <f t="shared" si="45"/>
        <v>0</v>
      </c>
      <c r="E537" s="251">
        <f t="shared" si="46"/>
        <v>0</v>
      </c>
      <c r="F537" s="168"/>
      <c r="G537" s="96"/>
      <c r="H537" s="79"/>
      <c r="I537" s="285"/>
      <c r="J537" s="62"/>
      <c r="K537" s="51"/>
      <c r="L537" s="66"/>
    </row>
    <row r="538" spans="1:12" x14ac:dyDescent="0.4">
      <c r="A538" s="45">
        <f t="shared" ca="1" si="43"/>
        <v>0</v>
      </c>
      <c r="B538" s="45" t="b">
        <f t="shared" si="42"/>
        <v>0</v>
      </c>
      <c r="C538" s="46">
        <f t="shared" si="44"/>
        <v>0</v>
      </c>
      <c r="D538" s="45">
        <f t="shared" si="45"/>
        <v>0</v>
      </c>
      <c r="E538" s="251">
        <f t="shared" si="46"/>
        <v>0</v>
      </c>
      <c r="F538" s="168"/>
      <c r="G538" s="96"/>
      <c r="H538" s="79"/>
      <c r="I538" s="285"/>
      <c r="J538" s="62"/>
      <c r="K538" s="51"/>
      <c r="L538" s="66"/>
    </row>
    <row r="539" spans="1:12" x14ac:dyDescent="0.4">
      <c r="A539" s="45">
        <f t="shared" ca="1" si="43"/>
        <v>0</v>
      </c>
      <c r="B539" s="45" t="b">
        <f t="shared" si="42"/>
        <v>0</v>
      </c>
      <c r="C539" s="46">
        <f t="shared" si="44"/>
        <v>0</v>
      </c>
      <c r="D539" s="45">
        <f t="shared" si="45"/>
        <v>0</v>
      </c>
      <c r="E539" s="251">
        <f t="shared" si="46"/>
        <v>0</v>
      </c>
      <c r="F539" s="168"/>
      <c r="G539" s="96"/>
      <c r="H539" s="79"/>
      <c r="I539" s="285"/>
      <c r="J539" s="62"/>
      <c r="K539" s="51"/>
      <c r="L539" s="66"/>
    </row>
    <row r="540" spans="1:12" x14ac:dyDescent="0.4">
      <c r="A540" s="45">
        <f t="shared" ca="1" si="43"/>
        <v>0</v>
      </c>
      <c r="B540" s="45" t="b">
        <f t="shared" si="42"/>
        <v>0</v>
      </c>
      <c r="C540" s="46">
        <f t="shared" si="44"/>
        <v>0</v>
      </c>
      <c r="D540" s="45">
        <f t="shared" si="45"/>
        <v>0</v>
      </c>
      <c r="E540" s="251">
        <f t="shared" si="46"/>
        <v>0</v>
      </c>
      <c r="F540" s="168"/>
      <c r="G540" s="96"/>
      <c r="H540" s="79"/>
      <c r="I540" s="285"/>
      <c r="J540" s="62"/>
      <c r="K540" s="51"/>
      <c r="L540" s="66"/>
    </row>
    <row r="541" spans="1:12" x14ac:dyDescent="0.4">
      <c r="A541" s="45">
        <f t="shared" ca="1" si="43"/>
        <v>0</v>
      </c>
      <c r="B541" s="45" t="b">
        <f t="shared" si="42"/>
        <v>0</v>
      </c>
      <c r="C541" s="46">
        <f t="shared" si="44"/>
        <v>0</v>
      </c>
      <c r="D541" s="45">
        <f t="shared" si="45"/>
        <v>0</v>
      </c>
      <c r="E541" s="251">
        <f t="shared" si="46"/>
        <v>0</v>
      </c>
      <c r="F541" s="168"/>
      <c r="G541" s="96"/>
      <c r="H541" s="79"/>
      <c r="I541" s="285"/>
      <c r="J541" s="62"/>
      <c r="K541" s="51"/>
      <c r="L541" s="66"/>
    </row>
    <row r="542" spans="1:12" x14ac:dyDescent="0.4">
      <c r="A542" s="45">
        <f t="shared" ca="1" si="43"/>
        <v>0</v>
      </c>
      <c r="B542" s="45" t="b">
        <f t="shared" si="42"/>
        <v>0</v>
      </c>
      <c r="C542" s="46">
        <f t="shared" si="44"/>
        <v>0</v>
      </c>
      <c r="D542" s="45">
        <f t="shared" si="45"/>
        <v>0</v>
      </c>
      <c r="E542" s="251">
        <f t="shared" si="46"/>
        <v>0</v>
      </c>
      <c r="F542" s="168"/>
      <c r="G542" s="96"/>
      <c r="H542" s="79"/>
      <c r="I542" s="285"/>
      <c r="J542" s="62"/>
      <c r="K542" s="51"/>
      <c r="L542" s="66"/>
    </row>
    <row r="543" spans="1:12" x14ac:dyDescent="0.4">
      <c r="A543" s="45">
        <f t="shared" ca="1" si="43"/>
        <v>0</v>
      </c>
      <c r="B543" s="45" t="b">
        <f t="shared" si="42"/>
        <v>0</v>
      </c>
      <c r="C543" s="46">
        <f t="shared" si="44"/>
        <v>0</v>
      </c>
      <c r="D543" s="45">
        <f t="shared" si="45"/>
        <v>0</v>
      </c>
      <c r="E543" s="251">
        <f t="shared" si="46"/>
        <v>0</v>
      </c>
      <c r="F543" s="168"/>
      <c r="G543" s="96"/>
      <c r="H543" s="79"/>
      <c r="I543" s="285"/>
      <c r="J543" s="62"/>
      <c r="K543" s="51"/>
      <c r="L543" s="66"/>
    </row>
    <row r="544" spans="1:12" x14ac:dyDescent="0.4">
      <c r="A544" s="45">
        <f t="shared" ca="1" si="43"/>
        <v>0</v>
      </c>
      <c r="B544" s="45" t="b">
        <f t="shared" si="42"/>
        <v>0</v>
      </c>
      <c r="C544" s="46">
        <f t="shared" si="44"/>
        <v>0</v>
      </c>
      <c r="D544" s="45">
        <f t="shared" si="45"/>
        <v>0</v>
      </c>
      <c r="E544" s="251">
        <f t="shared" si="46"/>
        <v>0</v>
      </c>
      <c r="F544" s="168"/>
      <c r="G544" s="96"/>
      <c r="H544" s="79"/>
      <c r="I544" s="285"/>
      <c r="J544" s="62"/>
      <c r="K544" s="51"/>
      <c r="L544" s="66"/>
    </row>
    <row r="545" spans="1:12" x14ac:dyDescent="0.4">
      <c r="A545" s="45">
        <f t="shared" ca="1" si="43"/>
        <v>0</v>
      </c>
      <c r="B545" s="45" t="b">
        <f t="shared" si="42"/>
        <v>0</v>
      </c>
      <c r="C545" s="46">
        <f t="shared" si="44"/>
        <v>0</v>
      </c>
      <c r="D545" s="45">
        <f t="shared" si="45"/>
        <v>0</v>
      </c>
      <c r="E545" s="251">
        <f t="shared" si="46"/>
        <v>0</v>
      </c>
      <c r="F545" s="168"/>
      <c r="G545" s="96"/>
      <c r="H545" s="79"/>
      <c r="I545" s="285"/>
      <c r="J545" s="62"/>
      <c r="K545" s="51"/>
      <c r="L545" s="66"/>
    </row>
    <row r="546" spans="1:12" x14ac:dyDescent="0.4">
      <c r="A546" s="45">
        <f t="shared" ca="1" si="43"/>
        <v>0</v>
      </c>
      <c r="B546" s="45" t="b">
        <f t="shared" si="42"/>
        <v>0</v>
      </c>
      <c r="C546" s="46">
        <f t="shared" si="44"/>
        <v>0</v>
      </c>
      <c r="D546" s="45">
        <f t="shared" si="45"/>
        <v>0</v>
      </c>
      <c r="E546" s="251">
        <f t="shared" si="46"/>
        <v>0</v>
      </c>
      <c r="F546" s="168"/>
      <c r="G546" s="96"/>
      <c r="H546" s="79"/>
      <c r="I546" s="285"/>
      <c r="J546" s="62"/>
      <c r="K546" s="51"/>
      <c r="L546" s="66"/>
    </row>
    <row r="547" spans="1:12" x14ac:dyDescent="0.4">
      <c r="A547" s="45">
        <f t="shared" ca="1" si="43"/>
        <v>0</v>
      </c>
      <c r="B547" s="45" t="b">
        <f t="shared" si="42"/>
        <v>0</v>
      </c>
      <c r="C547" s="46">
        <f t="shared" si="44"/>
        <v>0</v>
      </c>
      <c r="D547" s="45">
        <f t="shared" si="45"/>
        <v>0</v>
      </c>
      <c r="E547" s="251">
        <f t="shared" si="46"/>
        <v>0</v>
      </c>
      <c r="F547" s="168"/>
      <c r="G547" s="96"/>
      <c r="H547" s="79"/>
      <c r="I547" s="285"/>
      <c r="J547" s="62"/>
      <c r="K547" s="51"/>
      <c r="L547" s="66"/>
    </row>
    <row r="548" spans="1:12" x14ac:dyDescent="0.4">
      <c r="A548" s="45">
        <f t="shared" ca="1" si="43"/>
        <v>0</v>
      </c>
      <c r="B548" s="45" t="b">
        <f t="shared" si="42"/>
        <v>0</v>
      </c>
      <c r="C548" s="46">
        <f t="shared" si="44"/>
        <v>0</v>
      </c>
      <c r="D548" s="45">
        <f t="shared" si="45"/>
        <v>0</v>
      </c>
      <c r="E548" s="251">
        <f t="shared" si="46"/>
        <v>0</v>
      </c>
      <c r="F548" s="168"/>
      <c r="G548" s="96"/>
      <c r="H548" s="79"/>
      <c r="I548" s="285"/>
      <c r="J548" s="62"/>
      <c r="K548" s="51"/>
      <c r="L548" s="66"/>
    </row>
    <row r="549" spans="1:12" x14ac:dyDescent="0.4">
      <c r="A549" s="45">
        <f t="shared" ca="1" si="43"/>
        <v>0</v>
      </c>
      <c r="B549" s="45" t="b">
        <f t="shared" si="42"/>
        <v>0</v>
      </c>
      <c r="C549" s="46">
        <f t="shared" si="44"/>
        <v>0</v>
      </c>
      <c r="D549" s="45">
        <f t="shared" si="45"/>
        <v>0</v>
      </c>
      <c r="E549" s="251">
        <f t="shared" si="46"/>
        <v>0</v>
      </c>
      <c r="F549" s="168"/>
      <c r="G549" s="96"/>
      <c r="H549" s="79"/>
      <c r="I549" s="285"/>
      <c r="J549" s="62"/>
      <c r="K549" s="51"/>
      <c r="L549" s="66"/>
    </row>
    <row r="550" spans="1:12" x14ac:dyDescent="0.4">
      <c r="A550" s="45">
        <f t="shared" ca="1" si="43"/>
        <v>0</v>
      </c>
      <c r="B550" s="45" t="b">
        <f t="shared" si="42"/>
        <v>0</v>
      </c>
      <c r="C550" s="46">
        <f t="shared" si="44"/>
        <v>0</v>
      </c>
      <c r="D550" s="45">
        <f t="shared" si="45"/>
        <v>0</v>
      </c>
      <c r="E550" s="251">
        <f t="shared" si="46"/>
        <v>0</v>
      </c>
      <c r="F550" s="168"/>
      <c r="G550" s="96"/>
      <c r="H550" s="79"/>
      <c r="I550" s="285"/>
      <c r="J550" s="62"/>
      <c r="K550" s="51"/>
      <c r="L550" s="66"/>
    </row>
    <row r="551" spans="1:12" x14ac:dyDescent="0.4">
      <c r="A551" s="45">
        <f t="shared" ca="1" si="43"/>
        <v>0</v>
      </c>
      <c r="B551" s="45" t="b">
        <f t="shared" si="42"/>
        <v>0</v>
      </c>
      <c r="C551" s="46">
        <f t="shared" si="44"/>
        <v>0</v>
      </c>
      <c r="D551" s="45">
        <f t="shared" si="45"/>
        <v>0</v>
      </c>
      <c r="E551" s="251">
        <f t="shared" si="46"/>
        <v>0</v>
      </c>
      <c r="F551" s="168"/>
      <c r="G551" s="96"/>
      <c r="H551" s="79"/>
      <c r="I551" s="285"/>
      <c r="J551" s="62"/>
      <c r="K551" s="51"/>
      <c r="L551" s="66"/>
    </row>
    <row r="552" spans="1:12" x14ac:dyDescent="0.4">
      <c r="A552" s="45">
        <f t="shared" ca="1" si="43"/>
        <v>0</v>
      </c>
      <c r="B552" s="45" t="b">
        <f t="shared" si="42"/>
        <v>0</v>
      </c>
      <c r="C552" s="46">
        <f t="shared" si="44"/>
        <v>0</v>
      </c>
      <c r="D552" s="45">
        <f t="shared" si="45"/>
        <v>0</v>
      </c>
      <c r="E552" s="251">
        <f t="shared" si="46"/>
        <v>0</v>
      </c>
      <c r="F552" s="168"/>
      <c r="G552" s="96"/>
      <c r="H552" s="79"/>
      <c r="I552" s="285"/>
      <c r="J552" s="62"/>
      <c r="K552" s="51"/>
      <c r="L552" s="66"/>
    </row>
    <row r="553" spans="1:12" x14ac:dyDescent="0.4">
      <c r="A553" s="45">
        <f t="shared" ca="1" si="43"/>
        <v>0</v>
      </c>
      <c r="B553" s="45" t="b">
        <f t="shared" si="42"/>
        <v>0</v>
      </c>
      <c r="C553" s="46">
        <f t="shared" si="44"/>
        <v>0</v>
      </c>
      <c r="D553" s="45">
        <f t="shared" si="45"/>
        <v>0</v>
      </c>
      <c r="E553" s="251">
        <f t="shared" si="46"/>
        <v>0</v>
      </c>
      <c r="F553" s="168"/>
      <c r="G553" s="96"/>
      <c r="H553" s="79"/>
      <c r="I553" s="285"/>
      <c r="J553" s="62"/>
      <c r="K553" s="51"/>
      <c r="L553" s="66"/>
    </row>
    <row r="554" spans="1:12" x14ac:dyDescent="0.4">
      <c r="A554" s="45">
        <f t="shared" ca="1" si="43"/>
        <v>0</v>
      </c>
      <c r="B554" s="45" t="b">
        <f t="shared" si="42"/>
        <v>0</v>
      </c>
      <c r="C554" s="46">
        <f t="shared" si="44"/>
        <v>0</v>
      </c>
      <c r="D554" s="45">
        <f t="shared" si="45"/>
        <v>0</v>
      </c>
      <c r="E554" s="251">
        <f t="shared" si="46"/>
        <v>0</v>
      </c>
      <c r="F554" s="168"/>
      <c r="G554" s="96"/>
      <c r="H554" s="79"/>
      <c r="I554" s="285"/>
      <c r="J554" s="62"/>
      <c r="K554" s="51"/>
      <c r="L554" s="66"/>
    </row>
    <row r="555" spans="1:12" x14ac:dyDescent="0.4">
      <c r="A555" s="45">
        <f t="shared" ca="1" si="43"/>
        <v>0</v>
      </c>
      <c r="B555" s="45" t="b">
        <f t="shared" si="42"/>
        <v>0</v>
      </c>
      <c r="C555" s="46">
        <f t="shared" si="44"/>
        <v>0</v>
      </c>
      <c r="D555" s="45">
        <f t="shared" si="45"/>
        <v>0</v>
      </c>
      <c r="E555" s="251">
        <f t="shared" si="46"/>
        <v>0</v>
      </c>
      <c r="F555" s="168"/>
      <c r="G555" s="96"/>
      <c r="H555" s="79"/>
      <c r="I555" s="285"/>
      <c r="J555" s="62"/>
      <c r="K555" s="51"/>
      <c r="L555" s="66"/>
    </row>
    <row r="556" spans="1:12" x14ac:dyDescent="0.4">
      <c r="A556" s="45">
        <f t="shared" ca="1" si="43"/>
        <v>0</v>
      </c>
      <c r="B556" s="45" t="b">
        <f t="shared" si="42"/>
        <v>0</v>
      </c>
      <c r="C556" s="46">
        <f t="shared" si="44"/>
        <v>0</v>
      </c>
      <c r="D556" s="45">
        <f t="shared" si="45"/>
        <v>0</v>
      </c>
      <c r="E556" s="251">
        <f t="shared" si="46"/>
        <v>0</v>
      </c>
      <c r="F556" s="168"/>
      <c r="G556" s="96"/>
      <c r="H556" s="79"/>
      <c r="I556" s="285"/>
      <c r="J556" s="62"/>
      <c r="K556" s="51"/>
      <c r="L556" s="66"/>
    </row>
    <row r="557" spans="1:12" x14ac:dyDescent="0.4">
      <c r="A557" s="45">
        <f t="shared" ca="1" si="43"/>
        <v>0</v>
      </c>
      <c r="B557" s="45" t="b">
        <f t="shared" si="42"/>
        <v>0</v>
      </c>
      <c r="C557" s="46">
        <f t="shared" si="44"/>
        <v>0</v>
      </c>
      <c r="D557" s="45">
        <f t="shared" si="45"/>
        <v>0</v>
      </c>
      <c r="E557" s="251">
        <f t="shared" si="46"/>
        <v>0</v>
      </c>
      <c r="F557" s="168"/>
      <c r="G557" s="96"/>
      <c r="H557" s="79"/>
      <c r="I557" s="285"/>
      <c r="J557" s="62"/>
      <c r="K557" s="51"/>
      <c r="L557" s="66"/>
    </row>
    <row r="558" spans="1:12" x14ac:dyDescent="0.4">
      <c r="A558" s="45">
        <f t="shared" ca="1" si="43"/>
        <v>0</v>
      </c>
      <c r="B558" s="45" t="b">
        <f t="shared" si="42"/>
        <v>0</v>
      </c>
      <c r="C558" s="46">
        <f t="shared" si="44"/>
        <v>0</v>
      </c>
      <c r="D558" s="45">
        <f t="shared" si="45"/>
        <v>0</v>
      </c>
      <c r="E558" s="251">
        <f t="shared" si="46"/>
        <v>0</v>
      </c>
      <c r="F558" s="168"/>
      <c r="G558" s="96"/>
      <c r="H558" s="79"/>
      <c r="I558" s="285"/>
      <c r="J558" s="62"/>
      <c r="K558" s="51"/>
      <c r="L558" s="66"/>
    </row>
    <row r="559" spans="1:12" x14ac:dyDescent="0.4">
      <c r="A559" s="45">
        <f t="shared" ca="1" si="43"/>
        <v>0</v>
      </c>
      <c r="B559" s="45" t="b">
        <f t="shared" si="42"/>
        <v>0</v>
      </c>
      <c r="C559" s="46">
        <f t="shared" si="44"/>
        <v>0</v>
      </c>
      <c r="D559" s="45">
        <f t="shared" si="45"/>
        <v>0</v>
      </c>
      <c r="E559" s="251">
        <f t="shared" si="46"/>
        <v>0</v>
      </c>
      <c r="F559" s="168"/>
      <c r="G559" s="96"/>
      <c r="H559" s="79"/>
      <c r="I559" s="285"/>
      <c r="J559" s="62"/>
      <c r="K559" s="51"/>
      <c r="L559" s="66"/>
    </row>
    <row r="560" spans="1:12" x14ac:dyDescent="0.4">
      <c r="A560" s="45">
        <f t="shared" ca="1" si="43"/>
        <v>0</v>
      </c>
      <c r="B560" s="45" t="b">
        <f t="shared" si="42"/>
        <v>0</v>
      </c>
      <c r="C560" s="46">
        <f t="shared" si="44"/>
        <v>0</v>
      </c>
      <c r="D560" s="45">
        <f t="shared" si="45"/>
        <v>0</v>
      </c>
      <c r="E560" s="251">
        <f t="shared" si="46"/>
        <v>0</v>
      </c>
      <c r="F560" s="168"/>
      <c r="G560" s="96"/>
      <c r="H560" s="79"/>
      <c r="I560" s="285"/>
      <c r="J560" s="62"/>
      <c r="K560" s="51"/>
      <c r="L560" s="66"/>
    </row>
    <row r="561" spans="1:12" x14ac:dyDescent="0.4">
      <c r="A561" s="45">
        <f t="shared" ca="1" si="43"/>
        <v>0</v>
      </c>
      <c r="B561" s="45" t="b">
        <f t="shared" si="42"/>
        <v>0</v>
      </c>
      <c r="C561" s="46">
        <f t="shared" si="44"/>
        <v>0</v>
      </c>
      <c r="D561" s="45">
        <f t="shared" si="45"/>
        <v>0</v>
      </c>
      <c r="E561" s="251">
        <f t="shared" si="46"/>
        <v>0</v>
      </c>
      <c r="F561" s="168"/>
      <c r="G561" s="96"/>
      <c r="H561" s="79"/>
      <c r="I561" s="285"/>
      <c r="J561" s="62"/>
      <c r="K561" s="51"/>
      <c r="L561" s="66"/>
    </row>
    <row r="562" spans="1:12" x14ac:dyDescent="0.4">
      <c r="A562" s="45">
        <f t="shared" ca="1" si="43"/>
        <v>0</v>
      </c>
      <c r="B562" s="45" t="b">
        <f t="shared" si="42"/>
        <v>0</v>
      </c>
      <c r="C562" s="46">
        <f t="shared" si="44"/>
        <v>0</v>
      </c>
      <c r="D562" s="45">
        <f t="shared" si="45"/>
        <v>0</v>
      </c>
      <c r="E562" s="251">
        <f t="shared" si="46"/>
        <v>0</v>
      </c>
      <c r="F562" s="168"/>
      <c r="G562" s="96"/>
      <c r="H562" s="79"/>
      <c r="I562" s="285"/>
      <c r="J562" s="62"/>
      <c r="K562" s="51"/>
      <c r="L562" s="66"/>
    </row>
    <row r="563" spans="1:12" x14ac:dyDescent="0.4">
      <c r="A563" s="45">
        <f t="shared" ca="1" si="43"/>
        <v>0</v>
      </c>
      <c r="B563" s="45" t="b">
        <f t="shared" si="42"/>
        <v>0</v>
      </c>
      <c r="C563" s="46">
        <f t="shared" si="44"/>
        <v>0</v>
      </c>
      <c r="D563" s="45">
        <f t="shared" si="45"/>
        <v>0</v>
      </c>
      <c r="E563" s="251">
        <f t="shared" si="46"/>
        <v>0</v>
      </c>
      <c r="F563" s="168"/>
      <c r="G563" s="96"/>
      <c r="H563" s="79"/>
      <c r="I563" s="285"/>
      <c r="J563" s="62"/>
      <c r="K563" s="51"/>
      <c r="L563" s="66"/>
    </row>
    <row r="564" spans="1:12" x14ac:dyDescent="0.4">
      <c r="A564" s="45">
        <f t="shared" ca="1" si="43"/>
        <v>0</v>
      </c>
      <c r="B564" s="45" t="b">
        <f t="shared" si="42"/>
        <v>0</v>
      </c>
      <c r="C564" s="46">
        <f t="shared" si="44"/>
        <v>0</v>
      </c>
      <c r="D564" s="45">
        <f t="shared" si="45"/>
        <v>0</v>
      </c>
      <c r="E564" s="251">
        <f t="shared" si="46"/>
        <v>0</v>
      </c>
      <c r="F564" s="168"/>
      <c r="G564" s="96"/>
      <c r="H564" s="79"/>
      <c r="I564" s="285"/>
      <c r="J564" s="62"/>
      <c r="K564" s="51"/>
      <c r="L564" s="66"/>
    </row>
    <row r="565" spans="1:12" x14ac:dyDescent="0.4">
      <c r="A565" s="45">
        <f t="shared" ca="1" si="43"/>
        <v>0</v>
      </c>
      <c r="B565" s="45" t="b">
        <f t="shared" si="42"/>
        <v>0</v>
      </c>
      <c r="C565" s="46">
        <f t="shared" si="44"/>
        <v>0</v>
      </c>
      <c r="D565" s="45">
        <f t="shared" si="45"/>
        <v>0</v>
      </c>
      <c r="E565" s="251">
        <f t="shared" si="46"/>
        <v>0</v>
      </c>
      <c r="F565" s="168"/>
      <c r="G565" s="96"/>
      <c r="H565" s="79"/>
      <c r="I565" s="285"/>
      <c r="J565" s="62"/>
      <c r="K565" s="51"/>
      <c r="L565" s="66"/>
    </row>
    <row r="566" spans="1:12" x14ac:dyDescent="0.4">
      <c r="A566" s="45">
        <f t="shared" ca="1" si="43"/>
        <v>0</v>
      </c>
      <c r="B566" s="45" t="b">
        <f t="shared" si="42"/>
        <v>0</v>
      </c>
      <c r="C566" s="46">
        <f t="shared" si="44"/>
        <v>0</v>
      </c>
      <c r="D566" s="45">
        <f t="shared" si="45"/>
        <v>0</v>
      </c>
      <c r="E566" s="251">
        <f t="shared" si="46"/>
        <v>0</v>
      </c>
      <c r="F566" s="168"/>
      <c r="G566" s="96"/>
      <c r="H566" s="79"/>
      <c r="I566" s="285"/>
      <c r="J566" s="62"/>
      <c r="K566" s="51"/>
      <c r="L566" s="66"/>
    </row>
    <row r="567" spans="1:12" x14ac:dyDescent="0.4">
      <c r="A567" s="45">
        <f t="shared" ca="1" si="43"/>
        <v>0</v>
      </c>
      <c r="B567" s="45" t="b">
        <f t="shared" si="42"/>
        <v>0</v>
      </c>
      <c r="C567" s="46">
        <f t="shared" si="44"/>
        <v>0</v>
      </c>
      <c r="D567" s="45">
        <f t="shared" si="45"/>
        <v>0</v>
      </c>
      <c r="E567" s="251">
        <f t="shared" si="46"/>
        <v>0</v>
      </c>
      <c r="F567" s="168"/>
      <c r="G567" s="96"/>
      <c r="H567" s="79"/>
      <c r="I567" s="285"/>
      <c r="J567" s="62"/>
      <c r="K567" s="51"/>
      <c r="L567" s="66"/>
    </row>
    <row r="568" spans="1:12" x14ac:dyDescent="0.4">
      <c r="A568" s="45">
        <f t="shared" ca="1" si="43"/>
        <v>0</v>
      </c>
      <c r="B568" s="45" t="b">
        <f t="shared" si="42"/>
        <v>0</v>
      </c>
      <c r="C568" s="46">
        <f t="shared" si="44"/>
        <v>0</v>
      </c>
      <c r="D568" s="45">
        <f t="shared" si="45"/>
        <v>0</v>
      </c>
      <c r="E568" s="251">
        <f t="shared" si="46"/>
        <v>0</v>
      </c>
      <c r="F568" s="168"/>
      <c r="G568" s="96"/>
      <c r="H568" s="79"/>
      <c r="I568" s="285"/>
      <c r="J568" s="62"/>
      <c r="K568" s="51"/>
      <c r="L568" s="66"/>
    </row>
    <row r="569" spans="1:12" x14ac:dyDescent="0.4">
      <c r="A569" s="45">
        <f t="shared" ca="1" si="43"/>
        <v>0</v>
      </c>
      <c r="B569" s="45" t="b">
        <f t="shared" si="42"/>
        <v>0</v>
      </c>
      <c r="C569" s="46">
        <f t="shared" si="44"/>
        <v>0</v>
      </c>
      <c r="D569" s="45">
        <f t="shared" si="45"/>
        <v>0</v>
      </c>
      <c r="E569" s="251">
        <f t="shared" si="46"/>
        <v>0</v>
      </c>
      <c r="F569" s="168"/>
      <c r="G569" s="96"/>
      <c r="H569" s="79"/>
      <c r="I569" s="285"/>
      <c r="J569" s="62"/>
      <c r="K569" s="51"/>
      <c r="L569" s="66"/>
    </row>
    <row r="570" spans="1:12" x14ac:dyDescent="0.4">
      <c r="A570" s="45">
        <f t="shared" ca="1" si="43"/>
        <v>0</v>
      </c>
      <c r="B570" s="45" t="b">
        <f t="shared" si="42"/>
        <v>0</v>
      </c>
      <c r="C570" s="46">
        <f t="shared" si="44"/>
        <v>0</v>
      </c>
      <c r="D570" s="45">
        <f t="shared" si="45"/>
        <v>0</v>
      </c>
      <c r="E570" s="251">
        <f t="shared" si="46"/>
        <v>0</v>
      </c>
      <c r="F570" s="168"/>
      <c r="G570" s="96"/>
      <c r="H570" s="79"/>
      <c r="I570" s="285"/>
      <c r="J570" s="62"/>
      <c r="K570" s="51"/>
      <c r="L570" s="66"/>
    </row>
    <row r="571" spans="1:12" x14ac:dyDescent="0.4">
      <c r="A571" s="45">
        <f t="shared" ca="1" si="43"/>
        <v>0</v>
      </c>
      <c r="B571" s="45" t="b">
        <f t="shared" si="42"/>
        <v>0</v>
      </c>
      <c r="C571" s="46">
        <f t="shared" si="44"/>
        <v>0</v>
      </c>
      <c r="D571" s="45">
        <f t="shared" si="45"/>
        <v>0</v>
      </c>
      <c r="E571" s="251">
        <f t="shared" si="46"/>
        <v>0</v>
      </c>
      <c r="F571" s="168"/>
      <c r="G571" s="96"/>
      <c r="H571" s="79"/>
      <c r="I571" s="285"/>
      <c r="J571" s="62"/>
      <c r="K571" s="51"/>
      <c r="L571" s="66"/>
    </row>
    <row r="572" spans="1:12" x14ac:dyDescent="0.4">
      <c r="A572" s="45">
        <f t="shared" ca="1" si="43"/>
        <v>0</v>
      </c>
      <c r="B572" s="45" t="b">
        <f t="shared" si="42"/>
        <v>0</v>
      </c>
      <c r="C572" s="46">
        <f t="shared" si="44"/>
        <v>0</v>
      </c>
      <c r="D572" s="45">
        <f t="shared" si="45"/>
        <v>0</v>
      </c>
      <c r="E572" s="251">
        <f t="shared" si="46"/>
        <v>0</v>
      </c>
      <c r="F572" s="168"/>
      <c r="G572" s="96"/>
      <c r="H572" s="79"/>
      <c r="I572" s="285"/>
      <c r="J572" s="62"/>
      <c r="K572" s="51"/>
      <c r="L572" s="66"/>
    </row>
    <row r="573" spans="1:12" x14ac:dyDescent="0.4">
      <c r="A573" s="45">
        <f t="shared" ca="1" si="43"/>
        <v>0</v>
      </c>
      <c r="B573" s="45" t="b">
        <f t="shared" si="42"/>
        <v>0</v>
      </c>
      <c r="C573" s="46">
        <f t="shared" si="44"/>
        <v>0</v>
      </c>
      <c r="D573" s="45">
        <f t="shared" si="45"/>
        <v>0</v>
      </c>
      <c r="E573" s="251">
        <f t="shared" si="46"/>
        <v>0</v>
      </c>
      <c r="F573" s="168"/>
      <c r="G573" s="96"/>
      <c r="H573" s="79"/>
      <c r="I573" s="285"/>
      <c r="J573" s="62"/>
      <c r="K573" s="51"/>
      <c r="L573" s="66"/>
    </row>
    <row r="574" spans="1:12" x14ac:dyDescent="0.4">
      <c r="A574" s="45">
        <f t="shared" ca="1" si="43"/>
        <v>0</v>
      </c>
      <c r="B574" s="45" t="b">
        <f t="shared" si="42"/>
        <v>0</v>
      </c>
      <c r="C574" s="46">
        <f t="shared" si="44"/>
        <v>0</v>
      </c>
      <c r="D574" s="45">
        <f t="shared" si="45"/>
        <v>0</v>
      </c>
      <c r="E574" s="251">
        <f t="shared" si="46"/>
        <v>0</v>
      </c>
      <c r="F574" s="168"/>
      <c r="G574" s="96"/>
      <c r="H574" s="79"/>
      <c r="I574" s="285"/>
      <c r="J574" s="62"/>
      <c r="K574" s="51"/>
      <c r="L574" s="66"/>
    </row>
    <row r="575" spans="1:12" x14ac:dyDescent="0.4">
      <c r="A575" s="45">
        <f t="shared" ca="1" si="43"/>
        <v>0</v>
      </c>
      <c r="B575" s="45" t="b">
        <f t="shared" si="42"/>
        <v>0</v>
      </c>
      <c r="C575" s="46">
        <f t="shared" si="44"/>
        <v>0</v>
      </c>
      <c r="D575" s="45">
        <f t="shared" si="45"/>
        <v>0</v>
      </c>
      <c r="E575" s="251">
        <f t="shared" si="46"/>
        <v>0</v>
      </c>
      <c r="F575" s="168"/>
      <c r="G575" s="96"/>
      <c r="H575" s="79"/>
      <c r="I575" s="285"/>
      <c r="J575" s="62"/>
      <c r="K575" s="51"/>
      <c r="L575" s="66"/>
    </row>
    <row r="576" spans="1:12" x14ac:dyDescent="0.4">
      <c r="A576" s="45">
        <f t="shared" ca="1" si="43"/>
        <v>0</v>
      </c>
      <c r="B576" s="45" t="b">
        <f t="shared" si="42"/>
        <v>0</v>
      </c>
      <c r="C576" s="46">
        <f t="shared" si="44"/>
        <v>0</v>
      </c>
      <c r="D576" s="45">
        <f t="shared" si="45"/>
        <v>0</v>
      </c>
      <c r="E576" s="251">
        <f t="shared" si="46"/>
        <v>0</v>
      </c>
      <c r="F576" s="168"/>
      <c r="G576" s="96"/>
      <c r="H576" s="79"/>
      <c r="I576" s="285"/>
      <c r="J576" s="62"/>
      <c r="K576" s="51"/>
      <c r="L576" s="66"/>
    </row>
    <row r="577" spans="1:12" x14ac:dyDescent="0.4">
      <c r="A577" s="45">
        <f t="shared" ca="1" si="43"/>
        <v>0</v>
      </c>
      <c r="B577" s="45" t="b">
        <f t="shared" si="42"/>
        <v>0</v>
      </c>
      <c r="C577" s="46">
        <f t="shared" si="44"/>
        <v>0</v>
      </c>
      <c r="D577" s="45">
        <f t="shared" si="45"/>
        <v>0</v>
      </c>
      <c r="E577" s="251">
        <f t="shared" si="46"/>
        <v>0</v>
      </c>
      <c r="F577" s="168"/>
      <c r="G577" s="96"/>
      <c r="H577" s="79"/>
      <c r="I577" s="285"/>
      <c r="J577" s="62"/>
      <c r="K577" s="51"/>
      <c r="L577" s="66"/>
    </row>
    <row r="578" spans="1:12" x14ac:dyDescent="0.4">
      <c r="A578" s="45">
        <f t="shared" ca="1" si="43"/>
        <v>0</v>
      </c>
      <c r="B578" s="45" t="b">
        <f t="shared" si="42"/>
        <v>0</v>
      </c>
      <c r="C578" s="46">
        <f t="shared" si="44"/>
        <v>0</v>
      </c>
      <c r="D578" s="45">
        <f t="shared" si="45"/>
        <v>0</v>
      </c>
      <c r="E578" s="251">
        <f t="shared" si="46"/>
        <v>0</v>
      </c>
      <c r="F578" s="168"/>
      <c r="G578" s="96"/>
      <c r="H578" s="79"/>
      <c r="I578" s="285"/>
      <c r="J578" s="62"/>
      <c r="K578" s="51"/>
      <c r="L578" s="66"/>
    </row>
    <row r="579" spans="1:12" x14ac:dyDescent="0.4">
      <c r="A579" s="45">
        <f t="shared" ca="1" si="43"/>
        <v>0</v>
      </c>
      <c r="B579" s="45" t="b">
        <f t="shared" si="42"/>
        <v>0</v>
      </c>
      <c r="C579" s="46">
        <f t="shared" si="44"/>
        <v>0</v>
      </c>
      <c r="D579" s="45">
        <f t="shared" si="45"/>
        <v>0</v>
      </c>
      <c r="E579" s="251">
        <f t="shared" si="46"/>
        <v>0</v>
      </c>
      <c r="F579" s="168"/>
      <c r="G579" s="96"/>
      <c r="H579" s="79"/>
      <c r="I579" s="285"/>
      <c r="J579" s="62"/>
      <c r="K579" s="51"/>
      <c r="L579" s="66"/>
    </row>
    <row r="580" spans="1:12" x14ac:dyDescent="0.4">
      <c r="A580" s="45">
        <f t="shared" ca="1" si="43"/>
        <v>0</v>
      </c>
      <c r="B580" s="45" t="b">
        <f t="shared" si="42"/>
        <v>0</v>
      </c>
      <c r="C580" s="46">
        <f t="shared" si="44"/>
        <v>0</v>
      </c>
      <c r="D580" s="45">
        <f t="shared" si="45"/>
        <v>0</v>
      </c>
      <c r="E580" s="251">
        <f t="shared" si="46"/>
        <v>0</v>
      </c>
      <c r="F580" s="168"/>
      <c r="G580" s="96"/>
      <c r="H580" s="79"/>
      <c r="I580" s="285"/>
      <c r="J580" s="62"/>
      <c r="K580" s="51"/>
      <c r="L580" s="66"/>
    </row>
    <row r="581" spans="1:12" x14ac:dyDescent="0.4">
      <c r="A581" s="45">
        <f t="shared" ca="1" si="43"/>
        <v>0</v>
      </c>
      <c r="B581" s="45" t="b">
        <f t="shared" si="42"/>
        <v>0</v>
      </c>
      <c r="C581" s="46">
        <f t="shared" si="44"/>
        <v>0</v>
      </c>
      <c r="D581" s="45">
        <f t="shared" si="45"/>
        <v>0</v>
      </c>
      <c r="E581" s="251">
        <f t="shared" si="46"/>
        <v>0</v>
      </c>
      <c r="F581" s="168"/>
      <c r="G581" s="96"/>
      <c r="H581" s="79"/>
      <c r="I581" s="285"/>
      <c r="J581" s="62"/>
      <c r="K581" s="51"/>
      <c r="L581" s="66"/>
    </row>
    <row r="582" spans="1:12" x14ac:dyDescent="0.4">
      <c r="A582" s="45">
        <f t="shared" ca="1" si="43"/>
        <v>0</v>
      </c>
      <c r="B582" s="45" t="b">
        <f t="shared" si="42"/>
        <v>0</v>
      </c>
      <c r="C582" s="46">
        <f t="shared" si="44"/>
        <v>0</v>
      </c>
      <c r="D582" s="45">
        <f t="shared" si="45"/>
        <v>0</v>
      </c>
      <c r="E582" s="251">
        <f t="shared" si="46"/>
        <v>0</v>
      </c>
      <c r="F582" s="168"/>
      <c r="G582" s="96"/>
      <c r="H582" s="79"/>
      <c r="I582" s="285"/>
      <c r="J582" s="62"/>
      <c r="K582" s="51"/>
      <c r="L582" s="66"/>
    </row>
    <row r="583" spans="1:12" x14ac:dyDescent="0.4">
      <c r="A583" s="45">
        <f t="shared" ca="1" si="43"/>
        <v>0</v>
      </c>
      <c r="B583" s="45" t="b">
        <f t="shared" ref="B583:B646" si="47">AND(分科號=E583,D583&gt;=分起日,D583&lt;=分訖日)</f>
        <v>0</v>
      </c>
      <c r="C583" s="46">
        <f t="shared" si="44"/>
        <v>0</v>
      </c>
      <c r="D583" s="45">
        <f t="shared" si="45"/>
        <v>0</v>
      </c>
      <c r="E583" s="251">
        <f t="shared" si="46"/>
        <v>0</v>
      </c>
      <c r="F583" s="168"/>
      <c r="G583" s="96"/>
      <c r="H583" s="79"/>
      <c r="I583" s="285"/>
      <c r="J583" s="62"/>
      <c r="K583" s="51"/>
      <c r="L583" s="66"/>
    </row>
    <row r="584" spans="1:12" x14ac:dyDescent="0.4">
      <c r="A584" s="45">
        <f t="shared" ref="A584:A647" ca="1" si="48">IF(B584,COUNTIF(OFFSET(B584,ROW()*-1+6,,ROW()-5),TRUE),)</f>
        <v>0</v>
      </c>
      <c r="B584" s="45" t="b">
        <f t="shared" si="47"/>
        <v>0</v>
      </c>
      <c r="C584" s="46">
        <f t="shared" ref="C584:C647" si="49">IF(F584&lt;&gt;"",F584,IF(E584&lt;&gt;0,INDEX(C:C,ROW()-1),0))</f>
        <v>0</v>
      </c>
      <c r="D584" s="45">
        <f t="shared" ref="D584:D647" si="50">IF(G584&lt;&gt;"",G584,IF(E584&lt;&gt;0,INDEX(D:D,ROW()-1),0))</f>
        <v>0</v>
      </c>
      <c r="E584" s="251">
        <f t="shared" si="46"/>
        <v>0</v>
      </c>
      <c r="F584" s="168"/>
      <c r="G584" s="96"/>
      <c r="H584" s="79"/>
      <c r="I584" s="285"/>
      <c r="J584" s="62"/>
      <c r="K584" s="51"/>
      <c r="L584" s="66"/>
    </row>
    <row r="585" spans="1:12" x14ac:dyDescent="0.4">
      <c r="A585" s="45">
        <f t="shared" ca="1" si="48"/>
        <v>0</v>
      </c>
      <c r="B585" s="45" t="b">
        <f t="shared" si="47"/>
        <v>0</v>
      </c>
      <c r="C585" s="46">
        <f t="shared" si="49"/>
        <v>0</v>
      </c>
      <c r="D585" s="45">
        <f t="shared" si="50"/>
        <v>0</v>
      </c>
      <c r="E585" s="251">
        <f t="shared" si="46"/>
        <v>0</v>
      </c>
      <c r="F585" s="168"/>
      <c r="G585" s="96"/>
      <c r="H585" s="79"/>
      <c r="I585" s="285"/>
      <c r="J585" s="62"/>
      <c r="K585" s="51"/>
      <c r="L585" s="66"/>
    </row>
    <row r="586" spans="1:12" x14ac:dyDescent="0.4">
      <c r="A586" s="45">
        <f t="shared" ca="1" si="48"/>
        <v>0</v>
      </c>
      <c r="B586" s="45" t="b">
        <f t="shared" si="47"/>
        <v>0</v>
      </c>
      <c r="C586" s="46">
        <f t="shared" si="49"/>
        <v>0</v>
      </c>
      <c r="D586" s="45">
        <f t="shared" si="50"/>
        <v>0</v>
      </c>
      <c r="E586" s="251">
        <f t="shared" ref="E586:E649" si="51">IF(I586&lt;&gt;"",VALUE(TRIM(LEFT(I586,6))),0)</f>
        <v>0</v>
      </c>
      <c r="F586" s="168"/>
      <c r="G586" s="96"/>
      <c r="H586" s="79"/>
      <c r="I586" s="285"/>
      <c r="J586" s="62"/>
      <c r="K586" s="51"/>
      <c r="L586" s="66"/>
    </row>
    <row r="587" spans="1:12" x14ac:dyDescent="0.4">
      <c r="A587" s="45">
        <f t="shared" ca="1" si="48"/>
        <v>0</v>
      </c>
      <c r="B587" s="45" t="b">
        <f t="shared" si="47"/>
        <v>0</v>
      </c>
      <c r="C587" s="46">
        <f t="shared" si="49"/>
        <v>0</v>
      </c>
      <c r="D587" s="45">
        <f t="shared" si="50"/>
        <v>0</v>
      </c>
      <c r="E587" s="251">
        <f t="shared" si="51"/>
        <v>0</v>
      </c>
      <c r="F587" s="168"/>
      <c r="G587" s="96"/>
      <c r="H587" s="79"/>
      <c r="I587" s="285"/>
      <c r="J587" s="62"/>
      <c r="K587" s="51"/>
      <c r="L587" s="66"/>
    </row>
    <row r="588" spans="1:12" x14ac:dyDescent="0.4">
      <c r="A588" s="45">
        <f t="shared" ca="1" si="48"/>
        <v>0</v>
      </c>
      <c r="B588" s="45" t="b">
        <f t="shared" si="47"/>
        <v>0</v>
      </c>
      <c r="C588" s="46">
        <f t="shared" si="49"/>
        <v>0</v>
      </c>
      <c r="D588" s="45">
        <f t="shared" si="50"/>
        <v>0</v>
      </c>
      <c r="E588" s="251">
        <f t="shared" si="51"/>
        <v>0</v>
      </c>
      <c r="F588" s="168"/>
      <c r="G588" s="96"/>
      <c r="H588" s="79"/>
      <c r="I588" s="285"/>
      <c r="J588" s="62"/>
      <c r="K588" s="51"/>
      <c r="L588" s="66"/>
    </row>
    <row r="589" spans="1:12" x14ac:dyDescent="0.4">
      <c r="A589" s="45">
        <f t="shared" ca="1" si="48"/>
        <v>0</v>
      </c>
      <c r="B589" s="45" t="b">
        <f t="shared" si="47"/>
        <v>0</v>
      </c>
      <c r="C589" s="46">
        <f t="shared" si="49"/>
        <v>0</v>
      </c>
      <c r="D589" s="45">
        <f t="shared" si="50"/>
        <v>0</v>
      </c>
      <c r="E589" s="251">
        <f t="shared" si="51"/>
        <v>0</v>
      </c>
      <c r="F589" s="168"/>
      <c r="G589" s="96"/>
      <c r="H589" s="79"/>
      <c r="I589" s="285"/>
      <c r="J589" s="62"/>
      <c r="K589" s="51"/>
      <c r="L589" s="66"/>
    </row>
    <row r="590" spans="1:12" x14ac:dyDescent="0.4">
      <c r="A590" s="45">
        <f t="shared" ca="1" si="48"/>
        <v>0</v>
      </c>
      <c r="B590" s="45" t="b">
        <f t="shared" si="47"/>
        <v>0</v>
      </c>
      <c r="C590" s="46">
        <f t="shared" si="49"/>
        <v>0</v>
      </c>
      <c r="D590" s="45">
        <f t="shared" si="50"/>
        <v>0</v>
      </c>
      <c r="E590" s="251">
        <f t="shared" si="51"/>
        <v>0</v>
      </c>
      <c r="F590" s="168"/>
      <c r="G590" s="96"/>
      <c r="H590" s="79"/>
      <c r="I590" s="285"/>
      <c r="J590" s="62"/>
      <c r="K590" s="51"/>
      <c r="L590" s="66"/>
    </row>
    <row r="591" spans="1:12" x14ac:dyDescent="0.4">
      <c r="A591" s="45">
        <f t="shared" ca="1" si="48"/>
        <v>0</v>
      </c>
      <c r="B591" s="45" t="b">
        <f t="shared" si="47"/>
        <v>0</v>
      </c>
      <c r="C591" s="46">
        <f t="shared" si="49"/>
        <v>0</v>
      </c>
      <c r="D591" s="45">
        <f t="shared" si="50"/>
        <v>0</v>
      </c>
      <c r="E591" s="251">
        <f t="shared" si="51"/>
        <v>0</v>
      </c>
      <c r="F591" s="168"/>
      <c r="G591" s="96"/>
      <c r="H591" s="79"/>
      <c r="I591" s="285"/>
      <c r="J591" s="62"/>
      <c r="K591" s="51"/>
      <c r="L591" s="66"/>
    </row>
    <row r="592" spans="1:12" x14ac:dyDescent="0.4">
      <c r="A592" s="45">
        <f t="shared" ca="1" si="48"/>
        <v>0</v>
      </c>
      <c r="B592" s="45" t="b">
        <f t="shared" si="47"/>
        <v>0</v>
      </c>
      <c r="C592" s="46">
        <f t="shared" si="49"/>
        <v>0</v>
      </c>
      <c r="D592" s="45">
        <f t="shared" si="50"/>
        <v>0</v>
      </c>
      <c r="E592" s="251">
        <f t="shared" si="51"/>
        <v>0</v>
      </c>
      <c r="F592" s="168"/>
      <c r="G592" s="96"/>
      <c r="H592" s="79"/>
      <c r="I592" s="285"/>
      <c r="J592" s="62"/>
      <c r="K592" s="51"/>
      <c r="L592" s="66"/>
    </row>
    <row r="593" spans="1:12" x14ac:dyDescent="0.4">
      <c r="A593" s="45">
        <f t="shared" ca="1" si="48"/>
        <v>0</v>
      </c>
      <c r="B593" s="45" t="b">
        <f t="shared" si="47"/>
        <v>0</v>
      </c>
      <c r="C593" s="46">
        <f t="shared" si="49"/>
        <v>0</v>
      </c>
      <c r="D593" s="45">
        <f t="shared" si="50"/>
        <v>0</v>
      </c>
      <c r="E593" s="251">
        <f t="shared" si="51"/>
        <v>0</v>
      </c>
      <c r="F593" s="168"/>
      <c r="G593" s="96"/>
      <c r="H593" s="79"/>
      <c r="I593" s="285"/>
      <c r="J593" s="62"/>
      <c r="K593" s="51"/>
      <c r="L593" s="66"/>
    </row>
    <row r="594" spans="1:12" x14ac:dyDescent="0.4">
      <c r="A594" s="45">
        <f t="shared" ca="1" si="48"/>
        <v>0</v>
      </c>
      <c r="B594" s="45" t="b">
        <f t="shared" si="47"/>
        <v>0</v>
      </c>
      <c r="C594" s="46">
        <f t="shared" si="49"/>
        <v>0</v>
      </c>
      <c r="D594" s="45">
        <f t="shared" si="50"/>
        <v>0</v>
      </c>
      <c r="E594" s="251">
        <f t="shared" si="51"/>
        <v>0</v>
      </c>
      <c r="F594" s="168"/>
      <c r="G594" s="96"/>
      <c r="H594" s="79"/>
      <c r="I594" s="285"/>
      <c r="J594" s="62"/>
      <c r="K594" s="51"/>
      <c r="L594" s="66"/>
    </row>
    <row r="595" spans="1:12" x14ac:dyDescent="0.4">
      <c r="A595" s="45">
        <f t="shared" ca="1" si="48"/>
        <v>0</v>
      </c>
      <c r="B595" s="45" t="b">
        <f t="shared" si="47"/>
        <v>0</v>
      </c>
      <c r="C595" s="46">
        <f t="shared" si="49"/>
        <v>0</v>
      </c>
      <c r="D595" s="45">
        <f t="shared" si="50"/>
        <v>0</v>
      </c>
      <c r="E595" s="251">
        <f t="shared" si="51"/>
        <v>0</v>
      </c>
      <c r="F595" s="168"/>
      <c r="G595" s="96"/>
      <c r="H595" s="79"/>
      <c r="I595" s="285"/>
      <c r="J595" s="62"/>
      <c r="K595" s="51"/>
      <c r="L595" s="66"/>
    </row>
    <row r="596" spans="1:12" x14ac:dyDescent="0.4">
      <c r="A596" s="45">
        <f t="shared" ca="1" si="48"/>
        <v>0</v>
      </c>
      <c r="B596" s="45" t="b">
        <f t="shared" si="47"/>
        <v>0</v>
      </c>
      <c r="C596" s="46">
        <f t="shared" si="49"/>
        <v>0</v>
      </c>
      <c r="D596" s="45">
        <f t="shared" si="50"/>
        <v>0</v>
      </c>
      <c r="E596" s="251">
        <f t="shared" si="51"/>
        <v>0</v>
      </c>
      <c r="F596" s="168"/>
      <c r="G596" s="96"/>
      <c r="H596" s="79"/>
      <c r="I596" s="285"/>
      <c r="J596" s="62"/>
      <c r="K596" s="51"/>
      <c r="L596" s="66"/>
    </row>
    <row r="597" spans="1:12" x14ac:dyDescent="0.4">
      <c r="A597" s="45">
        <f t="shared" ca="1" si="48"/>
        <v>0</v>
      </c>
      <c r="B597" s="45" t="b">
        <f t="shared" si="47"/>
        <v>0</v>
      </c>
      <c r="C597" s="46">
        <f t="shared" si="49"/>
        <v>0</v>
      </c>
      <c r="D597" s="45">
        <f t="shared" si="50"/>
        <v>0</v>
      </c>
      <c r="E597" s="251">
        <f t="shared" si="51"/>
        <v>0</v>
      </c>
      <c r="F597" s="168"/>
      <c r="G597" s="96"/>
      <c r="H597" s="79"/>
      <c r="I597" s="285"/>
      <c r="J597" s="62"/>
      <c r="K597" s="51"/>
      <c r="L597" s="66"/>
    </row>
    <row r="598" spans="1:12" x14ac:dyDescent="0.4">
      <c r="A598" s="45">
        <f t="shared" ca="1" si="48"/>
        <v>0</v>
      </c>
      <c r="B598" s="45" t="b">
        <f t="shared" si="47"/>
        <v>0</v>
      </c>
      <c r="C598" s="46">
        <f t="shared" si="49"/>
        <v>0</v>
      </c>
      <c r="D598" s="45">
        <f t="shared" si="50"/>
        <v>0</v>
      </c>
      <c r="E598" s="251">
        <f t="shared" si="51"/>
        <v>0</v>
      </c>
      <c r="F598" s="168"/>
      <c r="G598" s="96"/>
      <c r="H598" s="79"/>
      <c r="I598" s="285"/>
      <c r="J598" s="62"/>
      <c r="K598" s="51"/>
      <c r="L598" s="66"/>
    </row>
    <row r="599" spans="1:12" x14ac:dyDescent="0.4">
      <c r="A599" s="45">
        <f t="shared" ca="1" si="48"/>
        <v>0</v>
      </c>
      <c r="B599" s="45" t="b">
        <f t="shared" si="47"/>
        <v>0</v>
      </c>
      <c r="C599" s="46">
        <f t="shared" si="49"/>
        <v>0</v>
      </c>
      <c r="D599" s="45">
        <f t="shared" si="50"/>
        <v>0</v>
      </c>
      <c r="E599" s="251">
        <f t="shared" si="51"/>
        <v>0</v>
      </c>
      <c r="F599" s="168"/>
      <c r="G599" s="96"/>
      <c r="H599" s="79"/>
      <c r="I599" s="285"/>
      <c r="J599" s="62"/>
      <c r="K599" s="51"/>
      <c r="L599" s="66"/>
    </row>
    <row r="600" spans="1:12" x14ac:dyDescent="0.4">
      <c r="A600" s="45">
        <f t="shared" ca="1" si="48"/>
        <v>0</v>
      </c>
      <c r="B600" s="45" t="b">
        <f t="shared" si="47"/>
        <v>0</v>
      </c>
      <c r="C600" s="46">
        <f t="shared" si="49"/>
        <v>0</v>
      </c>
      <c r="D600" s="45">
        <f t="shared" si="50"/>
        <v>0</v>
      </c>
      <c r="E600" s="251">
        <f t="shared" si="51"/>
        <v>0</v>
      </c>
      <c r="F600" s="168"/>
      <c r="G600" s="96"/>
      <c r="H600" s="79"/>
      <c r="I600" s="285"/>
      <c r="J600" s="62"/>
      <c r="K600" s="51"/>
      <c r="L600" s="66"/>
    </row>
    <row r="601" spans="1:12" x14ac:dyDescent="0.4">
      <c r="A601" s="45">
        <f t="shared" ca="1" si="48"/>
        <v>0</v>
      </c>
      <c r="B601" s="45" t="b">
        <f t="shared" si="47"/>
        <v>0</v>
      </c>
      <c r="C601" s="46">
        <f t="shared" si="49"/>
        <v>0</v>
      </c>
      <c r="D601" s="45">
        <f t="shared" si="50"/>
        <v>0</v>
      </c>
      <c r="E601" s="251">
        <f t="shared" si="51"/>
        <v>0</v>
      </c>
      <c r="F601" s="168"/>
      <c r="G601" s="96"/>
      <c r="H601" s="79"/>
      <c r="I601" s="285"/>
      <c r="J601" s="62"/>
      <c r="K601" s="51"/>
      <c r="L601" s="66"/>
    </row>
    <row r="602" spans="1:12" x14ac:dyDescent="0.4">
      <c r="A602" s="45">
        <f t="shared" ca="1" si="48"/>
        <v>0</v>
      </c>
      <c r="B602" s="45" t="b">
        <f t="shared" si="47"/>
        <v>0</v>
      </c>
      <c r="C602" s="46">
        <f t="shared" si="49"/>
        <v>0</v>
      </c>
      <c r="D602" s="45">
        <f t="shared" si="50"/>
        <v>0</v>
      </c>
      <c r="E602" s="251">
        <f t="shared" si="51"/>
        <v>0</v>
      </c>
      <c r="F602" s="168"/>
      <c r="G602" s="96"/>
      <c r="H602" s="79"/>
      <c r="I602" s="285"/>
      <c r="J602" s="62"/>
      <c r="K602" s="51"/>
      <c r="L602" s="66"/>
    </row>
    <row r="603" spans="1:12" x14ac:dyDescent="0.4">
      <c r="A603" s="45">
        <f t="shared" ca="1" si="48"/>
        <v>0</v>
      </c>
      <c r="B603" s="45" t="b">
        <f t="shared" si="47"/>
        <v>0</v>
      </c>
      <c r="C603" s="46">
        <f t="shared" si="49"/>
        <v>0</v>
      </c>
      <c r="D603" s="45">
        <f t="shared" si="50"/>
        <v>0</v>
      </c>
      <c r="E603" s="251">
        <f t="shared" si="51"/>
        <v>0</v>
      </c>
      <c r="F603" s="168"/>
      <c r="G603" s="96"/>
      <c r="H603" s="79"/>
      <c r="I603" s="285"/>
      <c r="J603" s="62"/>
      <c r="K603" s="51"/>
      <c r="L603" s="66"/>
    </row>
    <row r="604" spans="1:12" x14ac:dyDescent="0.4">
      <c r="A604" s="45">
        <f t="shared" ca="1" si="48"/>
        <v>0</v>
      </c>
      <c r="B604" s="45" t="b">
        <f t="shared" si="47"/>
        <v>0</v>
      </c>
      <c r="C604" s="46">
        <f t="shared" si="49"/>
        <v>0</v>
      </c>
      <c r="D604" s="45">
        <f t="shared" si="50"/>
        <v>0</v>
      </c>
      <c r="E604" s="251">
        <f t="shared" si="51"/>
        <v>0</v>
      </c>
      <c r="F604" s="168"/>
      <c r="G604" s="96"/>
      <c r="H604" s="79"/>
      <c r="I604" s="285"/>
      <c r="J604" s="62"/>
      <c r="K604" s="51"/>
      <c r="L604" s="66"/>
    </row>
    <row r="605" spans="1:12" x14ac:dyDescent="0.4">
      <c r="A605" s="45">
        <f t="shared" ca="1" si="48"/>
        <v>0</v>
      </c>
      <c r="B605" s="45" t="b">
        <f t="shared" si="47"/>
        <v>0</v>
      </c>
      <c r="C605" s="46">
        <f t="shared" si="49"/>
        <v>0</v>
      </c>
      <c r="D605" s="45">
        <f t="shared" si="50"/>
        <v>0</v>
      </c>
      <c r="E605" s="251">
        <f t="shared" si="51"/>
        <v>0</v>
      </c>
      <c r="F605" s="168"/>
      <c r="G605" s="96"/>
      <c r="H605" s="79"/>
      <c r="I605" s="285"/>
      <c r="J605" s="62"/>
      <c r="K605" s="51"/>
      <c r="L605" s="66"/>
    </row>
    <row r="606" spans="1:12" x14ac:dyDescent="0.4">
      <c r="A606" s="45">
        <f t="shared" ca="1" si="48"/>
        <v>0</v>
      </c>
      <c r="B606" s="45" t="b">
        <f t="shared" si="47"/>
        <v>0</v>
      </c>
      <c r="C606" s="46">
        <f t="shared" si="49"/>
        <v>0</v>
      </c>
      <c r="D606" s="45">
        <f t="shared" si="50"/>
        <v>0</v>
      </c>
      <c r="E606" s="251">
        <f t="shared" si="51"/>
        <v>0</v>
      </c>
      <c r="F606" s="168"/>
      <c r="G606" s="96"/>
      <c r="H606" s="79"/>
      <c r="I606" s="285"/>
      <c r="J606" s="62"/>
      <c r="K606" s="51"/>
      <c r="L606" s="66"/>
    </row>
    <row r="607" spans="1:12" x14ac:dyDescent="0.4">
      <c r="A607" s="45">
        <f t="shared" ca="1" si="48"/>
        <v>0</v>
      </c>
      <c r="B607" s="45" t="b">
        <f t="shared" si="47"/>
        <v>0</v>
      </c>
      <c r="C607" s="46">
        <f t="shared" si="49"/>
        <v>0</v>
      </c>
      <c r="D607" s="45">
        <f t="shared" si="50"/>
        <v>0</v>
      </c>
      <c r="E607" s="251">
        <f t="shared" si="51"/>
        <v>0</v>
      </c>
      <c r="F607" s="168"/>
      <c r="G607" s="96"/>
      <c r="H607" s="79"/>
      <c r="I607" s="285"/>
      <c r="J607" s="62"/>
      <c r="K607" s="51"/>
      <c r="L607" s="66"/>
    </row>
    <row r="608" spans="1:12" x14ac:dyDescent="0.4">
      <c r="A608" s="45">
        <f t="shared" ca="1" si="48"/>
        <v>0</v>
      </c>
      <c r="B608" s="45" t="b">
        <f t="shared" si="47"/>
        <v>0</v>
      </c>
      <c r="C608" s="46">
        <f t="shared" si="49"/>
        <v>0</v>
      </c>
      <c r="D608" s="45">
        <f t="shared" si="50"/>
        <v>0</v>
      </c>
      <c r="E608" s="251">
        <f t="shared" si="51"/>
        <v>0</v>
      </c>
      <c r="F608" s="168"/>
      <c r="G608" s="96"/>
      <c r="H608" s="79"/>
      <c r="I608" s="285"/>
      <c r="J608" s="62"/>
      <c r="K608" s="51"/>
      <c r="L608" s="66"/>
    </row>
    <row r="609" spans="1:12" x14ac:dyDescent="0.4">
      <c r="A609" s="45">
        <f t="shared" ca="1" si="48"/>
        <v>0</v>
      </c>
      <c r="B609" s="45" t="b">
        <f t="shared" si="47"/>
        <v>0</v>
      </c>
      <c r="C609" s="46">
        <f t="shared" si="49"/>
        <v>0</v>
      </c>
      <c r="D609" s="45">
        <f t="shared" si="50"/>
        <v>0</v>
      </c>
      <c r="E609" s="251">
        <f t="shared" si="51"/>
        <v>0</v>
      </c>
      <c r="F609" s="168"/>
      <c r="G609" s="96"/>
      <c r="H609" s="79"/>
      <c r="I609" s="285"/>
      <c r="J609" s="62"/>
      <c r="K609" s="51"/>
      <c r="L609" s="66"/>
    </row>
    <row r="610" spans="1:12" x14ac:dyDescent="0.4">
      <c r="A610" s="45">
        <f t="shared" ca="1" si="48"/>
        <v>0</v>
      </c>
      <c r="B610" s="45" t="b">
        <f t="shared" si="47"/>
        <v>0</v>
      </c>
      <c r="C610" s="46">
        <f t="shared" si="49"/>
        <v>0</v>
      </c>
      <c r="D610" s="45">
        <f t="shared" si="50"/>
        <v>0</v>
      </c>
      <c r="E610" s="251">
        <f t="shared" si="51"/>
        <v>0</v>
      </c>
      <c r="F610" s="168"/>
      <c r="G610" s="96"/>
      <c r="H610" s="79"/>
      <c r="I610" s="285"/>
      <c r="J610" s="62"/>
      <c r="K610" s="51"/>
      <c r="L610" s="66"/>
    </row>
    <row r="611" spans="1:12" x14ac:dyDescent="0.4">
      <c r="A611" s="45">
        <f t="shared" ca="1" si="48"/>
        <v>0</v>
      </c>
      <c r="B611" s="45" t="b">
        <f t="shared" si="47"/>
        <v>0</v>
      </c>
      <c r="C611" s="46">
        <f t="shared" si="49"/>
        <v>0</v>
      </c>
      <c r="D611" s="45">
        <f t="shared" si="50"/>
        <v>0</v>
      </c>
      <c r="E611" s="251">
        <f t="shared" si="51"/>
        <v>0</v>
      </c>
      <c r="F611" s="168"/>
      <c r="G611" s="96"/>
      <c r="H611" s="79"/>
      <c r="I611" s="285"/>
      <c r="J611" s="62"/>
      <c r="K611" s="51"/>
      <c r="L611" s="66"/>
    </row>
    <row r="612" spans="1:12" x14ac:dyDescent="0.4">
      <c r="A612" s="45">
        <f t="shared" ca="1" si="48"/>
        <v>0</v>
      </c>
      <c r="B612" s="45" t="b">
        <f t="shared" si="47"/>
        <v>0</v>
      </c>
      <c r="C612" s="46">
        <f t="shared" si="49"/>
        <v>0</v>
      </c>
      <c r="D612" s="45">
        <f t="shared" si="50"/>
        <v>0</v>
      </c>
      <c r="E612" s="251">
        <f t="shared" si="51"/>
        <v>0</v>
      </c>
      <c r="F612" s="168"/>
      <c r="G612" s="96"/>
      <c r="H612" s="79"/>
      <c r="I612" s="285"/>
      <c r="J612" s="62"/>
      <c r="K612" s="51"/>
      <c r="L612" s="66"/>
    </row>
    <row r="613" spans="1:12" x14ac:dyDescent="0.4">
      <c r="A613" s="45">
        <f t="shared" ca="1" si="48"/>
        <v>0</v>
      </c>
      <c r="B613" s="45" t="b">
        <f t="shared" si="47"/>
        <v>0</v>
      </c>
      <c r="C613" s="46">
        <f t="shared" si="49"/>
        <v>0</v>
      </c>
      <c r="D613" s="45">
        <f t="shared" si="50"/>
        <v>0</v>
      </c>
      <c r="E613" s="251">
        <f t="shared" si="51"/>
        <v>0</v>
      </c>
      <c r="F613" s="168"/>
      <c r="G613" s="96"/>
      <c r="H613" s="79"/>
      <c r="I613" s="285"/>
      <c r="J613" s="62"/>
      <c r="K613" s="51"/>
      <c r="L613" s="66"/>
    </row>
    <row r="614" spans="1:12" x14ac:dyDescent="0.4">
      <c r="A614" s="45">
        <f t="shared" ca="1" si="48"/>
        <v>0</v>
      </c>
      <c r="B614" s="45" t="b">
        <f t="shared" si="47"/>
        <v>0</v>
      </c>
      <c r="C614" s="46">
        <f t="shared" si="49"/>
        <v>0</v>
      </c>
      <c r="D614" s="45">
        <f t="shared" si="50"/>
        <v>0</v>
      </c>
      <c r="E614" s="251">
        <f t="shared" si="51"/>
        <v>0</v>
      </c>
      <c r="F614" s="168"/>
      <c r="G614" s="96"/>
      <c r="H614" s="79"/>
      <c r="I614" s="285"/>
      <c r="J614" s="62"/>
      <c r="K614" s="51"/>
      <c r="L614" s="66"/>
    </row>
    <row r="615" spans="1:12" x14ac:dyDescent="0.4">
      <c r="A615" s="45">
        <f t="shared" ca="1" si="48"/>
        <v>0</v>
      </c>
      <c r="B615" s="45" t="b">
        <f t="shared" si="47"/>
        <v>0</v>
      </c>
      <c r="C615" s="46">
        <f t="shared" si="49"/>
        <v>0</v>
      </c>
      <c r="D615" s="45">
        <f t="shared" si="50"/>
        <v>0</v>
      </c>
      <c r="E615" s="251">
        <f t="shared" si="51"/>
        <v>0</v>
      </c>
      <c r="F615" s="168"/>
      <c r="G615" s="96"/>
      <c r="H615" s="79"/>
      <c r="I615" s="285"/>
      <c r="J615" s="62"/>
      <c r="K615" s="51"/>
      <c r="L615" s="66"/>
    </row>
    <row r="616" spans="1:12" x14ac:dyDescent="0.4">
      <c r="A616" s="45">
        <f t="shared" ca="1" si="48"/>
        <v>0</v>
      </c>
      <c r="B616" s="45" t="b">
        <f t="shared" si="47"/>
        <v>0</v>
      </c>
      <c r="C616" s="46">
        <f t="shared" si="49"/>
        <v>0</v>
      </c>
      <c r="D616" s="45">
        <f t="shared" si="50"/>
        <v>0</v>
      </c>
      <c r="E616" s="251">
        <f t="shared" si="51"/>
        <v>0</v>
      </c>
      <c r="F616" s="168"/>
      <c r="G616" s="96"/>
      <c r="H616" s="79"/>
      <c r="I616" s="285"/>
      <c r="J616" s="62"/>
      <c r="K616" s="51"/>
      <c r="L616" s="66"/>
    </row>
    <row r="617" spans="1:12" x14ac:dyDescent="0.4">
      <c r="A617" s="45">
        <f t="shared" ca="1" si="48"/>
        <v>0</v>
      </c>
      <c r="B617" s="45" t="b">
        <f t="shared" si="47"/>
        <v>0</v>
      </c>
      <c r="C617" s="46">
        <f t="shared" si="49"/>
        <v>0</v>
      </c>
      <c r="D617" s="45">
        <f t="shared" si="50"/>
        <v>0</v>
      </c>
      <c r="E617" s="251">
        <f t="shared" si="51"/>
        <v>0</v>
      </c>
      <c r="F617" s="168"/>
      <c r="G617" s="96"/>
      <c r="H617" s="79"/>
      <c r="I617" s="285"/>
      <c r="J617" s="62"/>
      <c r="K617" s="51"/>
      <c r="L617" s="66"/>
    </row>
    <row r="618" spans="1:12" x14ac:dyDescent="0.4">
      <c r="A618" s="45">
        <f t="shared" ca="1" si="48"/>
        <v>0</v>
      </c>
      <c r="B618" s="45" t="b">
        <f t="shared" si="47"/>
        <v>0</v>
      </c>
      <c r="C618" s="46">
        <f t="shared" si="49"/>
        <v>0</v>
      </c>
      <c r="D618" s="45">
        <f t="shared" si="50"/>
        <v>0</v>
      </c>
      <c r="E618" s="251">
        <f t="shared" si="51"/>
        <v>0</v>
      </c>
      <c r="F618" s="168"/>
      <c r="G618" s="96"/>
      <c r="H618" s="79"/>
      <c r="I618" s="285"/>
      <c r="J618" s="62"/>
      <c r="K618" s="51"/>
      <c r="L618" s="66"/>
    </row>
    <row r="619" spans="1:12" x14ac:dyDescent="0.4">
      <c r="A619" s="45">
        <f t="shared" ca="1" si="48"/>
        <v>0</v>
      </c>
      <c r="B619" s="45" t="b">
        <f t="shared" si="47"/>
        <v>0</v>
      </c>
      <c r="C619" s="46">
        <f t="shared" si="49"/>
        <v>0</v>
      </c>
      <c r="D619" s="45">
        <f t="shared" si="50"/>
        <v>0</v>
      </c>
      <c r="E619" s="251">
        <f t="shared" si="51"/>
        <v>0</v>
      </c>
      <c r="F619" s="168"/>
      <c r="G619" s="96"/>
      <c r="H619" s="79"/>
      <c r="I619" s="285"/>
      <c r="J619" s="62"/>
      <c r="K619" s="51"/>
      <c r="L619" s="66"/>
    </row>
    <row r="620" spans="1:12" x14ac:dyDescent="0.4">
      <c r="A620" s="45">
        <f t="shared" ca="1" si="48"/>
        <v>0</v>
      </c>
      <c r="B620" s="45" t="b">
        <f t="shared" si="47"/>
        <v>0</v>
      </c>
      <c r="C620" s="46">
        <f t="shared" si="49"/>
        <v>0</v>
      </c>
      <c r="D620" s="45">
        <f t="shared" si="50"/>
        <v>0</v>
      </c>
      <c r="E620" s="251">
        <f t="shared" si="51"/>
        <v>0</v>
      </c>
      <c r="F620" s="168"/>
      <c r="G620" s="96"/>
      <c r="H620" s="79"/>
      <c r="I620" s="285"/>
      <c r="J620" s="62"/>
      <c r="K620" s="51"/>
      <c r="L620" s="66"/>
    </row>
    <row r="621" spans="1:12" x14ac:dyDescent="0.4">
      <c r="A621" s="45">
        <f t="shared" ca="1" si="48"/>
        <v>0</v>
      </c>
      <c r="B621" s="45" t="b">
        <f t="shared" si="47"/>
        <v>0</v>
      </c>
      <c r="C621" s="46">
        <f t="shared" si="49"/>
        <v>0</v>
      </c>
      <c r="D621" s="45">
        <f t="shared" si="50"/>
        <v>0</v>
      </c>
      <c r="E621" s="251">
        <f t="shared" si="51"/>
        <v>0</v>
      </c>
      <c r="F621" s="168"/>
      <c r="G621" s="96"/>
      <c r="H621" s="79"/>
      <c r="I621" s="285"/>
      <c r="J621" s="62"/>
      <c r="K621" s="51"/>
      <c r="L621" s="66"/>
    </row>
    <row r="622" spans="1:12" x14ac:dyDescent="0.4">
      <c r="A622" s="45">
        <f t="shared" ca="1" si="48"/>
        <v>0</v>
      </c>
      <c r="B622" s="45" t="b">
        <f t="shared" si="47"/>
        <v>0</v>
      </c>
      <c r="C622" s="46">
        <f t="shared" si="49"/>
        <v>0</v>
      </c>
      <c r="D622" s="45">
        <f t="shared" si="50"/>
        <v>0</v>
      </c>
      <c r="E622" s="251">
        <f t="shared" si="51"/>
        <v>0</v>
      </c>
      <c r="F622" s="168"/>
      <c r="G622" s="96"/>
      <c r="H622" s="79"/>
      <c r="I622" s="285"/>
      <c r="J622" s="62"/>
      <c r="K622" s="51"/>
      <c r="L622" s="66"/>
    </row>
    <row r="623" spans="1:12" x14ac:dyDescent="0.4">
      <c r="A623" s="45">
        <f t="shared" ca="1" si="48"/>
        <v>0</v>
      </c>
      <c r="B623" s="45" t="b">
        <f t="shared" si="47"/>
        <v>0</v>
      </c>
      <c r="C623" s="46">
        <f t="shared" si="49"/>
        <v>0</v>
      </c>
      <c r="D623" s="45">
        <f t="shared" si="50"/>
        <v>0</v>
      </c>
      <c r="E623" s="251">
        <f t="shared" si="51"/>
        <v>0</v>
      </c>
      <c r="F623" s="168"/>
      <c r="G623" s="96"/>
      <c r="H623" s="79"/>
      <c r="I623" s="285"/>
      <c r="J623" s="62"/>
      <c r="K623" s="51"/>
      <c r="L623" s="66"/>
    </row>
    <row r="624" spans="1:12" x14ac:dyDescent="0.4">
      <c r="A624" s="45">
        <f t="shared" ca="1" si="48"/>
        <v>0</v>
      </c>
      <c r="B624" s="45" t="b">
        <f t="shared" si="47"/>
        <v>0</v>
      </c>
      <c r="C624" s="46">
        <f t="shared" si="49"/>
        <v>0</v>
      </c>
      <c r="D624" s="45">
        <f t="shared" si="50"/>
        <v>0</v>
      </c>
      <c r="E624" s="251">
        <f t="shared" si="51"/>
        <v>0</v>
      </c>
      <c r="F624" s="168"/>
      <c r="G624" s="96"/>
      <c r="H624" s="79"/>
      <c r="I624" s="285"/>
      <c r="J624" s="62"/>
      <c r="K624" s="51"/>
      <c r="L624" s="66"/>
    </row>
    <row r="625" spans="1:12" x14ac:dyDescent="0.4">
      <c r="A625" s="45">
        <f t="shared" ca="1" si="48"/>
        <v>0</v>
      </c>
      <c r="B625" s="45" t="b">
        <f t="shared" si="47"/>
        <v>0</v>
      </c>
      <c r="C625" s="46">
        <f t="shared" si="49"/>
        <v>0</v>
      </c>
      <c r="D625" s="45">
        <f t="shared" si="50"/>
        <v>0</v>
      </c>
      <c r="E625" s="251">
        <f t="shared" si="51"/>
        <v>0</v>
      </c>
      <c r="F625" s="168"/>
      <c r="G625" s="96"/>
      <c r="H625" s="79"/>
      <c r="I625" s="285"/>
      <c r="J625" s="62"/>
      <c r="K625" s="51"/>
      <c r="L625" s="66"/>
    </row>
    <row r="626" spans="1:12" x14ac:dyDescent="0.4">
      <c r="A626" s="45">
        <f t="shared" ca="1" si="48"/>
        <v>0</v>
      </c>
      <c r="B626" s="45" t="b">
        <f t="shared" si="47"/>
        <v>0</v>
      </c>
      <c r="C626" s="46">
        <f t="shared" si="49"/>
        <v>0</v>
      </c>
      <c r="D626" s="45">
        <f t="shared" si="50"/>
        <v>0</v>
      </c>
      <c r="E626" s="251">
        <f t="shared" si="51"/>
        <v>0</v>
      </c>
      <c r="F626" s="168"/>
      <c r="G626" s="96"/>
      <c r="H626" s="79"/>
      <c r="I626" s="285"/>
      <c r="J626" s="62"/>
      <c r="K626" s="51"/>
      <c r="L626" s="66"/>
    </row>
    <row r="627" spans="1:12" x14ac:dyDescent="0.4">
      <c r="A627" s="45">
        <f t="shared" ca="1" si="48"/>
        <v>0</v>
      </c>
      <c r="B627" s="45" t="b">
        <f t="shared" si="47"/>
        <v>0</v>
      </c>
      <c r="C627" s="46">
        <f t="shared" si="49"/>
        <v>0</v>
      </c>
      <c r="D627" s="45">
        <f t="shared" si="50"/>
        <v>0</v>
      </c>
      <c r="E627" s="251">
        <f t="shared" si="51"/>
        <v>0</v>
      </c>
      <c r="F627" s="168"/>
      <c r="G627" s="96"/>
      <c r="H627" s="79"/>
      <c r="I627" s="285"/>
      <c r="J627" s="62"/>
      <c r="K627" s="51"/>
      <c r="L627" s="66"/>
    </row>
    <row r="628" spans="1:12" x14ac:dyDescent="0.4">
      <c r="A628" s="45">
        <f t="shared" ca="1" si="48"/>
        <v>0</v>
      </c>
      <c r="B628" s="45" t="b">
        <f t="shared" si="47"/>
        <v>0</v>
      </c>
      <c r="C628" s="46">
        <f t="shared" si="49"/>
        <v>0</v>
      </c>
      <c r="D628" s="45">
        <f t="shared" si="50"/>
        <v>0</v>
      </c>
      <c r="E628" s="251">
        <f t="shared" si="51"/>
        <v>0</v>
      </c>
      <c r="F628" s="168"/>
      <c r="G628" s="96"/>
      <c r="H628" s="79"/>
      <c r="I628" s="285"/>
      <c r="J628" s="62"/>
      <c r="K628" s="51"/>
      <c r="L628" s="66"/>
    </row>
    <row r="629" spans="1:12" x14ac:dyDescent="0.4">
      <c r="A629" s="45">
        <f t="shared" ca="1" si="48"/>
        <v>0</v>
      </c>
      <c r="B629" s="45" t="b">
        <f t="shared" si="47"/>
        <v>0</v>
      </c>
      <c r="C629" s="46">
        <f t="shared" si="49"/>
        <v>0</v>
      </c>
      <c r="D629" s="45">
        <f t="shared" si="50"/>
        <v>0</v>
      </c>
      <c r="E629" s="251">
        <f t="shared" si="51"/>
        <v>0</v>
      </c>
      <c r="F629" s="168"/>
      <c r="G629" s="96"/>
      <c r="H629" s="79"/>
      <c r="I629" s="285"/>
      <c r="J629" s="62"/>
      <c r="K629" s="51"/>
      <c r="L629" s="66"/>
    </row>
    <row r="630" spans="1:12" x14ac:dyDescent="0.4">
      <c r="A630" s="45">
        <f t="shared" ca="1" si="48"/>
        <v>0</v>
      </c>
      <c r="B630" s="45" t="b">
        <f t="shared" si="47"/>
        <v>0</v>
      </c>
      <c r="C630" s="46">
        <f t="shared" si="49"/>
        <v>0</v>
      </c>
      <c r="D630" s="45">
        <f t="shared" si="50"/>
        <v>0</v>
      </c>
      <c r="E630" s="251">
        <f t="shared" si="51"/>
        <v>0</v>
      </c>
      <c r="F630" s="168"/>
      <c r="G630" s="96"/>
      <c r="H630" s="79"/>
      <c r="I630" s="285"/>
      <c r="J630" s="62"/>
      <c r="K630" s="51"/>
      <c r="L630" s="66"/>
    </row>
    <row r="631" spans="1:12" x14ac:dyDescent="0.4">
      <c r="A631" s="45">
        <f t="shared" ca="1" si="48"/>
        <v>0</v>
      </c>
      <c r="B631" s="45" t="b">
        <f t="shared" si="47"/>
        <v>0</v>
      </c>
      <c r="C631" s="46">
        <f t="shared" si="49"/>
        <v>0</v>
      </c>
      <c r="D631" s="45">
        <f t="shared" si="50"/>
        <v>0</v>
      </c>
      <c r="E631" s="251">
        <f t="shared" si="51"/>
        <v>0</v>
      </c>
      <c r="F631" s="168"/>
      <c r="G631" s="96"/>
      <c r="H631" s="79"/>
      <c r="I631" s="285"/>
      <c r="J631" s="62"/>
      <c r="K631" s="51"/>
      <c r="L631" s="66"/>
    </row>
    <row r="632" spans="1:12" x14ac:dyDescent="0.4">
      <c r="A632" s="45">
        <f t="shared" ca="1" si="48"/>
        <v>0</v>
      </c>
      <c r="B632" s="45" t="b">
        <f t="shared" si="47"/>
        <v>0</v>
      </c>
      <c r="C632" s="46">
        <f t="shared" si="49"/>
        <v>0</v>
      </c>
      <c r="D632" s="45">
        <f t="shared" si="50"/>
        <v>0</v>
      </c>
      <c r="E632" s="251">
        <f t="shared" si="51"/>
        <v>0</v>
      </c>
      <c r="F632" s="168"/>
      <c r="G632" s="96"/>
      <c r="H632" s="79"/>
      <c r="I632" s="285"/>
      <c r="J632" s="62"/>
      <c r="K632" s="51"/>
      <c r="L632" s="66"/>
    </row>
    <row r="633" spans="1:12" x14ac:dyDescent="0.4">
      <c r="A633" s="45">
        <f t="shared" ca="1" si="48"/>
        <v>0</v>
      </c>
      <c r="B633" s="45" t="b">
        <f t="shared" si="47"/>
        <v>0</v>
      </c>
      <c r="C633" s="46">
        <f t="shared" si="49"/>
        <v>0</v>
      </c>
      <c r="D633" s="45">
        <f t="shared" si="50"/>
        <v>0</v>
      </c>
      <c r="E633" s="251">
        <f t="shared" si="51"/>
        <v>0</v>
      </c>
      <c r="F633" s="168"/>
      <c r="G633" s="96"/>
      <c r="H633" s="79"/>
      <c r="I633" s="285"/>
      <c r="J633" s="62"/>
      <c r="K633" s="51"/>
      <c r="L633" s="66"/>
    </row>
    <row r="634" spans="1:12" x14ac:dyDescent="0.4">
      <c r="A634" s="45">
        <f t="shared" ca="1" si="48"/>
        <v>0</v>
      </c>
      <c r="B634" s="45" t="b">
        <f t="shared" si="47"/>
        <v>0</v>
      </c>
      <c r="C634" s="46">
        <f t="shared" si="49"/>
        <v>0</v>
      </c>
      <c r="D634" s="45">
        <f t="shared" si="50"/>
        <v>0</v>
      </c>
      <c r="E634" s="251">
        <f t="shared" si="51"/>
        <v>0</v>
      </c>
      <c r="F634" s="168"/>
      <c r="G634" s="96"/>
      <c r="H634" s="79"/>
      <c r="I634" s="285"/>
      <c r="J634" s="62"/>
      <c r="K634" s="51"/>
      <c r="L634" s="66"/>
    </row>
    <row r="635" spans="1:12" x14ac:dyDescent="0.4">
      <c r="A635" s="45">
        <f t="shared" ca="1" si="48"/>
        <v>0</v>
      </c>
      <c r="B635" s="45" t="b">
        <f t="shared" si="47"/>
        <v>0</v>
      </c>
      <c r="C635" s="46">
        <f t="shared" si="49"/>
        <v>0</v>
      </c>
      <c r="D635" s="45">
        <f t="shared" si="50"/>
        <v>0</v>
      </c>
      <c r="E635" s="251">
        <f t="shared" si="51"/>
        <v>0</v>
      </c>
      <c r="F635" s="168"/>
      <c r="G635" s="96"/>
      <c r="H635" s="79"/>
      <c r="I635" s="285"/>
      <c r="J635" s="62"/>
      <c r="K635" s="51"/>
      <c r="L635" s="66"/>
    </row>
    <row r="636" spans="1:12" x14ac:dyDescent="0.4">
      <c r="A636" s="45">
        <f t="shared" ca="1" si="48"/>
        <v>0</v>
      </c>
      <c r="B636" s="45" t="b">
        <f t="shared" si="47"/>
        <v>0</v>
      </c>
      <c r="C636" s="46">
        <f t="shared" si="49"/>
        <v>0</v>
      </c>
      <c r="D636" s="45">
        <f t="shared" si="50"/>
        <v>0</v>
      </c>
      <c r="E636" s="251">
        <f t="shared" si="51"/>
        <v>0</v>
      </c>
      <c r="F636" s="168"/>
      <c r="G636" s="96"/>
      <c r="H636" s="79"/>
      <c r="I636" s="285"/>
      <c r="J636" s="62"/>
      <c r="K636" s="51"/>
      <c r="L636" s="66"/>
    </row>
    <row r="637" spans="1:12" x14ac:dyDescent="0.4">
      <c r="A637" s="45">
        <f t="shared" ca="1" si="48"/>
        <v>0</v>
      </c>
      <c r="B637" s="45" t="b">
        <f t="shared" si="47"/>
        <v>0</v>
      </c>
      <c r="C637" s="46">
        <f t="shared" si="49"/>
        <v>0</v>
      </c>
      <c r="D637" s="45">
        <f t="shared" si="50"/>
        <v>0</v>
      </c>
      <c r="E637" s="251">
        <f t="shared" si="51"/>
        <v>0</v>
      </c>
      <c r="F637" s="168"/>
      <c r="G637" s="96"/>
      <c r="H637" s="79"/>
      <c r="I637" s="285"/>
      <c r="J637" s="62"/>
      <c r="K637" s="51"/>
      <c r="L637" s="66"/>
    </row>
    <row r="638" spans="1:12" x14ac:dyDescent="0.4">
      <c r="A638" s="45">
        <f t="shared" ca="1" si="48"/>
        <v>0</v>
      </c>
      <c r="B638" s="45" t="b">
        <f t="shared" si="47"/>
        <v>0</v>
      </c>
      <c r="C638" s="46">
        <f t="shared" si="49"/>
        <v>0</v>
      </c>
      <c r="D638" s="45">
        <f t="shared" si="50"/>
        <v>0</v>
      </c>
      <c r="E638" s="251">
        <f t="shared" si="51"/>
        <v>0</v>
      </c>
      <c r="F638" s="168"/>
      <c r="G638" s="96"/>
      <c r="H638" s="79"/>
      <c r="I638" s="285"/>
      <c r="J638" s="62"/>
      <c r="K638" s="51"/>
      <c r="L638" s="66"/>
    </row>
    <row r="639" spans="1:12" x14ac:dyDescent="0.4">
      <c r="A639" s="45">
        <f t="shared" ca="1" si="48"/>
        <v>0</v>
      </c>
      <c r="B639" s="45" t="b">
        <f t="shared" si="47"/>
        <v>0</v>
      </c>
      <c r="C639" s="46">
        <f t="shared" si="49"/>
        <v>0</v>
      </c>
      <c r="D639" s="45">
        <f t="shared" si="50"/>
        <v>0</v>
      </c>
      <c r="E639" s="251">
        <f t="shared" si="51"/>
        <v>0</v>
      </c>
      <c r="F639" s="168"/>
      <c r="G639" s="96"/>
      <c r="H639" s="79"/>
      <c r="I639" s="285"/>
      <c r="J639" s="62"/>
      <c r="K639" s="51"/>
      <c r="L639" s="66"/>
    </row>
    <row r="640" spans="1:12" x14ac:dyDescent="0.4">
      <c r="A640" s="45">
        <f t="shared" ca="1" si="48"/>
        <v>0</v>
      </c>
      <c r="B640" s="45" t="b">
        <f t="shared" si="47"/>
        <v>0</v>
      </c>
      <c r="C640" s="46">
        <f t="shared" si="49"/>
        <v>0</v>
      </c>
      <c r="D640" s="45">
        <f t="shared" si="50"/>
        <v>0</v>
      </c>
      <c r="E640" s="251">
        <f t="shared" si="51"/>
        <v>0</v>
      </c>
      <c r="F640" s="168"/>
      <c r="G640" s="96"/>
      <c r="H640" s="79"/>
      <c r="I640" s="285"/>
      <c r="J640" s="62"/>
      <c r="K640" s="51"/>
      <c r="L640" s="66"/>
    </row>
    <row r="641" spans="1:12" x14ac:dyDescent="0.4">
      <c r="A641" s="45">
        <f t="shared" ca="1" si="48"/>
        <v>0</v>
      </c>
      <c r="B641" s="45" t="b">
        <f t="shared" si="47"/>
        <v>0</v>
      </c>
      <c r="C641" s="46">
        <f t="shared" si="49"/>
        <v>0</v>
      </c>
      <c r="D641" s="45">
        <f t="shared" si="50"/>
        <v>0</v>
      </c>
      <c r="E641" s="251">
        <f t="shared" si="51"/>
        <v>0</v>
      </c>
      <c r="F641" s="168"/>
      <c r="G641" s="96"/>
      <c r="H641" s="79"/>
      <c r="I641" s="285"/>
      <c r="J641" s="62"/>
      <c r="K641" s="51"/>
      <c r="L641" s="66"/>
    </row>
    <row r="642" spans="1:12" x14ac:dyDescent="0.4">
      <c r="A642" s="45">
        <f t="shared" ca="1" si="48"/>
        <v>0</v>
      </c>
      <c r="B642" s="45" t="b">
        <f t="shared" si="47"/>
        <v>0</v>
      </c>
      <c r="C642" s="46">
        <f t="shared" si="49"/>
        <v>0</v>
      </c>
      <c r="D642" s="45">
        <f t="shared" si="50"/>
        <v>0</v>
      </c>
      <c r="E642" s="251">
        <f t="shared" si="51"/>
        <v>0</v>
      </c>
      <c r="F642" s="168"/>
      <c r="G642" s="96"/>
      <c r="H642" s="79"/>
      <c r="I642" s="285"/>
      <c r="J642" s="62"/>
      <c r="K642" s="51"/>
      <c r="L642" s="66"/>
    </row>
    <row r="643" spans="1:12" x14ac:dyDescent="0.4">
      <c r="A643" s="45">
        <f t="shared" ca="1" si="48"/>
        <v>0</v>
      </c>
      <c r="B643" s="45" t="b">
        <f t="shared" si="47"/>
        <v>0</v>
      </c>
      <c r="C643" s="46">
        <f t="shared" si="49"/>
        <v>0</v>
      </c>
      <c r="D643" s="45">
        <f t="shared" si="50"/>
        <v>0</v>
      </c>
      <c r="E643" s="251">
        <f t="shared" si="51"/>
        <v>0</v>
      </c>
      <c r="F643" s="168"/>
      <c r="G643" s="96"/>
      <c r="H643" s="79"/>
      <c r="I643" s="285"/>
      <c r="J643" s="62"/>
      <c r="K643" s="51"/>
      <c r="L643" s="66"/>
    </row>
    <row r="644" spans="1:12" x14ac:dyDescent="0.4">
      <c r="A644" s="45">
        <f t="shared" ca="1" si="48"/>
        <v>0</v>
      </c>
      <c r="B644" s="45" t="b">
        <f t="shared" si="47"/>
        <v>0</v>
      </c>
      <c r="C644" s="46">
        <f t="shared" si="49"/>
        <v>0</v>
      </c>
      <c r="D644" s="45">
        <f t="shared" si="50"/>
        <v>0</v>
      </c>
      <c r="E644" s="251">
        <f t="shared" si="51"/>
        <v>0</v>
      </c>
      <c r="F644" s="168"/>
      <c r="G644" s="96"/>
      <c r="H644" s="79"/>
      <c r="I644" s="285"/>
      <c r="J644" s="62"/>
      <c r="K644" s="51"/>
      <c r="L644" s="66"/>
    </row>
    <row r="645" spans="1:12" x14ac:dyDescent="0.4">
      <c r="A645" s="45">
        <f t="shared" ca="1" si="48"/>
        <v>0</v>
      </c>
      <c r="B645" s="45" t="b">
        <f t="shared" si="47"/>
        <v>0</v>
      </c>
      <c r="C645" s="46">
        <f t="shared" si="49"/>
        <v>0</v>
      </c>
      <c r="D645" s="45">
        <f t="shared" si="50"/>
        <v>0</v>
      </c>
      <c r="E645" s="251">
        <f t="shared" si="51"/>
        <v>0</v>
      </c>
      <c r="F645" s="168"/>
      <c r="G645" s="96"/>
      <c r="H645" s="79"/>
      <c r="I645" s="285"/>
      <c r="J645" s="62"/>
      <c r="K645" s="51"/>
      <c r="L645" s="66"/>
    </row>
    <row r="646" spans="1:12" x14ac:dyDescent="0.4">
      <c r="A646" s="45">
        <f t="shared" ca="1" si="48"/>
        <v>0</v>
      </c>
      <c r="B646" s="45" t="b">
        <f t="shared" si="47"/>
        <v>0</v>
      </c>
      <c r="C646" s="46">
        <f t="shared" si="49"/>
        <v>0</v>
      </c>
      <c r="D646" s="45">
        <f t="shared" si="50"/>
        <v>0</v>
      </c>
      <c r="E646" s="251">
        <f t="shared" si="51"/>
        <v>0</v>
      </c>
      <c r="F646" s="168"/>
      <c r="G646" s="96"/>
      <c r="H646" s="79"/>
      <c r="I646" s="285"/>
      <c r="J646" s="62"/>
      <c r="K646" s="51"/>
      <c r="L646" s="66"/>
    </row>
    <row r="647" spans="1:12" x14ac:dyDescent="0.4">
      <c r="A647" s="45">
        <f t="shared" ca="1" si="48"/>
        <v>0</v>
      </c>
      <c r="B647" s="45" t="b">
        <f t="shared" ref="B647:B710" si="52">AND(分科號=E647,D647&gt;=分起日,D647&lt;=分訖日)</f>
        <v>0</v>
      </c>
      <c r="C647" s="46">
        <f t="shared" si="49"/>
        <v>0</v>
      </c>
      <c r="D647" s="45">
        <f t="shared" si="50"/>
        <v>0</v>
      </c>
      <c r="E647" s="251">
        <f t="shared" si="51"/>
        <v>0</v>
      </c>
      <c r="F647" s="168"/>
      <c r="G647" s="96"/>
      <c r="H647" s="79"/>
      <c r="I647" s="285"/>
      <c r="J647" s="62"/>
      <c r="K647" s="51"/>
      <c r="L647" s="66"/>
    </row>
    <row r="648" spans="1:12" x14ac:dyDescent="0.4">
      <c r="A648" s="45">
        <f t="shared" ref="A648:A711" ca="1" si="53">IF(B648,COUNTIF(OFFSET(B648,ROW()*-1+6,,ROW()-5),TRUE),)</f>
        <v>0</v>
      </c>
      <c r="B648" s="45" t="b">
        <f t="shared" si="52"/>
        <v>0</v>
      </c>
      <c r="C648" s="46">
        <f t="shared" ref="C648:C711" si="54">IF(F648&lt;&gt;"",F648,IF(E648&lt;&gt;0,INDEX(C:C,ROW()-1),0))</f>
        <v>0</v>
      </c>
      <c r="D648" s="45">
        <f t="shared" ref="D648:D711" si="55">IF(G648&lt;&gt;"",G648,IF(E648&lt;&gt;0,INDEX(D:D,ROW()-1),0))</f>
        <v>0</v>
      </c>
      <c r="E648" s="251">
        <f t="shared" si="51"/>
        <v>0</v>
      </c>
      <c r="F648" s="168"/>
      <c r="G648" s="96"/>
      <c r="H648" s="79"/>
      <c r="I648" s="285"/>
      <c r="J648" s="62"/>
      <c r="K648" s="51"/>
      <c r="L648" s="66"/>
    </row>
    <row r="649" spans="1:12" x14ac:dyDescent="0.4">
      <c r="A649" s="45">
        <f t="shared" ca="1" si="53"/>
        <v>0</v>
      </c>
      <c r="B649" s="45" t="b">
        <f t="shared" si="52"/>
        <v>0</v>
      </c>
      <c r="C649" s="46">
        <f t="shared" si="54"/>
        <v>0</v>
      </c>
      <c r="D649" s="45">
        <f t="shared" si="55"/>
        <v>0</v>
      </c>
      <c r="E649" s="251">
        <f t="shared" si="51"/>
        <v>0</v>
      </c>
      <c r="F649" s="168"/>
      <c r="G649" s="96"/>
      <c r="H649" s="79"/>
      <c r="I649" s="285"/>
      <c r="J649" s="62"/>
      <c r="K649" s="51"/>
      <c r="L649" s="66"/>
    </row>
    <row r="650" spans="1:12" x14ac:dyDescent="0.4">
      <c r="A650" s="45">
        <f t="shared" ca="1" si="53"/>
        <v>0</v>
      </c>
      <c r="B650" s="45" t="b">
        <f t="shared" si="52"/>
        <v>0</v>
      </c>
      <c r="C650" s="46">
        <f t="shared" si="54"/>
        <v>0</v>
      </c>
      <c r="D650" s="45">
        <f t="shared" si="55"/>
        <v>0</v>
      </c>
      <c r="E650" s="251">
        <f t="shared" ref="E650:E713" si="56">IF(I650&lt;&gt;"",VALUE(TRIM(LEFT(I650,6))),0)</f>
        <v>0</v>
      </c>
      <c r="F650" s="168"/>
      <c r="G650" s="96"/>
      <c r="H650" s="79"/>
      <c r="I650" s="285"/>
      <c r="J650" s="62"/>
      <c r="K650" s="51"/>
      <c r="L650" s="66"/>
    </row>
    <row r="651" spans="1:12" x14ac:dyDescent="0.4">
      <c r="A651" s="45">
        <f t="shared" ca="1" si="53"/>
        <v>0</v>
      </c>
      <c r="B651" s="45" t="b">
        <f t="shared" si="52"/>
        <v>0</v>
      </c>
      <c r="C651" s="46">
        <f t="shared" si="54"/>
        <v>0</v>
      </c>
      <c r="D651" s="45">
        <f t="shared" si="55"/>
        <v>0</v>
      </c>
      <c r="E651" s="251">
        <f t="shared" si="56"/>
        <v>0</v>
      </c>
      <c r="F651" s="168"/>
      <c r="G651" s="96"/>
      <c r="H651" s="79"/>
      <c r="I651" s="285"/>
      <c r="J651" s="62"/>
      <c r="K651" s="51"/>
      <c r="L651" s="66"/>
    </row>
    <row r="652" spans="1:12" x14ac:dyDescent="0.4">
      <c r="A652" s="45">
        <f t="shared" ca="1" si="53"/>
        <v>0</v>
      </c>
      <c r="B652" s="45" t="b">
        <f t="shared" si="52"/>
        <v>0</v>
      </c>
      <c r="C652" s="46">
        <f t="shared" si="54"/>
        <v>0</v>
      </c>
      <c r="D652" s="45">
        <f t="shared" si="55"/>
        <v>0</v>
      </c>
      <c r="E652" s="251">
        <f t="shared" si="56"/>
        <v>0</v>
      </c>
      <c r="F652" s="168"/>
      <c r="G652" s="96"/>
      <c r="H652" s="79"/>
      <c r="I652" s="285"/>
      <c r="J652" s="62"/>
      <c r="K652" s="51"/>
      <c r="L652" s="66"/>
    </row>
    <row r="653" spans="1:12" x14ac:dyDescent="0.4">
      <c r="A653" s="45">
        <f t="shared" ca="1" si="53"/>
        <v>0</v>
      </c>
      <c r="B653" s="45" t="b">
        <f t="shared" si="52"/>
        <v>0</v>
      </c>
      <c r="C653" s="46">
        <f t="shared" si="54"/>
        <v>0</v>
      </c>
      <c r="D653" s="45">
        <f t="shared" si="55"/>
        <v>0</v>
      </c>
      <c r="E653" s="251">
        <f t="shared" si="56"/>
        <v>0</v>
      </c>
      <c r="F653" s="168"/>
      <c r="G653" s="96"/>
      <c r="H653" s="79"/>
      <c r="I653" s="285"/>
      <c r="J653" s="62"/>
      <c r="K653" s="51"/>
      <c r="L653" s="66"/>
    </row>
    <row r="654" spans="1:12" x14ac:dyDescent="0.4">
      <c r="A654" s="45">
        <f t="shared" ca="1" si="53"/>
        <v>0</v>
      </c>
      <c r="B654" s="45" t="b">
        <f t="shared" si="52"/>
        <v>0</v>
      </c>
      <c r="C654" s="46">
        <f t="shared" si="54"/>
        <v>0</v>
      </c>
      <c r="D654" s="45">
        <f t="shared" si="55"/>
        <v>0</v>
      </c>
      <c r="E654" s="251">
        <f t="shared" si="56"/>
        <v>0</v>
      </c>
      <c r="F654" s="168"/>
      <c r="G654" s="96"/>
      <c r="H654" s="79"/>
      <c r="I654" s="285"/>
      <c r="J654" s="62"/>
      <c r="K654" s="51"/>
      <c r="L654" s="66"/>
    </row>
    <row r="655" spans="1:12" x14ac:dyDescent="0.4">
      <c r="A655" s="45">
        <f t="shared" ca="1" si="53"/>
        <v>0</v>
      </c>
      <c r="B655" s="45" t="b">
        <f t="shared" si="52"/>
        <v>0</v>
      </c>
      <c r="C655" s="46">
        <f t="shared" si="54"/>
        <v>0</v>
      </c>
      <c r="D655" s="45">
        <f t="shared" si="55"/>
        <v>0</v>
      </c>
      <c r="E655" s="251">
        <f t="shared" si="56"/>
        <v>0</v>
      </c>
      <c r="F655" s="168"/>
      <c r="G655" s="96"/>
      <c r="H655" s="79"/>
      <c r="I655" s="285"/>
      <c r="J655" s="62"/>
      <c r="K655" s="51"/>
      <c r="L655" s="66"/>
    </row>
    <row r="656" spans="1:12" x14ac:dyDescent="0.4">
      <c r="A656" s="45">
        <f t="shared" ca="1" si="53"/>
        <v>0</v>
      </c>
      <c r="B656" s="45" t="b">
        <f t="shared" si="52"/>
        <v>0</v>
      </c>
      <c r="C656" s="46">
        <f t="shared" si="54"/>
        <v>0</v>
      </c>
      <c r="D656" s="45">
        <f t="shared" si="55"/>
        <v>0</v>
      </c>
      <c r="E656" s="251">
        <f t="shared" si="56"/>
        <v>0</v>
      </c>
      <c r="F656" s="168"/>
      <c r="G656" s="96"/>
      <c r="H656" s="79"/>
      <c r="I656" s="285"/>
      <c r="J656" s="62"/>
      <c r="K656" s="51"/>
      <c r="L656" s="66"/>
    </row>
    <row r="657" spans="1:12" x14ac:dyDescent="0.4">
      <c r="A657" s="45">
        <f t="shared" ca="1" si="53"/>
        <v>0</v>
      </c>
      <c r="B657" s="45" t="b">
        <f t="shared" si="52"/>
        <v>0</v>
      </c>
      <c r="C657" s="46">
        <f t="shared" si="54"/>
        <v>0</v>
      </c>
      <c r="D657" s="45">
        <f t="shared" si="55"/>
        <v>0</v>
      </c>
      <c r="E657" s="251">
        <f t="shared" si="56"/>
        <v>0</v>
      </c>
      <c r="F657" s="168"/>
      <c r="G657" s="96"/>
      <c r="H657" s="79"/>
      <c r="I657" s="285"/>
      <c r="J657" s="62"/>
      <c r="K657" s="51"/>
      <c r="L657" s="66"/>
    </row>
    <row r="658" spans="1:12" x14ac:dyDescent="0.4">
      <c r="A658" s="45">
        <f t="shared" ca="1" si="53"/>
        <v>0</v>
      </c>
      <c r="B658" s="45" t="b">
        <f t="shared" si="52"/>
        <v>0</v>
      </c>
      <c r="C658" s="46">
        <f t="shared" si="54"/>
        <v>0</v>
      </c>
      <c r="D658" s="45">
        <f t="shared" si="55"/>
        <v>0</v>
      </c>
      <c r="E658" s="251">
        <f t="shared" si="56"/>
        <v>0</v>
      </c>
      <c r="F658" s="168"/>
      <c r="G658" s="96"/>
      <c r="H658" s="79"/>
      <c r="I658" s="285"/>
      <c r="J658" s="62"/>
      <c r="K658" s="51"/>
      <c r="L658" s="66"/>
    </row>
    <row r="659" spans="1:12" x14ac:dyDescent="0.4">
      <c r="A659" s="45">
        <f t="shared" ca="1" si="53"/>
        <v>0</v>
      </c>
      <c r="B659" s="45" t="b">
        <f t="shared" si="52"/>
        <v>0</v>
      </c>
      <c r="C659" s="46">
        <f t="shared" si="54"/>
        <v>0</v>
      </c>
      <c r="D659" s="45">
        <f t="shared" si="55"/>
        <v>0</v>
      </c>
      <c r="E659" s="251">
        <f t="shared" si="56"/>
        <v>0</v>
      </c>
      <c r="F659" s="168"/>
      <c r="G659" s="96"/>
      <c r="H659" s="79"/>
      <c r="I659" s="285"/>
      <c r="J659" s="62"/>
      <c r="K659" s="51"/>
      <c r="L659" s="66"/>
    </row>
    <row r="660" spans="1:12" x14ac:dyDescent="0.4">
      <c r="A660" s="45">
        <f t="shared" ca="1" si="53"/>
        <v>0</v>
      </c>
      <c r="B660" s="45" t="b">
        <f t="shared" si="52"/>
        <v>0</v>
      </c>
      <c r="C660" s="46">
        <f t="shared" si="54"/>
        <v>0</v>
      </c>
      <c r="D660" s="45">
        <f t="shared" si="55"/>
        <v>0</v>
      </c>
      <c r="E660" s="251">
        <f t="shared" si="56"/>
        <v>0</v>
      </c>
      <c r="F660" s="168"/>
      <c r="G660" s="96"/>
      <c r="H660" s="79"/>
      <c r="I660" s="285"/>
      <c r="J660" s="62"/>
      <c r="K660" s="51"/>
      <c r="L660" s="66"/>
    </row>
    <row r="661" spans="1:12" x14ac:dyDescent="0.4">
      <c r="A661" s="45">
        <f t="shared" ca="1" si="53"/>
        <v>0</v>
      </c>
      <c r="B661" s="45" t="b">
        <f t="shared" si="52"/>
        <v>0</v>
      </c>
      <c r="C661" s="46">
        <f t="shared" si="54"/>
        <v>0</v>
      </c>
      <c r="D661" s="45">
        <f t="shared" si="55"/>
        <v>0</v>
      </c>
      <c r="E661" s="251">
        <f t="shared" si="56"/>
        <v>0</v>
      </c>
      <c r="F661" s="168"/>
      <c r="G661" s="96"/>
      <c r="H661" s="79"/>
      <c r="I661" s="285"/>
      <c r="J661" s="62"/>
      <c r="K661" s="51"/>
      <c r="L661" s="66"/>
    </row>
    <row r="662" spans="1:12" x14ac:dyDescent="0.4">
      <c r="A662" s="45">
        <f t="shared" ca="1" si="53"/>
        <v>0</v>
      </c>
      <c r="B662" s="45" t="b">
        <f t="shared" si="52"/>
        <v>0</v>
      </c>
      <c r="C662" s="46">
        <f t="shared" si="54"/>
        <v>0</v>
      </c>
      <c r="D662" s="45">
        <f t="shared" si="55"/>
        <v>0</v>
      </c>
      <c r="E662" s="251">
        <f t="shared" si="56"/>
        <v>0</v>
      </c>
      <c r="F662" s="168"/>
      <c r="G662" s="96"/>
      <c r="H662" s="79"/>
      <c r="I662" s="285"/>
      <c r="J662" s="62"/>
      <c r="K662" s="51"/>
      <c r="L662" s="66"/>
    </row>
    <row r="663" spans="1:12" x14ac:dyDescent="0.4">
      <c r="A663" s="45">
        <f t="shared" ca="1" si="53"/>
        <v>0</v>
      </c>
      <c r="B663" s="45" t="b">
        <f t="shared" si="52"/>
        <v>0</v>
      </c>
      <c r="C663" s="46">
        <f t="shared" si="54"/>
        <v>0</v>
      </c>
      <c r="D663" s="45">
        <f t="shared" si="55"/>
        <v>0</v>
      </c>
      <c r="E663" s="251">
        <f t="shared" si="56"/>
        <v>0</v>
      </c>
      <c r="F663" s="168"/>
      <c r="G663" s="96"/>
      <c r="H663" s="79"/>
      <c r="I663" s="285"/>
      <c r="J663" s="62"/>
      <c r="K663" s="51"/>
      <c r="L663" s="66"/>
    </row>
    <row r="664" spans="1:12" x14ac:dyDescent="0.4">
      <c r="A664" s="45">
        <f t="shared" ca="1" si="53"/>
        <v>0</v>
      </c>
      <c r="B664" s="45" t="b">
        <f t="shared" si="52"/>
        <v>0</v>
      </c>
      <c r="C664" s="46">
        <f t="shared" si="54"/>
        <v>0</v>
      </c>
      <c r="D664" s="45">
        <f t="shared" si="55"/>
        <v>0</v>
      </c>
      <c r="E664" s="251">
        <f t="shared" si="56"/>
        <v>0</v>
      </c>
      <c r="F664" s="168"/>
      <c r="G664" s="96"/>
      <c r="H664" s="79"/>
      <c r="I664" s="285"/>
      <c r="J664" s="62"/>
      <c r="K664" s="51"/>
      <c r="L664" s="66"/>
    </row>
    <row r="665" spans="1:12" x14ac:dyDescent="0.4">
      <c r="A665" s="45">
        <f t="shared" ca="1" si="53"/>
        <v>0</v>
      </c>
      <c r="B665" s="45" t="b">
        <f t="shared" si="52"/>
        <v>0</v>
      </c>
      <c r="C665" s="46">
        <f t="shared" si="54"/>
        <v>0</v>
      </c>
      <c r="D665" s="45">
        <f t="shared" si="55"/>
        <v>0</v>
      </c>
      <c r="E665" s="251">
        <f t="shared" si="56"/>
        <v>0</v>
      </c>
      <c r="F665" s="168"/>
      <c r="G665" s="96"/>
      <c r="H665" s="79"/>
      <c r="I665" s="285"/>
      <c r="J665" s="62"/>
      <c r="K665" s="51"/>
      <c r="L665" s="66"/>
    </row>
    <row r="666" spans="1:12" x14ac:dyDescent="0.4">
      <c r="A666" s="45">
        <f t="shared" ca="1" si="53"/>
        <v>0</v>
      </c>
      <c r="B666" s="45" t="b">
        <f t="shared" si="52"/>
        <v>0</v>
      </c>
      <c r="C666" s="46">
        <f t="shared" si="54"/>
        <v>0</v>
      </c>
      <c r="D666" s="45">
        <f t="shared" si="55"/>
        <v>0</v>
      </c>
      <c r="E666" s="251">
        <f t="shared" si="56"/>
        <v>0</v>
      </c>
      <c r="F666" s="168"/>
      <c r="G666" s="96"/>
      <c r="H666" s="79"/>
      <c r="I666" s="285"/>
      <c r="J666" s="62"/>
      <c r="K666" s="51"/>
      <c r="L666" s="66"/>
    </row>
    <row r="667" spans="1:12" x14ac:dyDescent="0.4">
      <c r="A667" s="45">
        <f t="shared" ca="1" si="53"/>
        <v>0</v>
      </c>
      <c r="B667" s="45" t="b">
        <f t="shared" si="52"/>
        <v>0</v>
      </c>
      <c r="C667" s="46">
        <f t="shared" si="54"/>
        <v>0</v>
      </c>
      <c r="D667" s="45">
        <f t="shared" si="55"/>
        <v>0</v>
      </c>
      <c r="E667" s="251">
        <f t="shared" si="56"/>
        <v>0</v>
      </c>
      <c r="F667" s="168"/>
      <c r="G667" s="96"/>
      <c r="H667" s="79"/>
      <c r="I667" s="285"/>
      <c r="J667" s="62"/>
      <c r="K667" s="51"/>
      <c r="L667" s="66"/>
    </row>
    <row r="668" spans="1:12" x14ac:dyDescent="0.4">
      <c r="A668" s="45">
        <f t="shared" ca="1" si="53"/>
        <v>0</v>
      </c>
      <c r="B668" s="45" t="b">
        <f t="shared" si="52"/>
        <v>0</v>
      </c>
      <c r="C668" s="46">
        <f t="shared" si="54"/>
        <v>0</v>
      </c>
      <c r="D668" s="45">
        <f t="shared" si="55"/>
        <v>0</v>
      </c>
      <c r="E668" s="251">
        <f t="shared" si="56"/>
        <v>0</v>
      </c>
      <c r="F668" s="168"/>
      <c r="G668" s="96"/>
      <c r="H668" s="79"/>
      <c r="I668" s="285"/>
      <c r="J668" s="62"/>
      <c r="K668" s="51"/>
      <c r="L668" s="66"/>
    </row>
    <row r="669" spans="1:12" x14ac:dyDescent="0.4">
      <c r="A669" s="45">
        <f t="shared" ca="1" si="53"/>
        <v>0</v>
      </c>
      <c r="B669" s="45" t="b">
        <f t="shared" si="52"/>
        <v>0</v>
      </c>
      <c r="C669" s="46">
        <f t="shared" si="54"/>
        <v>0</v>
      </c>
      <c r="D669" s="45">
        <f t="shared" si="55"/>
        <v>0</v>
      </c>
      <c r="E669" s="251">
        <f t="shared" si="56"/>
        <v>0</v>
      </c>
      <c r="F669" s="168"/>
      <c r="G669" s="96"/>
      <c r="H669" s="79"/>
      <c r="I669" s="285"/>
      <c r="J669" s="62"/>
      <c r="K669" s="51"/>
      <c r="L669" s="66"/>
    </row>
    <row r="670" spans="1:12" x14ac:dyDescent="0.4">
      <c r="A670" s="45">
        <f t="shared" ca="1" si="53"/>
        <v>0</v>
      </c>
      <c r="B670" s="45" t="b">
        <f t="shared" si="52"/>
        <v>0</v>
      </c>
      <c r="C670" s="46">
        <f t="shared" si="54"/>
        <v>0</v>
      </c>
      <c r="D670" s="45">
        <f t="shared" si="55"/>
        <v>0</v>
      </c>
      <c r="E670" s="251">
        <f t="shared" si="56"/>
        <v>0</v>
      </c>
      <c r="F670" s="168"/>
      <c r="G670" s="96"/>
      <c r="H670" s="79"/>
      <c r="I670" s="285"/>
      <c r="J670" s="62"/>
      <c r="K670" s="51"/>
      <c r="L670" s="66"/>
    </row>
    <row r="671" spans="1:12" x14ac:dyDescent="0.4">
      <c r="A671" s="45">
        <f t="shared" ca="1" si="53"/>
        <v>0</v>
      </c>
      <c r="B671" s="45" t="b">
        <f t="shared" si="52"/>
        <v>0</v>
      </c>
      <c r="C671" s="46">
        <f t="shared" si="54"/>
        <v>0</v>
      </c>
      <c r="D671" s="45">
        <f t="shared" si="55"/>
        <v>0</v>
      </c>
      <c r="E671" s="251">
        <f t="shared" si="56"/>
        <v>0</v>
      </c>
      <c r="F671" s="168"/>
      <c r="G671" s="96"/>
      <c r="H671" s="79"/>
      <c r="I671" s="285"/>
      <c r="J671" s="62"/>
      <c r="K671" s="51"/>
      <c r="L671" s="66"/>
    </row>
    <row r="672" spans="1:12" x14ac:dyDescent="0.4">
      <c r="A672" s="45">
        <f t="shared" ca="1" si="53"/>
        <v>0</v>
      </c>
      <c r="B672" s="45" t="b">
        <f t="shared" si="52"/>
        <v>0</v>
      </c>
      <c r="C672" s="46">
        <f t="shared" si="54"/>
        <v>0</v>
      </c>
      <c r="D672" s="45">
        <f t="shared" si="55"/>
        <v>0</v>
      </c>
      <c r="E672" s="251">
        <f t="shared" si="56"/>
        <v>0</v>
      </c>
      <c r="F672" s="168"/>
      <c r="G672" s="96"/>
      <c r="H672" s="79"/>
      <c r="I672" s="285"/>
      <c r="J672" s="62"/>
      <c r="K672" s="51"/>
      <c r="L672" s="66"/>
    </row>
    <row r="673" spans="1:12" x14ac:dyDescent="0.4">
      <c r="A673" s="45">
        <f t="shared" ca="1" si="53"/>
        <v>0</v>
      </c>
      <c r="B673" s="45" t="b">
        <f t="shared" si="52"/>
        <v>0</v>
      </c>
      <c r="C673" s="46">
        <f t="shared" si="54"/>
        <v>0</v>
      </c>
      <c r="D673" s="45">
        <f t="shared" si="55"/>
        <v>0</v>
      </c>
      <c r="E673" s="251">
        <f t="shared" si="56"/>
        <v>0</v>
      </c>
      <c r="F673" s="168"/>
      <c r="G673" s="96"/>
      <c r="H673" s="79"/>
      <c r="I673" s="285"/>
      <c r="J673" s="62"/>
      <c r="K673" s="51"/>
      <c r="L673" s="66"/>
    </row>
    <row r="674" spans="1:12" x14ac:dyDescent="0.4">
      <c r="A674" s="45">
        <f t="shared" ca="1" si="53"/>
        <v>0</v>
      </c>
      <c r="B674" s="45" t="b">
        <f t="shared" si="52"/>
        <v>0</v>
      </c>
      <c r="C674" s="46">
        <f t="shared" si="54"/>
        <v>0</v>
      </c>
      <c r="D674" s="45">
        <f t="shared" si="55"/>
        <v>0</v>
      </c>
      <c r="E674" s="251">
        <f t="shared" si="56"/>
        <v>0</v>
      </c>
      <c r="F674" s="168"/>
      <c r="G674" s="96"/>
      <c r="H674" s="79"/>
      <c r="I674" s="285"/>
      <c r="J674" s="62"/>
      <c r="K674" s="51"/>
      <c r="L674" s="66"/>
    </row>
    <row r="675" spans="1:12" x14ac:dyDescent="0.4">
      <c r="A675" s="45">
        <f t="shared" ca="1" si="53"/>
        <v>0</v>
      </c>
      <c r="B675" s="45" t="b">
        <f t="shared" si="52"/>
        <v>0</v>
      </c>
      <c r="C675" s="46">
        <f t="shared" si="54"/>
        <v>0</v>
      </c>
      <c r="D675" s="45">
        <f t="shared" si="55"/>
        <v>0</v>
      </c>
      <c r="E675" s="251">
        <f t="shared" si="56"/>
        <v>0</v>
      </c>
      <c r="F675" s="168"/>
      <c r="G675" s="96"/>
      <c r="H675" s="79"/>
      <c r="I675" s="285"/>
      <c r="J675" s="62"/>
      <c r="K675" s="51"/>
      <c r="L675" s="66"/>
    </row>
    <row r="676" spans="1:12" x14ac:dyDescent="0.4">
      <c r="A676" s="45">
        <f t="shared" ca="1" si="53"/>
        <v>0</v>
      </c>
      <c r="B676" s="45" t="b">
        <f t="shared" si="52"/>
        <v>0</v>
      </c>
      <c r="C676" s="46">
        <f t="shared" si="54"/>
        <v>0</v>
      </c>
      <c r="D676" s="45">
        <f t="shared" si="55"/>
        <v>0</v>
      </c>
      <c r="E676" s="251">
        <f t="shared" si="56"/>
        <v>0</v>
      </c>
      <c r="F676" s="168"/>
      <c r="G676" s="96"/>
      <c r="H676" s="79"/>
      <c r="I676" s="285"/>
      <c r="J676" s="62"/>
      <c r="K676" s="51"/>
      <c r="L676" s="66"/>
    </row>
    <row r="677" spans="1:12" x14ac:dyDescent="0.4">
      <c r="A677" s="45">
        <f t="shared" ca="1" si="53"/>
        <v>0</v>
      </c>
      <c r="B677" s="45" t="b">
        <f t="shared" si="52"/>
        <v>0</v>
      </c>
      <c r="C677" s="46">
        <f t="shared" si="54"/>
        <v>0</v>
      </c>
      <c r="D677" s="45">
        <f t="shared" si="55"/>
        <v>0</v>
      </c>
      <c r="E677" s="251">
        <f t="shared" si="56"/>
        <v>0</v>
      </c>
      <c r="F677" s="168"/>
      <c r="G677" s="96"/>
      <c r="H677" s="79"/>
      <c r="I677" s="285"/>
      <c r="J677" s="62"/>
      <c r="K677" s="51"/>
      <c r="L677" s="66"/>
    </row>
    <row r="678" spans="1:12" x14ac:dyDescent="0.4">
      <c r="A678" s="45">
        <f t="shared" ca="1" si="53"/>
        <v>0</v>
      </c>
      <c r="B678" s="45" t="b">
        <f t="shared" si="52"/>
        <v>0</v>
      </c>
      <c r="C678" s="46">
        <f t="shared" si="54"/>
        <v>0</v>
      </c>
      <c r="D678" s="45">
        <f t="shared" si="55"/>
        <v>0</v>
      </c>
      <c r="E678" s="251">
        <f t="shared" si="56"/>
        <v>0</v>
      </c>
      <c r="F678" s="168"/>
      <c r="G678" s="96"/>
      <c r="H678" s="79"/>
      <c r="I678" s="285"/>
      <c r="J678" s="62"/>
      <c r="K678" s="51"/>
      <c r="L678" s="66"/>
    </row>
    <row r="679" spans="1:12" x14ac:dyDescent="0.4">
      <c r="A679" s="45">
        <f t="shared" ca="1" si="53"/>
        <v>0</v>
      </c>
      <c r="B679" s="45" t="b">
        <f t="shared" si="52"/>
        <v>0</v>
      </c>
      <c r="C679" s="46">
        <f t="shared" si="54"/>
        <v>0</v>
      </c>
      <c r="D679" s="45">
        <f t="shared" si="55"/>
        <v>0</v>
      </c>
      <c r="E679" s="251">
        <f t="shared" si="56"/>
        <v>0</v>
      </c>
      <c r="F679" s="168"/>
      <c r="G679" s="96"/>
      <c r="H679" s="79"/>
      <c r="I679" s="285"/>
      <c r="J679" s="62"/>
      <c r="K679" s="51"/>
      <c r="L679" s="66"/>
    </row>
    <row r="680" spans="1:12" x14ac:dyDescent="0.4">
      <c r="A680" s="45">
        <f t="shared" ca="1" si="53"/>
        <v>0</v>
      </c>
      <c r="B680" s="45" t="b">
        <f t="shared" si="52"/>
        <v>0</v>
      </c>
      <c r="C680" s="46">
        <f t="shared" si="54"/>
        <v>0</v>
      </c>
      <c r="D680" s="45">
        <f t="shared" si="55"/>
        <v>0</v>
      </c>
      <c r="E680" s="251">
        <f t="shared" si="56"/>
        <v>0</v>
      </c>
      <c r="F680" s="168"/>
      <c r="G680" s="96"/>
      <c r="H680" s="79"/>
      <c r="I680" s="285"/>
      <c r="J680" s="62"/>
      <c r="K680" s="51"/>
      <c r="L680" s="66"/>
    </row>
    <row r="681" spans="1:12" x14ac:dyDescent="0.4">
      <c r="A681" s="45">
        <f t="shared" ca="1" si="53"/>
        <v>0</v>
      </c>
      <c r="B681" s="45" t="b">
        <f t="shared" si="52"/>
        <v>0</v>
      </c>
      <c r="C681" s="46">
        <f t="shared" si="54"/>
        <v>0</v>
      </c>
      <c r="D681" s="45">
        <f t="shared" si="55"/>
        <v>0</v>
      </c>
      <c r="E681" s="251">
        <f t="shared" si="56"/>
        <v>0</v>
      </c>
      <c r="F681" s="168"/>
      <c r="G681" s="96"/>
      <c r="H681" s="79"/>
      <c r="I681" s="285"/>
      <c r="J681" s="62"/>
      <c r="K681" s="51"/>
      <c r="L681" s="66"/>
    </row>
    <row r="682" spans="1:12" x14ac:dyDescent="0.4">
      <c r="A682" s="45">
        <f t="shared" ca="1" si="53"/>
        <v>0</v>
      </c>
      <c r="B682" s="45" t="b">
        <f t="shared" si="52"/>
        <v>0</v>
      </c>
      <c r="C682" s="46">
        <f t="shared" si="54"/>
        <v>0</v>
      </c>
      <c r="D682" s="45">
        <f t="shared" si="55"/>
        <v>0</v>
      </c>
      <c r="E682" s="251">
        <f t="shared" si="56"/>
        <v>0</v>
      </c>
      <c r="F682" s="168"/>
      <c r="G682" s="96"/>
      <c r="H682" s="79"/>
      <c r="I682" s="285"/>
      <c r="J682" s="62"/>
      <c r="K682" s="51"/>
      <c r="L682" s="66"/>
    </row>
    <row r="683" spans="1:12" x14ac:dyDescent="0.4">
      <c r="A683" s="45">
        <f t="shared" ca="1" si="53"/>
        <v>0</v>
      </c>
      <c r="B683" s="45" t="b">
        <f t="shared" si="52"/>
        <v>0</v>
      </c>
      <c r="C683" s="46">
        <f t="shared" si="54"/>
        <v>0</v>
      </c>
      <c r="D683" s="45">
        <f t="shared" si="55"/>
        <v>0</v>
      </c>
      <c r="E683" s="251">
        <f t="shared" si="56"/>
        <v>0</v>
      </c>
      <c r="F683" s="168"/>
      <c r="G683" s="96"/>
      <c r="H683" s="79"/>
      <c r="I683" s="285"/>
      <c r="J683" s="62"/>
      <c r="K683" s="51"/>
      <c r="L683" s="66"/>
    </row>
    <row r="684" spans="1:12" x14ac:dyDescent="0.4">
      <c r="A684" s="45">
        <f t="shared" ca="1" si="53"/>
        <v>0</v>
      </c>
      <c r="B684" s="45" t="b">
        <f t="shared" si="52"/>
        <v>0</v>
      </c>
      <c r="C684" s="46">
        <f t="shared" si="54"/>
        <v>0</v>
      </c>
      <c r="D684" s="45">
        <f t="shared" si="55"/>
        <v>0</v>
      </c>
      <c r="E684" s="251">
        <f t="shared" si="56"/>
        <v>0</v>
      </c>
      <c r="F684" s="168"/>
      <c r="G684" s="96"/>
      <c r="H684" s="79"/>
      <c r="I684" s="285"/>
      <c r="J684" s="62"/>
      <c r="K684" s="51"/>
      <c r="L684" s="66"/>
    </row>
    <row r="685" spans="1:12" x14ac:dyDescent="0.4">
      <c r="A685" s="45">
        <f t="shared" ca="1" si="53"/>
        <v>0</v>
      </c>
      <c r="B685" s="45" t="b">
        <f t="shared" si="52"/>
        <v>0</v>
      </c>
      <c r="C685" s="46">
        <f t="shared" si="54"/>
        <v>0</v>
      </c>
      <c r="D685" s="45">
        <f t="shared" si="55"/>
        <v>0</v>
      </c>
      <c r="E685" s="251">
        <f t="shared" si="56"/>
        <v>0</v>
      </c>
      <c r="F685" s="168"/>
      <c r="G685" s="96"/>
      <c r="H685" s="79"/>
      <c r="I685" s="285"/>
      <c r="J685" s="62"/>
      <c r="K685" s="51"/>
      <c r="L685" s="66"/>
    </row>
    <row r="686" spans="1:12" x14ac:dyDescent="0.4">
      <c r="A686" s="45">
        <f t="shared" ca="1" si="53"/>
        <v>0</v>
      </c>
      <c r="B686" s="45" t="b">
        <f t="shared" si="52"/>
        <v>0</v>
      </c>
      <c r="C686" s="46">
        <f t="shared" si="54"/>
        <v>0</v>
      </c>
      <c r="D686" s="45">
        <f t="shared" si="55"/>
        <v>0</v>
      </c>
      <c r="E686" s="251">
        <f t="shared" si="56"/>
        <v>0</v>
      </c>
      <c r="F686" s="168"/>
      <c r="G686" s="96"/>
      <c r="H686" s="79"/>
      <c r="I686" s="285"/>
      <c r="J686" s="62"/>
      <c r="K686" s="51"/>
      <c r="L686" s="66"/>
    </row>
    <row r="687" spans="1:12" x14ac:dyDescent="0.4">
      <c r="A687" s="45">
        <f t="shared" ca="1" si="53"/>
        <v>0</v>
      </c>
      <c r="B687" s="45" t="b">
        <f t="shared" si="52"/>
        <v>0</v>
      </c>
      <c r="C687" s="46">
        <f t="shared" si="54"/>
        <v>0</v>
      </c>
      <c r="D687" s="45">
        <f t="shared" si="55"/>
        <v>0</v>
      </c>
      <c r="E687" s="251">
        <f t="shared" si="56"/>
        <v>0</v>
      </c>
      <c r="F687" s="168"/>
      <c r="G687" s="96"/>
      <c r="H687" s="79"/>
      <c r="I687" s="285"/>
      <c r="J687" s="62"/>
      <c r="K687" s="51"/>
      <c r="L687" s="66"/>
    </row>
    <row r="688" spans="1:12" x14ac:dyDescent="0.4">
      <c r="A688" s="45">
        <f t="shared" ca="1" si="53"/>
        <v>0</v>
      </c>
      <c r="B688" s="45" t="b">
        <f t="shared" si="52"/>
        <v>0</v>
      </c>
      <c r="C688" s="46">
        <f t="shared" si="54"/>
        <v>0</v>
      </c>
      <c r="D688" s="45">
        <f t="shared" si="55"/>
        <v>0</v>
      </c>
      <c r="E688" s="251">
        <f t="shared" si="56"/>
        <v>0</v>
      </c>
      <c r="F688" s="168"/>
      <c r="G688" s="96"/>
      <c r="H688" s="79"/>
      <c r="I688" s="285"/>
      <c r="J688" s="62"/>
      <c r="K688" s="51"/>
      <c r="L688" s="66"/>
    </row>
    <row r="689" spans="1:12" x14ac:dyDescent="0.4">
      <c r="A689" s="45">
        <f t="shared" ca="1" si="53"/>
        <v>0</v>
      </c>
      <c r="B689" s="45" t="b">
        <f t="shared" si="52"/>
        <v>0</v>
      </c>
      <c r="C689" s="46">
        <f t="shared" si="54"/>
        <v>0</v>
      </c>
      <c r="D689" s="45">
        <f t="shared" si="55"/>
        <v>0</v>
      </c>
      <c r="E689" s="251">
        <f t="shared" si="56"/>
        <v>0</v>
      </c>
      <c r="F689" s="168"/>
      <c r="G689" s="96"/>
      <c r="H689" s="79"/>
      <c r="I689" s="285"/>
      <c r="J689" s="62"/>
      <c r="K689" s="51"/>
      <c r="L689" s="66"/>
    </row>
    <row r="690" spans="1:12" x14ac:dyDescent="0.4">
      <c r="A690" s="45">
        <f t="shared" ca="1" si="53"/>
        <v>0</v>
      </c>
      <c r="B690" s="45" t="b">
        <f t="shared" si="52"/>
        <v>0</v>
      </c>
      <c r="C690" s="46">
        <f t="shared" si="54"/>
        <v>0</v>
      </c>
      <c r="D690" s="45">
        <f t="shared" si="55"/>
        <v>0</v>
      </c>
      <c r="E690" s="251">
        <f t="shared" si="56"/>
        <v>0</v>
      </c>
      <c r="F690" s="168"/>
      <c r="G690" s="96"/>
      <c r="H690" s="79"/>
      <c r="I690" s="285"/>
      <c r="J690" s="62"/>
      <c r="K690" s="51"/>
      <c r="L690" s="66"/>
    </row>
    <row r="691" spans="1:12" x14ac:dyDescent="0.4">
      <c r="A691" s="45">
        <f t="shared" ca="1" si="53"/>
        <v>0</v>
      </c>
      <c r="B691" s="45" t="b">
        <f t="shared" si="52"/>
        <v>0</v>
      </c>
      <c r="C691" s="46">
        <f t="shared" si="54"/>
        <v>0</v>
      </c>
      <c r="D691" s="45">
        <f t="shared" si="55"/>
        <v>0</v>
      </c>
      <c r="E691" s="251">
        <f t="shared" si="56"/>
        <v>0</v>
      </c>
      <c r="F691" s="168"/>
      <c r="G691" s="96"/>
      <c r="H691" s="79"/>
      <c r="I691" s="285"/>
      <c r="J691" s="62"/>
      <c r="K691" s="51"/>
      <c r="L691" s="66"/>
    </row>
    <row r="692" spans="1:12" x14ac:dyDescent="0.4">
      <c r="A692" s="45">
        <f t="shared" ca="1" si="53"/>
        <v>0</v>
      </c>
      <c r="B692" s="45" t="b">
        <f t="shared" si="52"/>
        <v>0</v>
      </c>
      <c r="C692" s="46">
        <f t="shared" si="54"/>
        <v>0</v>
      </c>
      <c r="D692" s="45">
        <f t="shared" si="55"/>
        <v>0</v>
      </c>
      <c r="E692" s="251">
        <f t="shared" si="56"/>
        <v>0</v>
      </c>
      <c r="F692" s="168"/>
      <c r="G692" s="96"/>
      <c r="H692" s="79"/>
      <c r="I692" s="285"/>
      <c r="J692" s="62"/>
      <c r="K692" s="51"/>
      <c r="L692" s="66"/>
    </row>
    <row r="693" spans="1:12" x14ac:dyDescent="0.4">
      <c r="A693" s="45">
        <f t="shared" ca="1" si="53"/>
        <v>0</v>
      </c>
      <c r="B693" s="45" t="b">
        <f t="shared" si="52"/>
        <v>0</v>
      </c>
      <c r="C693" s="46">
        <f t="shared" si="54"/>
        <v>0</v>
      </c>
      <c r="D693" s="45">
        <f t="shared" si="55"/>
        <v>0</v>
      </c>
      <c r="E693" s="251">
        <f t="shared" si="56"/>
        <v>0</v>
      </c>
      <c r="F693" s="168"/>
      <c r="G693" s="96"/>
      <c r="H693" s="79"/>
      <c r="I693" s="285"/>
      <c r="J693" s="62"/>
      <c r="K693" s="51"/>
      <c r="L693" s="66"/>
    </row>
    <row r="694" spans="1:12" x14ac:dyDescent="0.4">
      <c r="A694" s="45">
        <f t="shared" ca="1" si="53"/>
        <v>0</v>
      </c>
      <c r="B694" s="45" t="b">
        <f t="shared" si="52"/>
        <v>0</v>
      </c>
      <c r="C694" s="46">
        <f t="shared" si="54"/>
        <v>0</v>
      </c>
      <c r="D694" s="45">
        <f t="shared" si="55"/>
        <v>0</v>
      </c>
      <c r="E694" s="251">
        <f t="shared" si="56"/>
        <v>0</v>
      </c>
      <c r="F694" s="168"/>
      <c r="G694" s="96"/>
      <c r="H694" s="79"/>
      <c r="I694" s="285"/>
      <c r="J694" s="62"/>
      <c r="K694" s="51"/>
      <c r="L694" s="66"/>
    </row>
    <row r="695" spans="1:12" x14ac:dyDescent="0.4">
      <c r="A695" s="45">
        <f t="shared" ca="1" si="53"/>
        <v>0</v>
      </c>
      <c r="B695" s="45" t="b">
        <f t="shared" si="52"/>
        <v>0</v>
      </c>
      <c r="C695" s="46">
        <f t="shared" si="54"/>
        <v>0</v>
      </c>
      <c r="D695" s="45">
        <f t="shared" si="55"/>
        <v>0</v>
      </c>
      <c r="E695" s="251">
        <f t="shared" si="56"/>
        <v>0</v>
      </c>
      <c r="F695" s="168"/>
      <c r="G695" s="96"/>
      <c r="H695" s="79"/>
      <c r="I695" s="285"/>
      <c r="J695" s="62"/>
      <c r="K695" s="51"/>
      <c r="L695" s="66"/>
    </row>
    <row r="696" spans="1:12" x14ac:dyDescent="0.4">
      <c r="A696" s="45">
        <f t="shared" ca="1" si="53"/>
        <v>0</v>
      </c>
      <c r="B696" s="45" t="b">
        <f t="shared" si="52"/>
        <v>0</v>
      </c>
      <c r="C696" s="46">
        <f t="shared" si="54"/>
        <v>0</v>
      </c>
      <c r="D696" s="45">
        <f t="shared" si="55"/>
        <v>0</v>
      </c>
      <c r="E696" s="251">
        <f t="shared" si="56"/>
        <v>0</v>
      </c>
      <c r="F696" s="168"/>
      <c r="G696" s="96"/>
      <c r="H696" s="79"/>
      <c r="I696" s="285"/>
      <c r="J696" s="62"/>
      <c r="K696" s="51"/>
      <c r="L696" s="66"/>
    </row>
    <row r="697" spans="1:12" x14ac:dyDescent="0.4">
      <c r="A697" s="45">
        <f t="shared" ca="1" si="53"/>
        <v>0</v>
      </c>
      <c r="B697" s="45" t="b">
        <f t="shared" si="52"/>
        <v>0</v>
      </c>
      <c r="C697" s="46">
        <f t="shared" si="54"/>
        <v>0</v>
      </c>
      <c r="D697" s="45">
        <f t="shared" si="55"/>
        <v>0</v>
      </c>
      <c r="E697" s="251">
        <f t="shared" si="56"/>
        <v>0</v>
      </c>
      <c r="F697" s="168"/>
      <c r="G697" s="96"/>
      <c r="H697" s="79"/>
      <c r="I697" s="285"/>
      <c r="J697" s="62"/>
      <c r="K697" s="51"/>
      <c r="L697" s="66"/>
    </row>
    <row r="698" spans="1:12" x14ac:dyDescent="0.4">
      <c r="A698" s="45">
        <f t="shared" ca="1" si="53"/>
        <v>0</v>
      </c>
      <c r="B698" s="45" t="b">
        <f t="shared" si="52"/>
        <v>0</v>
      </c>
      <c r="C698" s="46">
        <f t="shared" si="54"/>
        <v>0</v>
      </c>
      <c r="D698" s="45">
        <f t="shared" si="55"/>
        <v>0</v>
      </c>
      <c r="E698" s="251">
        <f t="shared" si="56"/>
        <v>0</v>
      </c>
      <c r="F698" s="168"/>
      <c r="G698" s="96"/>
      <c r="H698" s="79"/>
      <c r="I698" s="285"/>
      <c r="J698" s="62"/>
      <c r="K698" s="51"/>
      <c r="L698" s="66"/>
    </row>
    <row r="699" spans="1:12" x14ac:dyDescent="0.4">
      <c r="A699" s="45">
        <f t="shared" ca="1" si="53"/>
        <v>0</v>
      </c>
      <c r="B699" s="45" t="b">
        <f t="shared" si="52"/>
        <v>0</v>
      </c>
      <c r="C699" s="46">
        <f t="shared" si="54"/>
        <v>0</v>
      </c>
      <c r="D699" s="45">
        <f t="shared" si="55"/>
        <v>0</v>
      </c>
      <c r="E699" s="251">
        <f t="shared" si="56"/>
        <v>0</v>
      </c>
      <c r="F699" s="168"/>
      <c r="G699" s="96"/>
      <c r="H699" s="79"/>
      <c r="I699" s="285"/>
      <c r="J699" s="62"/>
      <c r="K699" s="51"/>
      <c r="L699" s="66"/>
    </row>
    <row r="700" spans="1:12" x14ac:dyDescent="0.4">
      <c r="A700" s="45">
        <f t="shared" ca="1" si="53"/>
        <v>0</v>
      </c>
      <c r="B700" s="45" t="b">
        <f t="shared" si="52"/>
        <v>0</v>
      </c>
      <c r="C700" s="46">
        <f t="shared" si="54"/>
        <v>0</v>
      </c>
      <c r="D700" s="45">
        <f t="shared" si="55"/>
        <v>0</v>
      </c>
      <c r="E700" s="251">
        <f t="shared" si="56"/>
        <v>0</v>
      </c>
      <c r="F700" s="168"/>
      <c r="G700" s="96"/>
      <c r="H700" s="79"/>
      <c r="I700" s="285"/>
      <c r="J700" s="62"/>
      <c r="K700" s="51"/>
      <c r="L700" s="66"/>
    </row>
    <row r="701" spans="1:12" x14ac:dyDescent="0.4">
      <c r="A701" s="45">
        <f t="shared" ca="1" si="53"/>
        <v>0</v>
      </c>
      <c r="B701" s="45" t="b">
        <f t="shared" si="52"/>
        <v>0</v>
      </c>
      <c r="C701" s="46">
        <f t="shared" si="54"/>
        <v>0</v>
      </c>
      <c r="D701" s="45">
        <f t="shared" si="55"/>
        <v>0</v>
      </c>
      <c r="E701" s="251">
        <f t="shared" si="56"/>
        <v>0</v>
      </c>
      <c r="F701" s="168"/>
      <c r="G701" s="96"/>
      <c r="H701" s="79"/>
      <c r="I701" s="285"/>
      <c r="J701" s="62"/>
      <c r="K701" s="51"/>
      <c r="L701" s="66"/>
    </row>
    <row r="702" spans="1:12" x14ac:dyDescent="0.4">
      <c r="A702" s="45">
        <f t="shared" ca="1" si="53"/>
        <v>0</v>
      </c>
      <c r="B702" s="45" t="b">
        <f t="shared" si="52"/>
        <v>0</v>
      </c>
      <c r="C702" s="46">
        <f t="shared" si="54"/>
        <v>0</v>
      </c>
      <c r="D702" s="45">
        <f t="shared" si="55"/>
        <v>0</v>
      </c>
      <c r="E702" s="251">
        <f t="shared" si="56"/>
        <v>0</v>
      </c>
      <c r="F702" s="168"/>
      <c r="G702" s="96"/>
      <c r="H702" s="79"/>
      <c r="I702" s="285"/>
      <c r="J702" s="62"/>
      <c r="K702" s="51"/>
      <c r="L702" s="66"/>
    </row>
    <row r="703" spans="1:12" x14ac:dyDescent="0.4">
      <c r="A703" s="45">
        <f t="shared" ca="1" si="53"/>
        <v>0</v>
      </c>
      <c r="B703" s="45" t="b">
        <f t="shared" si="52"/>
        <v>0</v>
      </c>
      <c r="C703" s="46">
        <f t="shared" si="54"/>
        <v>0</v>
      </c>
      <c r="D703" s="45">
        <f t="shared" si="55"/>
        <v>0</v>
      </c>
      <c r="E703" s="251">
        <f t="shared" si="56"/>
        <v>0</v>
      </c>
      <c r="F703" s="168"/>
      <c r="G703" s="96"/>
      <c r="H703" s="79"/>
      <c r="I703" s="285"/>
      <c r="J703" s="62"/>
      <c r="K703" s="51"/>
      <c r="L703" s="66"/>
    </row>
    <row r="704" spans="1:12" x14ac:dyDescent="0.4">
      <c r="A704" s="45">
        <f t="shared" ca="1" si="53"/>
        <v>0</v>
      </c>
      <c r="B704" s="45" t="b">
        <f t="shared" si="52"/>
        <v>0</v>
      </c>
      <c r="C704" s="46">
        <f t="shared" si="54"/>
        <v>0</v>
      </c>
      <c r="D704" s="45">
        <f t="shared" si="55"/>
        <v>0</v>
      </c>
      <c r="E704" s="251">
        <f t="shared" si="56"/>
        <v>0</v>
      </c>
      <c r="F704" s="168"/>
      <c r="G704" s="96"/>
      <c r="H704" s="79"/>
      <c r="I704" s="285"/>
      <c r="J704" s="62"/>
      <c r="K704" s="51"/>
      <c r="L704" s="66"/>
    </row>
    <row r="705" spans="1:12" x14ac:dyDescent="0.4">
      <c r="A705" s="45">
        <f t="shared" ca="1" si="53"/>
        <v>0</v>
      </c>
      <c r="B705" s="45" t="b">
        <f t="shared" si="52"/>
        <v>0</v>
      </c>
      <c r="C705" s="46">
        <f t="shared" si="54"/>
        <v>0</v>
      </c>
      <c r="D705" s="45">
        <f t="shared" si="55"/>
        <v>0</v>
      </c>
      <c r="E705" s="251">
        <f t="shared" si="56"/>
        <v>0</v>
      </c>
      <c r="F705" s="168"/>
      <c r="G705" s="96"/>
      <c r="H705" s="79"/>
      <c r="I705" s="285"/>
      <c r="J705" s="62"/>
      <c r="K705" s="51"/>
      <c r="L705" s="66"/>
    </row>
    <row r="706" spans="1:12" x14ac:dyDescent="0.4">
      <c r="A706" s="45">
        <f t="shared" ca="1" si="53"/>
        <v>0</v>
      </c>
      <c r="B706" s="45" t="b">
        <f t="shared" si="52"/>
        <v>0</v>
      </c>
      <c r="C706" s="46">
        <f t="shared" si="54"/>
        <v>0</v>
      </c>
      <c r="D706" s="45">
        <f t="shared" si="55"/>
        <v>0</v>
      </c>
      <c r="E706" s="251">
        <f t="shared" si="56"/>
        <v>0</v>
      </c>
      <c r="F706" s="168"/>
      <c r="G706" s="96"/>
      <c r="H706" s="79"/>
      <c r="I706" s="285"/>
      <c r="J706" s="62"/>
      <c r="K706" s="51"/>
      <c r="L706" s="66"/>
    </row>
    <row r="707" spans="1:12" x14ac:dyDescent="0.4">
      <c r="A707" s="45">
        <f t="shared" ca="1" si="53"/>
        <v>0</v>
      </c>
      <c r="B707" s="45" t="b">
        <f t="shared" si="52"/>
        <v>0</v>
      </c>
      <c r="C707" s="46">
        <f t="shared" si="54"/>
        <v>0</v>
      </c>
      <c r="D707" s="45">
        <f t="shared" si="55"/>
        <v>0</v>
      </c>
      <c r="E707" s="251">
        <f t="shared" si="56"/>
        <v>0</v>
      </c>
      <c r="F707" s="168"/>
      <c r="G707" s="96"/>
      <c r="H707" s="79"/>
      <c r="I707" s="285"/>
      <c r="J707" s="62"/>
      <c r="K707" s="51"/>
      <c r="L707" s="66"/>
    </row>
    <row r="708" spans="1:12" x14ac:dyDescent="0.4">
      <c r="A708" s="45">
        <f t="shared" ca="1" si="53"/>
        <v>0</v>
      </c>
      <c r="B708" s="45" t="b">
        <f t="shared" si="52"/>
        <v>0</v>
      </c>
      <c r="C708" s="46">
        <f t="shared" si="54"/>
        <v>0</v>
      </c>
      <c r="D708" s="45">
        <f t="shared" si="55"/>
        <v>0</v>
      </c>
      <c r="E708" s="251">
        <f t="shared" si="56"/>
        <v>0</v>
      </c>
      <c r="F708" s="168"/>
      <c r="G708" s="96"/>
      <c r="H708" s="79"/>
      <c r="I708" s="285"/>
      <c r="J708" s="62"/>
      <c r="K708" s="51"/>
      <c r="L708" s="66"/>
    </row>
    <row r="709" spans="1:12" x14ac:dyDescent="0.4">
      <c r="A709" s="45">
        <f t="shared" ca="1" si="53"/>
        <v>0</v>
      </c>
      <c r="B709" s="45" t="b">
        <f t="shared" si="52"/>
        <v>0</v>
      </c>
      <c r="C709" s="46">
        <f t="shared" si="54"/>
        <v>0</v>
      </c>
      <c r="D709" s="45">
        <f t="shared" si="55"/>
        <v>0</v>
      </c>
      <c r="E709" s="251">
        <f t="shared" si="56"/>
        <v>0</v>
      </c>
      <c r="F709" s="168"/>
      <c r="G709" s="96"/>
      <c r="H709" s="79"/>
      <c r="I709" s="285"/>
      <c r="J709" s="62"/>
      <c r="K709" s="51"/>
      <c r="L709" s="66"/>
    </row>
    <row r="710" spans="1:12" x14ac:dyDescent="0.4">
      <c r="A710" s="45">
        <f t="shared" ca="1" si="53"/>
        <v>0</v>
      </c>
      <c r="B710" s="45" t="b">
        <f t="shared" si="52"/>
        <v>0</v>
      </c>
      <c r="C710" s="46">
        <f t="shared" si="54"/>
        <v>0</v>
      </c>
      <c r="D710" s="45">
        <f t="shared" si="55"/>
        <v>0</v>
      </c>
      <c r="E710" s="251">
        <f t="shared" si="56"/>
        <v>0</v>
      </c>
      <c r="F710" s="168"/>
      <c r="G710" s="96"/>
      <c r="H710" s="79"/>
      <c r="I710" s="285"/>
      <c r="J710" s="62"/>
      <c r="K710" s="51"/>
      <c r="L710" s="66"/>
    </row>
    <row r="711" spans="1:12" x14ac:dyDescent="0.4">
      <c r="A711" s="45">
        <f t="shared" ca="1" si="53"/>
        <v>0</v>
      </c>
      <c r="B711" s="45" t="b">
        <f t="shared" ref="B711:B774" si="57">AND(分科號=E711,D711&gt;=分起日,D711&lt;=分訖日)</f>
        <v>0</v>
      </c>
      <c r="C711" s="46">
        <f t="shared" si="54"/>
        <v>0</v>
      </c>
      <c r="D711" s="45">
        <f t="shared" si="55"/>
        <v>0</v>
      </c>
      <c r="E711" s="251">
        <f t="shared" si="56"/>
        <v>0</v>
      </c>
      <c r="F711" s="168"/>
      <c r="G711" s="96"/>
      <c r="H711" s="79"/>
      <c r="I711" s="285"/>
      <c r="J711" s="62"/>
      <c r="K711" s="51"/>
      <c r="L711" s="66"/>
    </row>
    <row r="712" spans="1:12" x14ac:dyDescent="0.4">
      <c r="A712" s="45">
        <f t="shared" ref="A712:A775" ca="1" si="58">IF(B712,COUNTIF(OFFSET(B712,ROW()*-1+6,,ROW()-5),TRUE),)</f>
        <v>0</v>
      </c>
      <c r="B712" s="45" t="b">
        <f t="shared" si="57"/>
        <v>0</v>
      </c>
      <c r="C712" s="46">
        <f t="shared" ref="C712:C775" si="59">IF(F712&lt;&gt;"",F712,IF(E712&lt;&gt;0,INDEX(C:C,ROW()-1),0))</f>
        <v>0</v>
      </c>
      <c r="D712" s="45">
        <f t="shared" ref="D712:D775" si="60">IF(G712&lt;&gt;"",G712,IF(E712&lt;&gt;0,INDEX(D:D,ROW()-1),0))</f>
        <v>0</v>
      </c>
      <c r="E712" s="251">
        <f t="shared" si="56"/>
        <v>0</v>
      </c>
      <c r="F712" s="168"/>
      <c r="G712" s="96"/>
      <c r="H712" s="79"/>
      <c r="I712" s="285"/>
      <c r="J712" s="62"/>
      <c r="K712" s="51"/>
      <c r="L712" s="66"/>
    </row>
    <row r="713" spans="1:12" x14ac:dyDescent="0.4">
      <c r="A713" s="45">
        <f t="shared" ca="1" si="58"/>
        <v>0</v>
      </c>
      <c r="B713" s="45" t="b">
        <f t="shared" si="57"/>
        <v>0</v>
      </c>
      <c r="C713" s="46">
        <f t="shared" si="59"/>
        <v>0</v>
      </c>
      <c r="D713" s="45">
        <f t="shared" si="60"/>
        <v>0</v>
      </c>
      <c r="E713" s="251">
        <f t="shared" si="56"/>
        <v>0</v>
      </c>
      <c r="F713" s="168"/>
      <c r="G713" s="96"/>
      <c r="H713" s="79"/>
      <c r="I713" s="285"/>
      <c r="J713" s="62"/>
      <c r="K713" s="51"/>
      <c r="L713" s="66"/>
    </row>
    <row r="714" spans="1:12" x14ac:dyDescent="0.4">
      <c r="A714" s="45">
        <f t="shared" ca="1" si="58"/>
        <v>0</v>
      </c>
      <c r="B714" s="45" t="b">
        <f t="shared" si="57"/>
        <v>0</v>
      </c>
      <c r="C714" s="46">
        <f t="shared" si="59"/>
        <v>0</v>
      </c>
      <c r="D714" s="45">
        <f t="shared" si="60"/>
        <v>0</v>
      </c>
      <c r="E714" s="251">
        <f t="shared" ref="E714:E777" si="61">IF(I714&lt;&gt;"",VALUE(TRIM(LEFT(I714,6))),0)</f>
        <v>0</v>
      </c>
      <c r="F714" s="168"/>
      <c r="G714" s="96"/>
      <c r="H714" s="79"/>
      <c r="I714" s="285"/>
      <c r="J714" s="62"/>
      <c r="K714" s="51"/>
      <c r="L714" s="66"/>
    </row>
    <row r="715" spans="1:12" x14ac:dyDescent="0.4">
      <c r="A715" s="45">
        <f t="shared" ca="1" si="58"/>
        <v>0</v>
      </c>
      <c r="B715" s="45" t="b">
        <f t="shared" si="57"/>
        <v>0</v>
      </c>
      <c r="C715" s="46">
        <f t="shared" si="59"/>
        <v>0</v>
      </c>
      <c r="D715" s="45">
        <f t="shared" si="60"/>
        <v>0</v>
      </c>
      <c r="E715" s="251">
        <f t="shared" si="61"/>
        <v>0</v>
      </c>
      <c r="F715" s="168"/>
      <c r="G715" s="96"/>
      <c r="H715" s="79"/>
      <c r="I715" s="285"/>
      <c r="J715" s="62"/>
      <c r="K715" s="51"/>
      <c r="L715" s="66"/>
    </row>
    <row r="716" spans="1:12" x14ac:dyDescent="0.4">
      <c r="A716" s="45">
        <f t="shared" ca="1" si="58"/>
        <v>0</v>
      </c>
      <c r="B716" s="45" t="b">
        <f t="shared" si="57"/>
        <v>0</v>
      </c>
      <c r="C716" s="46">
        <f t="shared" si="59"/>
        <v>0</v>
      </c>
      <c r="D716" s="45">
        <f t="shared" si="60"/>
        <v>0</v>
      </c>
      <c r="E716" s="251">
        <f t="shared" si="61"/>
        <v>0</v>
      </c>
      <c r="F716" s="168"/>
      <c r="G716" s="96"/>
      <c r="H716" s="79"/>
      <c r="I716" s="285"/>
      <c r="J716" s="62"/>
      <c r="K716" s="51"/>
      <c r="L716" s="66"/>
    </row>
    <row r="717" spans="1:12" x14ac:dyDescent="0.4">
      <c r="A717" s="45">
        <f t="shared" ca="1" si="58"/>
        <v>0</v>
      </c>
      <c r="B717" s="45" t="b">
        <f t="shared" si="57"/>
        <v>0</v>
      </c>
      <c r="C717" s="46">
        <f t="shared" si="59"/>
        <v>0</v>
      </c>
      <c r="D717" s="45">
        <f t="shared" si="60"/>
        <v>0</v>
      </c>
      <c r="E717" s="251">
        <f t="shared" si="61"/>
        <v>0</v>
      </c>
      <c r="F717" s="168"/>
      <c r="G717" s="96"/>
      <c r="H717" s="79"/>
      <c r="I717" s="285"/>
      <c r="J717" s="62"/>
      <c r="K717" s="51"/>
      <c r="L717" s="66"/>
    </row>
    <row r="718" spans="1:12" x14ac:dyDescent="0.4">
      <c r="A718" s="45">
        <f t="shared" ca="1" si="58"/>
        <v>0</v>
      </c>
      <c r="B718" s="45" t="b">
        <f t="shared" si="57"/>
        <v>0</v>
      </c>
      <c r="C718" s="46">
        <f t="shared" si="59"/>
        <v>0</v>
      </c>
      <c r="D718" s="45">
        <f t="shared" si="60"/>
        <v>0</v>
      </c>
      <c r="E718" s="251">
        <f t="shared" si="61"/>
        <v>0</v>
      </c>
      <c r="F718" s="168"/>
      <c r="G718" s="96"/>
      <c r="H718" s="79"/>
      <c r="I718" s="285"/>
      <c r="J718" s="62"/>
      <c r="K718" s="51"/>
      <c r="L718" s="66"/>
    </row>
    <row r="719" spans="1:12" x14ac:dyDescent="0.4">
      <c r="A719" s="45">
        <f t="shared" ca="1" si="58"/>
        <v>0</v>
      </c>
      <c r="B719" s="45" t="b">
        <f t="shared" si="57"/>
        <v>0</v>
      </c>
      <c r="C719" s="46">
        <f t="shared" si="59"/>
        <v>0</v>
      </c>
      <c r="D719" s="45">
        <f t="shared" si="60"/>
        <v>0</v>
      </c>
      <c r="E719" s="251">
        <f t="shared" si="61"/>
        <v>0</v>
      </c>
      <c r="F719" s="168"/>
      <c r="G719" s="96"/>
      <c r="H719" s="79"/>
      <c r="I719" s="285"/>
      <c r="J719" s="62"/>
      <c r="K719" s="51"/>
      <c r="L719" s="66"/>
    </row>
    <row r="720" spans="1:12" x14ac:dyDescent="0.4">
      <c r="A720" s="45">
        <f t="shared" ca="1" si="58"/>
        <v>0</v>
      </c>
      <c r="B720" s="45" t="b">
        <f t="shared" si="57"/>
        <v>0</v>
      </c>
      <c r="C720" s="46">
        <f t="shared" si="59"/>
        <v>0</v>
      </c>
      <c r="D720" s="45">
        <f t="shared" si="60"/>
        <v>0</v>
      </c>
      <c r="E720" s="251">
        <f t="shared" si="61"/>
        <v>0</v>
      </c>
      <c r="F720" s="168"/>
      <c r="G720" s="96"/>
      <c r="H720" s="79"/>
      <c r="I720" s="285"/>
      <c r="J720" s="62"/>
      <c r="K720" s="51"/>
      <c r="L720" s="66"/>
    </row>
    <row r="721" spans="1:12" x14ac:dyDescent="0.4">
      <c r="A721" s="45">
        <f t="shared" ca="1" si="58"/>
        <v>0</v>
      </c>
      <c r="B721" s="45" t="b">
        <f t="shared" si="57"/>
        <v>0</v>
      </c>
      <c r="C721" s="46">
        <f t="shared" si="59"/>
        <v>0</v>
      </c>
      <c r="D721" s="45">
        <f t="shared" si="60"/>
        <v>0</v>
      </c>
      <c r="E721" s="251">
        <f t="shared" si="61"/>
        <v>0</v>
      </c>
      <c r="F721" s="168"/>
      <c r="G721" s="96"/>
      <c r="H721" s="79"/>
      <c r="I721" s="285"/>
      <c r="J721" s="62"/>
      <c r="K721" s="51"/>
      <c r="L721" s="66"/>
    </row>
    <row r="722" spans="1:12" x14ac:dyDescent="0.4">
      <c r="A722" s="45">
        <f t="shared" ca="1" si="58"/>
        <v>0</v>
      </c>
      <c r="B722" s="45" t="b">
        <f t="shared" si="57"/>
        <v>0</v>
      </c>
      <c r="C722" s="46">
        <f t="shared" si="59"/>
        <v>0</v>
      </c>
      <c r="D722" s="45">
        <f t="shared" si="60"/>
        <v>0</v>
      </c>
      <c r="E722" s="251">
        <f t="shared" si="61"/>
        <v>0</v>
      </c>
      <c r="F722" s="168"/>
      <c r="G722" s="96"/>
      <c r="H722" s="79"/>
      <c r="I722" s="285"/>
      <c r="J722" s="62"/>
      <c r="K722" s="51"/>
      <c r="L722" s="66"/>
    </row>
    <row r="723" spans="1:12" x14ac:dyDescent="0.4">
      <c r="A723" s="45">
        <f t="shared" ca="1" si="58"/>
        <v>0</v>
      </c>
      <c r="B723" s="45" t="b">
        <f t="shared" si="57"/>
        <v>0</v>
      </c>
      <c r="C723" s="46">
        <f t="shared" si="59"/>
        <v>0</v>
      </c>
      <c r="D723" s="45">
        <f t="shared" si="60"/>
        <v>0</v>
      </c>
      <c r="E723" s="251">
        <f t="shared" si="61"/>
        <v>0</v>
      </c>
      <c r="F723" s="168"/>
      <c r="G723" s="96"/>
      <c r="H723" s="79"/>
      <c r="I723" s="285"/>
      <c r="J723" s="62"/>
      <c r="K723" s="51"/>
      <c r="L723" s="66"/>
    </row>
    <row r="724" spans="1:12" x14ac:dyDescent="0.4">
      <c r="A724" s="45">
        <f t="shared" ca="1" si="58"/>
        <v>0</v>
      </c>
      <c r="B724" s="45" t="b">
        <f t="shared" si="57"/>
        <v>0</v>
      </c>
      <c r="C724" s="46">
        <f t="shared" si="59"/>
        <v>0</v>
      </c>
      <c r="D724" s="45">
        <f t="shared" si="60"/>
        <v>0</v>
      </c>
      <c r="E724" s="251">
        <f t="shared" si="61"/>
        <v>0</v>
      </c>
      <c r="F724" s="168"/>
      <c r="G724" s="96"/>
      <c r="H724" s="79"/>
      <c r="I724" s="285"/>
      <c r="J724" s="62"/>
      <c r="K724" s="51"/>
      <c r="L724" s="66"/>
    </row>
    <row r="725" spans="1:12" x14ac:dyDescent="0.4">
      <c r="A725" s="45">
        <f t="shared" ca="1" si="58"/>
        <v>0</v>
      </c>
      <c r="B725" s="45" t="b">
        <f t="shared" si="57"/>
        <v>0</v>
      </c>
      <c r="C725" s="46">
        <f t="shared" si="59"/>
        <v>0</v>
      </c>
      <c r="D725" s="45">
        <f t="shared" si="60"/>
        <v>0</v>
      </c>
      <c r="E725" s="251">
        <f t="shared" si="61"/>
        <v>0</v>
      </c>
      <c r="F725" s="168"/>
      <c r="G725" s="96"/>
      <c r="H725" s="79"/>
      <c r="I725" s="285"/>
      <c r="J725" s="62"/>
      <c r="K725" s="51"/>
      <c r="L725" s="66"/>
    </row>
    <row r="726" spans="1:12" x14ac:dyDescent="0.4">
      <c r="A726" s="45">
        <f t="shared" ca="1" si="58"/>
        <v>0</v>
      </c>
      <c r="B726" s="45" t="b">
        <f t="shared" si="57"/>
        <v>0</v>
      </c>
      <c r="C726" s="46">
        <f t="shared" si="59"/>
        <v>0</v>
      </c>
      <c r="D726" s="45">
        <f t="shared" si="60"/>
        <v>0</v>
      </c>
      <c r="E726" s="251">
        <f t="shared" si="61"/>
        <v>0</v>
      </c>
      <c r="F726" s="168"/>
      <c r="G726" s="96"/>
      <c r="H726" s="79"/>
      <c r="I726" s="285"/>
      <c r="J726" s="62"/>
      <c r="K726" s="51"/>
      <c r="L726" s="66"/>
    </row>
    <row r="727" spans="1:12" x14ac:dyDescent="0.4">
      <c r="A727" s="45">
        <f t="shared" ca="1" si="58"/>
        <v>0</v>
      </c>
      <c r="B727" s="45" t="b">
        <f t="shared" si="57"/>
        <v>0</v>
      </c>
      <c r="C727" s="46">
        <f t="shared" si="59"/>
        <v>0</v>
      </c>
      <c r="D727" s="45">
        <f t="shared" si="60"/>
        <v>0</v>
      </c>
      <c r="E727" s="251">
        <f t="shared" si="61"/>
        <v>0</v>
      </c>
      <c r="F727" s="168"/>
      <c r="G727" s="96"/>
      <c r="H727" s="79"/>
      <c r="I727" s="285"/>
      <c r="J727" s="62"/>
      <c r="K727" s="51"/>
      <c r="L727" s="66"/>
    </row>
    <row r="728" spans="1:12" x14ac:dyDescent="0.4">
      <c r="A728" s="45">
        <f t="shared" ca="1" si="58"/>
        <v>0</v>
      </c>
      <c r="B728" s="45" t="b">
        <f t="shared" si="57"/>
        <v>0</v>
      </c>
      <c r="C728" s="46">
        <f t="shared" si="59"/>
        <v>0</v>
      </c>
      <c r="D728" s="45">
        <f t="shared" si="60"/>
        <v>0</v>
      </c>
      <c r="E728" s="251">
        <f t="shared" si="61"/>
        <v>0</v>
      </c>
      <c r="F728" s="168"/>
      <c r="G728" s="96"/>
      <c r="H728" s="79"/>
      <c r="I728" s="285"/>
      <c r="J728" s="62"/>
      <c r="K728" s="51"/>
      <c r="L728" s="66"/>
    </row>
    <row r="729" spans="1:12" x14ac:dyDescent="0.4">
      <c r="A729" s="45">
        <f t="shared" ca="1" si="58"/>
        <v>0</v>
      </c>
      <c r="B729" s="45" t="b">
        <f t="shared" si="57"/>
        <v>0</v>
      </c>
      <c r="C729" s="46">
        <f t="shared" si="59"/>
        <v>0</v>
      </c>
      <c r="D729" s="45">
        <f t="shared" si="60"/>
        <v>0</v>
      </c>
      <c r="E729" s="251">
        <f t="shared" si="61"/>
        <v>0</v>
      </c>
      <c r="F729" s="168"/>
      <c r="G729" s="96"/>
      <c r="H729" s="79"/>
      <c r="I729" s="285"/>
      <c r="J729" s="62"/>
      <c r="K729" s="51"/>
      <c r="L729" s="66"/>
    </row>
    <row r="730" spans="1:12" x14ac:dyDescent="0.4">
      <c r="A730" s="45">
        <f t="shared" ca="1" si="58"/>
        <v>0</v>
      </c>
      <c r="B730" s="45" t="b">
        <f t="shared" si="57"/>
        <v>0</v>
      </c>
      <c r="C730" s="46">
        <f t="shared" si="59"/>
        <v>0</v>
      </c>
      <c r="D730" s="45">
        <f t="shared" si="60"/>
        <v>0</v>
      </c>
      <c r="E730" s="251">
        <f t="shared" si="61"/>
        <v>0</v>
      </c>
      <c r="F730" s="168"/>
      <c r="G730" s="96"/>
      <c r="H730" s="79"/>
      <c r="I730" s="285"/>
      <c r="J730" s="62"/>
      <c r="K730" s="51"/>
      <c r="L730" s="66"/>
    </row>
    <row r="731" spans="1:12" x14ac:dyDescent="0.4">
      <c r="A731" s="45">
        <f t="shared" ca="1" si="58"/>
        <v>0</v>
      </c>
      <c r="B731" s="45" t="b">
        <f t="shared" si="57"/>
        <v>0</v>
      </c>
      <c r="C731" s="46">
        <f t="shared" si="59"/>
        <v>0</v>
      </c>
      <c r="D731" s="45">
        <f t="shared" si="60"/>
        <v>0</v>
      </c>
      <c r="E731" s="251">
        <f t="shared" si="61"/>
        <v>0</v>
      </c>
      <c r="F731" s="168"/>
      <c r="G731" s="96"/>
      <c r="H731" s="79"/>
      <c r="I731" s="285"/>
      <c r="J731" s="62"/>
      <c r="K731" s="51"/>
      <c r="L731" s="66"/>
    </row>
    <row r="732" spans="1:12" x14ac:dyDescent="0.4">
      <c r="A732" s="45">
        <f t="shared" ca="1" si="58"/>
        <v>0</v>
      </c>
      <c r="B732" s="45" t="b">
        <f t="shared" si="57"/>
        <v>0</v>
      </c>
      <c r="C732" s="46">
        <f t="shared" si="59"/>
        <v>0</v>
      </c>
      <c r="D732" s="45">
        <f t="shared" si="60"/>
        <v>0</v>
      </c>
      <c r="E732" s="251">
        <f t="shared" si="61"/>
        <v>0</v>
      </c>
      <c r="F732" s="168"/>
      <c r="G732" s="96"/>
      <c r="H732" s="79"/>
      <c r="I732" s="285"/>
      <c r="J732" s="62"/>
      <c r="K732" s="51"/>
      <c r="L732" s="66"/>
    </row>
    <row r="733" spans="1:12" x14ac:dyDescent="0.4">
      <c r="A733" s="45">
        <f t="shared" ca="1" si="58"/>
        <v>0</v>
      </c>
      <c r="B733" s="45" t="b">
        <f t="shared" si="57"/>
        <v>0</v>
      </c>
      <c r="C733" s="46">
        <f t="shared" si="59"/>
        <v>0</v>
      </c>
      <c r="D733" s="45">
        <f t="shared" si="60"/>
        <v>0</v>
      </c>
      <c r="E733" s="251">
        <f t="shared" si="61"/>
        <v>0</v>
      </c>
      <c r="F733" s="168"/>
      <c r="G733" s="96"/>
      <c r="H733" s="79"/>
      <c r="I733" s="285"/>
      <c r="J733" s="62"/>
      <c r="K733" s="51"/>
      <c r="L733" s="66"/>
    </row>
    <row r="734" spans="1:12" x14ac:dyDescent="0.4">
      <c r="A734" s="45">
        <f t="shared" ca="1" si="58"/>
        <v>0</v>
      </c>
      <c r="B734" s="45" t="b">
        <f t="shared" si="57"/>
        <v>0</v>
      </c>
      <c r="C734" s="46">
        <f t="shared" si="59"/>
        <v>0</v>
      </c>
      <c r="D734" s="45">
        <f t="shared" si="60"/>
        <v>0</v>
      </c>
      <c r="E734" s="251">
        <f t="shared" si="61"/>
        <v>0</v>
      </c>
      <c r="F734" s="168"/>
      <c r="G734" s="96"/>
      <c r="H734" s="79"/>
      <c r="I734" s="285"/>
      <c r="J734" s="62"/>
      <c r="K734" s="51"/>
      <c r="L734" s="66"/>
    </row>
    <row r="735" spans="1:12" x14ac:dyDescent="0.4">
      <c r="A735" s="45">
        <f t="shared" ca="1" si="58"/>
        <v>0</v>
      </c>
      <c r="B735" s="45" t="b">
        <f t="shared" si="57"/>
        <v>0</v>
      </c>
      <c r="C735" s="46">
        <f t="shared" si="59"/>
        <v>0</v>
      </c>
      <c r="D735" s="45">
        <f t="shared" si="60"/>
        <v>0</v>
      </c>
      <c r="E735" s="251">
        <f t="shared" si="61"/>
        <v>0</v>
      </c>
      <c r="F735" s="168"/>
      <c r="G735" s="96"/>
      <c r="H735" s="79"/>
      <c r="I735" s="285"/>
      <c r="J735" s="62"/>
      <c r="K735" s="51"/>
      <c r="L735" s="66"/>
    </row>
    <row r="736" spans="1:12" x14ac:dyDescent="0.4">
      <c r="A736" s="45">
        <f t="shared" ca="1" si="58"/>
        <v>0</v>
      </c>
      <c r="B736" s="45" t="b">
        <f t="shared" si="57"/>
        <v>0</v>
      </c>
      <c r="C736" s="46">
        <f t="shared" si="59"/>
        <v>0</v>
      </c>
      <c r="D736" s="45">
        <f t="shared" si="60"/>
        <v>0</v>
      </c>
      <c r="E736" s="251">
        <f t="shared" si="61"/>
        <v>0</v>
      </c>
      <c r="F736" s="168"/>
      <c r="G736" s="96"/>
      <c r="H736" s="79"/>
      <c r="I736" s="285"/>
      <c r="J736" s="62"/>
      <c r="K736" s="51"/>
      <c r="L736" s="66"/>
    </row>
    <row r="737" spans="1:12" x14ac:dyDescent="0.4">
      <c r="A737" s="45">
        <f t="shared" ca="1" si="58"/>
        <v>0</v>
      </c>
      <c r="B737" s="45" t="b">
        <f t="shared" si="57"/>
        <v>0</v>
      </c>
      <c r="C737" s="46">
        <f t="shared" si="59"/>
        <v>0</v>
      </c>
      <c r="D737" s="45">
        <f t="shared" si="60"/>
        <v>0</v>
      </c>
      <c r="E737" s="251">
        <f t="shared" si="61"/>
        <v>0</v>
      </c>
      <c r="F737" s="168"/>
      <c r="G737" s="96"/>
      <c r="H737" s="79"/>
      <c r="I737" s="285"/>
      <c r="J737" s="62"/>
      <c r="K737" s="51"/>
      <c r="L737" s="66"/>
    </row>
    <row r="738" spans="1:12" x14ac:dyDescent="0.4">
      <c r="A738" s="45">
        <f t="shared" ca="1" si="58"/>
        <v>0</v>
      </c>
      <c r="B738" s="45" t="b">
        <f t="shared" si="57"/>
        <v>0</v>
      </c>
      <c r="C738" s="46">
        <f t="shared" si="59"/>
        <v>0</v>
      </c>
      <c r="D738" s="45">
        <f t="shared" si="60"/>
        <v>0</v>
      </c>
      <c r="E738" s="251">
        <f t="shared" si="61"/>
        <v>0</v>
      </c>
      <c r="F738" s="168"/>
      <c r="G738" s="96"/>
      <c r="H738" s="79"/>
      <c r="I738" s="285"/>
      <c r="J738" s="62"/>
      <c r="K738" s="51"/>
      <c r="L738" s="66"/>
    </row>
    <row r="739" spans="1:12" x14ac:dyDescent="0.4">
      <c r="A739" s="45">
        <f t="shared" ca="1" si="58"/>
        <v>0</v>
      </c>
      <c r="B739" s="45" t="b">
        <f t="shared" si="57"/>
        <v>0</v>
      </c>
      <c r="C739" s="46">
        <f t="shared" si="59"/>
        <v>0</v>
      </c>
      <c r="D739" s="45">
        <f t="shared" si="60"/>
        <v>0</v>
      </c>
      <c r="E739" s="251">
        <f t="shared" si="61"/>
        <v>0</v>
      </c>
      <c r="F739" s="168"/>
      <c r="G739" s="96"/>
      <c r="H739" s="79"/>
      <c r="I739" s="285"/>
      <c r="J739" s="62"/>
      <c r="K739" s="51"/>
      <c r="L739" s="66"/>
    </row>
    <row r="740" spans="1:12" x14ac:dyDescent="0.4">
      <c r="A740" s="45">
        <f t="shared" ca="1" si="58"/>
        <v>0</v>
      </c>
      <c r="B740" s="45" t="b">
        <f t="shared" si="57"/>
        <v>0</v>
      </c>
      <c r="C740" s="46">
        <f t="shared" si="59"/>
        <v>0</v>
      </c>
      <c r="D740" s="45">
        <f t="shared" si="60"/>
        <v>0</v>
      </c>
      <c r="E740" s="251">
        <f t="shared" si="61"/>
        <v>0</v>
      </c>
      <c r="F740" s="168"/>
      <c r="G740" s="96"/>
      <c r="H740" s="79"/>
      <c r="I740" s="285"/>
      <c r="J740" s="62"/>
      <c r="K740" s="51"/>
      <c r="L740" s="66"/>
    </row>
    <row r="741" spans="1:12" x14ac:dyDescent="0.4">
      <c r="A741" s="45">
        <f t="shared" ca="1" si="58"/>
        <v>0</v>
      </c>
      <c r="B741" s="45" t="b">
        <f t="shared" si="57"/>
        <v>0</v>
      </c>
      <c r="C741" s="46">
        <f t="shared" si="59"/>
        <v>0</v>
      </c>
      <c r="D741" s="45">
        <f t="shared" si="60"/>
        <v>0</v>
      </c>
      <c r="E741" s="251">
        <f t="shared" si="61"/>
        <v>0</v>
      </c>
      <c r="F741" s="168"/>
      <c r="G741" s="96"/>
      <c r="H741" s="79"/>
      <c r="I741" s="285"/>
      <c r="J741" s="62"/>
      <c r="K741" s="51"/>
      <c r="L741" s="66"/>
    </row>
    <row r="742" spans="1:12" x14ac:dyDescent="0.4">
      <c r="A742" s="45">
        <f t="shared" ca="1" si="58"/>
        <v>0</v>
      </c>
      <c r="B742" s="45" t="b">
        <f t="shared" si="57"/>
        <v>0</v>
      </c>
      <c r="C742" s="46">
        <f t="shared" si="59"/>
        <v>0</v>
      </c>
      <c r="D742" s="45">
        <f t="shared" si="60"/>
        <v>0</v>
      </c>
      <c r="E742" s="251">
        <f t="shared" si="61"/>
        <v>0</v>
      </c>
      <c r="F742" s="168"/>
      <c r="G742" s="96"/>
      <c r="H742" s="79"/>
      <c r="I742" s="285"/>
      <c r="J742" s="62"/>
      <c r="K742" s="51"/>
      <c r="L742" s="66"/>
    </row>
    <row r="743" spans="1:12" x14ac:dyDescent="0.4">
      <c r="A743" s="45">
        <f t="shared" ca="1" si="58"/>
        <v>0</v>
      </c>
      <c r="B743" s="45" t="b">
        <f t="shared" si="57"/>
        <v>0</v>
      </c>
      <c r="C743" s="46">
        <f t="shared" si="59"/>
        <v>0</v>
      </c>
      <c r="D743" s="45">
        <f t="shared" si="60"/>
        <v>0</v>
      </c>
      <c r="E743" s="251">
        <f t="shared" si="61"/>
        <v>0</v>
      </c>
      <c r="F743" s="168"/>
      <c r="G743" s="96"/>
      <c r="H743" s="79"/>
      <c r="I743" s="285"/>
      <c r="J743" s="62"/>
      <c r="K743" s="51"/>
      <c r="L743" s="66"/>
    </row>
    <row r="744" spans="1:12" x14ac:dyDescent="0.4">
      <c r="A744" s="45">
        <f t="shared" ca="1" si="58"/>
        <v>0</v>
      </c>
      <c r="B744" s="45" t="b">
        <f t="shared" si="57"/>
        <v>0</v>
      </c>
      <c r="C744" s="46">
        <f t="shared" si="59"/>
        <v>0</v>
      </c>
      <c r="D744" s="45">
        <f t="shared" si="60"/>
        <v>0</v>
      </c>
      <c r="E744" s="251">
        <f t="shared" si="61"/>
        <v>0</v>
      </c>
      <c r="F744" s="168"/>
      <c r="G744" s="96"/>
      <c r="H744" s="79"/>
      <c r="I744" s="285"/>
      <c r="J744" s="62"/>
      <c r="K744" s="51"/>
      <c r="L744" s="66"/>
    </row>
    <row r="745" spans="1:12" x14ac:dyDescent="0.4">
      <c r="A745" s="45">
        <f t="shared" ca="1" si="58"/>
        <v>0</v>
      </c>
      <c r="B745" s="45" t="b">
        <f t="shared" si="57"/>
        <v>0</v>
      </c>
      <c r="C745" s="46">
        <f t="shared" si="59"/>
        <v>0</v>
      </c>
      <c r="D745" s="45">
        <f t="shared" si="60"/>
        <v>0</v>
      </c>
      <c r="E745" s="251">
        <f t="shared" si="61"/>
        <v>0</v>
      </c>
      <c r="F745" s="168"/>
      <c r="G745" s="96"/>
      <c r="H745" s="79"/>
      <c r="I745" s="285"/>
      <c r="J745" s="62"/>
      <c r="K745" s="51"/>
      <c r="L745" s="66"/>
    </row>
    <row r="746" spans="1:12" x14ac:dyDescent="0.4">
      <c r="A746" s="45">
        <f t="shared" ca="1" si="58"/>
        <v>0</v>
      </c>
      <c r="B746" s="45" t="b">
        <f t="shared" si="57"/>
        <v>0</v>
      </c>
      <c r="C746" s="46">
        <f t="shared" si="59"/>
        <v>0</v>
      </c>
      <c r="D746" s="45">
        <f t="shared" si="60"/>
        <v>0</v>
      </c>
      <c r="E746" s="251">
        <f t="shared" si="61"/>
        <v>0</v>
      </c>
      <c r="F746" s="168"/>
      <c r="G746" s="96"/>
      <c r="H746" s="79"/>
      <c r="I746" s="285"/>
      <c r="J746" s="62"/>
      <c r="K746" s="51"/>
      <c r="L746" s="66"/>
    </row>
    <row r="747" spans="1:12" x14ac:dyDescent="0.4">
      <c r="A747" s="45">
        <f t="shared" ca="1" si="58"/>
        <v>0</v>
      </c>
      <c r="B747" s="45" t="b">
        <f t="shared" si="57"/>
        <v>0</v>
      </c>
      <c r="C747" s="46">
        <f t="shared" si="59"/>
        <v>0</v>
      </c>
      <c r="D747" s="45">
        <f t="shared" si="60"/>
        <v>0</v>
      </c>
      <c r="E747" s="251">
        <f t="shared" si="61"/>
        <v>0</v>
      </c>
      <c r="F747" s="168"/>
      <c r="G747" s="96"/>
      <c r="H747" s="79"/>
      <c r="I747" s="285"/>
      <c r="J747" s="62"/>
      <c r="K747" s="51"/>
      <c r="L747" s="66"/>
    </row>
    <row r="748" spans="1:12" x14ac:dyDescent="0.4">
      <c r="A748" s="45">
        <f t="shared" ca="1" si="58"/>
        <v>0</v>
      </c>
      <c r="B748" s="45" t="b">
        <f t="shared" si="57"/>
        <v>0</v>
      </c>
      <c r="C748" s="46">
        <f t="shared" si="59"/>
        <v>0</v>
      </c>
      <c r="D748" s="45">
        <f t="shared" si="60"/>
        <v>0</v>
      </c>
      <c r="E748" s="251">
        <f t="shared" si="61"/>
        <v>0</v>
      </c>
      <c r="F748" s="168"/>
      <c r="G748" s="96"/>
      <c r="H748" s="79"/>
      <c r="I748" s="285"/>
      <c r="J748" s="62"/>
      <c r="K748" s="51"/>
      <c r="L748" s="66"/>
    </row>
    <row r="749" spans="1:12" x14ac:dyDescent="0.4">
      <c r="A749" s="45">
        <f t="shared" ca="1" si="58"/>
        <v>0</v>
      </c>
      <c r="B749" s="45" t="b">
        <f t="shared" si="57"/>
        <v>0</v>
      </c>
      <c r="C749" s="46">
        <f t="shared" si="59"/>
        <v>0</v>
      </c>
      <c r="D749" s="45">
        <f t="shared" si="60"/>
        <v>0</v>
      </c>
      <c r="E749" s="251">
        <f t="shared" si="61"/>
        <v>0</v>
      </c>
      <c r="F749" s="168"/>
      <c r="G749" s="96"/>
      <c r="H749" s="79"/>
      <c r="I749" s="285"/>
      <c r="J749" s="62"/>
      <c r="K749" s="51"/>
      <c r="L749" s="66"/>
    </row>
    <row r="750" spans="1:12" x14ac:dyDescent="0.4">
      <c r="A750" s="45">
        <f t="shared" ca="1" si="58"/>
        <v>0</v>
      </c>
      <c r="B750" s="45" t="b">
        <f t="shared" si="57"/>
        <v>0</v>
      </c>
      <c r="C750" s="46">
        <f t="shared" si="59"/>
        <v>0</v>
      </c>
      <c r="D750" s="45">
        <f t="shared" si="60"/>
        <v>0</v>
      </c>
      <c r="E750" s="251">
        <f t="shared" si="61"/>
        <v>0</v>
      </c>
      <c r="F750" s="168"/>
      <c r="G750" s="96"/>
      <c r="H750" s="79"/>
      <c r="I750" s="285"/>
      <c r="J750" s="62"/>
      <c r="K750" s="51"/>
      <c r="L750" s="66"/>
    </row>
    <row r="751" spans="1:12" x14ac:dyDescent="0.4">
      <c r="A751" s="45">
        <f t="shared" ca="1" si="58"/>
        <v>0</v>
      </c>
      <c r="B751" s="45" t="b">
        <f t="shared" si="57"/>
        <v>0</v>
      </c>
      <c r="C751" s="46">
        <f t="shared" si="59"/>
        <v>0</v>
      </c>
      <c r="D751" s="45">
        <f t="shared" si="60"/>
        <v>0</v>
      </c>
      <c r="E751" s="251">
        <f t="shared" si="61"/>
        <v>0</v>
      </c>
      <c r="F751" s="168"/>
      <c r="G751" s="96"/>
      <c r="H751" s="79"/>
      <c r="I751" s="285"/>
      <c r="J751" s="62"/>
      <c r="K751" s="51"/>
      <c r="L751" s="66"/>
    </row>
    <row r="752" spans="1:12" x14ac:dyDescent="0.4">
      <c r="A752" s="45">
        <f t="shared" ca="1" si="58"/>
        <v>0</v>
      </c>
      <c r="B752" s="45" t="b">
        <f t="shared" si="57"/>
        <v>0</v>
      </c>
      <c r="C752" s="46">
        <f t="shared" si="59"/>
        <v>0</v>
      </c>
      <c r="D752" s="45">
        <f t="shared" si="60"/>
        <v>0</v>
      </c>
      <c r="E752" s="251">
        <f t="shared" si="61"/>
        <v>0</v>
      </c>
      <c r="F752" s="168"/>
      <c r="G752" s="96"/>
      <c r="H752" s="79"/>
      <c r="I752" s="285"/>
      <c r="J752" s="62"/>
      <c r="K752" s="51"/>
      <c r="L752" s="66"/>
    </row>
    <row r="753" spans="1:12" x14ac:dyDescent="0.4">
      <c r="A753" s="45">
        <f t="shared" ca="1" si="58"/>
        <v>0</v>
      </c>
      <c r="B753" s="45" t="b">
        <f t="shared" si="57"/>
        <v>0</v>
      </c>
      <c r="C753" s="46">
        <f t="shared" si="59"/>
        <v>0</v>
      </c>
      <c r="D753" s="45">
        <f t="shared" si="60"/>
        <v>0</v>
      </c>
      <c r="E753" s="251">
        <f t="shared" si="61"/>
        <v>0</v>
      </c>
      <c r="F753" s="168"/>
      <c r="G753" s="96"/>
      <c r="H753" s="79"/>
      <c r="I753" s="285"/>
      <c r="J753" s="62"/>
      <c r="K753" s="51"/>
      <c r="L753" s="66"/>
    </row>
    <row r="754" spans="1:12" x14ac:dyDescent="0.4">
      <c r="A754" s="45">
        <f t="shared" ca="1" si="58"/>
        <v>0</v>
      </c>
      <c r="B754" s="45" t="b">
        <f t="shared" si="57"/>
        <v>0</v>
      </c>
      <c r="C754" s="46">
        <f t="shared" si="59"/>
        <v>0</v>
      </c>
      <c r="D754" s="45">
        <f t="shared" si="60"/>
        <v>0</v>
      </c>
      <c r="E754" s="251">
        <f t="shared" si="61"/>
        <v>0</v>
      </c>
      <c r="F754" s="168"/>
      <c r="G754" s="96"/>
      <c r="H754" s="79"/>
      <c r="I754" s="285"/>
      <c r="J754" s="62"/>
      <c r="K754" s="51"/>
      <c r="L754" s="66"/>
    </row>
    <row r="755" spans="1:12" x14ac:dyDescent="0.4">
      <c r="A755" s="45">
        <f t="shared" ca="1" si="58"/>
        <v>0</v>
      </c>
      <c r="B755" s="45" t="b">
        <f t="shared" si="57"/>
        <v>0</v>
      </c>
      <c r="C755" s="46">
        <f t="shared" si="59"/>
        <v>0</v>
      </c>
      <c r="D755" s="45">
        <f t="shared" si="60"/>
        <v>0</v>
      </c>
      <c r="E755" s="251">
        <f t="shared" si="61"/>
        <v>0</v>
      </c>
      <c r="F755" s="168"/>
      <c r="G755" s="96"/>
      <c r="H755" s="79"/>
      <c r="I755" s="285"/>
      <c r="J755" s="62"/>
      <c r="K755" s="51"/>
      <c r="L755" s="66"/>
    </row>
    <row r="756" spans="1:12" x14ac:dyDescent="0.4">
      <c r="A756" s="45">
        <f t="shared" ca="1" si="58"/>
        <v>0</v>
      </c>
      <c r="B756" s="45" t="b">
        <f t="shared" si="57"/>
        <v>0</v>
      </c>
      <c r="C756" s="46">
        <f t="shared" si="59"/>
        <v>0</v>
      </c>
      <c r="D756" s="45">
        <f t="shared" si="60"/>
        <v>0</v>
      </c>
      <c r="E756" s="251">
        <f t="shared" si="61"/>
        <v>0</v>
      </c>
      <c r="F756" s="168"/>
      <c r="G756" s="96"/>
      <c r="H756" s="79"/>
      <c r="I756" s="285"/>
      <c r="J756" s="62"/>
      <c r="K756" s="51"/>
      <c r="L756" s="66"/>
    </row>
    <row r="757" spans="1:12" x14ac:dyDescent="0.4">
      <c r="A757" s="45">
        <f t="shared" ca="1" si="58"/>
        <v>0</v>
      </c>
      <c r="B757" s="45" t="b">
        <f t="shared" si="57"/>
        <v>0</v>
      </c>
      <c r="C757" s="46">
        <f t="shared" si="59"/>
        <v>0</v>
      </c>
      <c r="D757" s="45">
        <f t="shared" si="60"/>
        <v>0</v>
      </c>
      <c r="E757" s="251">
        <f t="shared" si="61"/>
        <v>0</v>
      </c>
      <c r="F757" s="168"/>
      <c r="G757" s="96"/>
      <c r="H757" s="79"/>
      <c r="I757" s="285"/>
      <c r="J757" s="62"/>
      <c r="K757" s="51"/>
      <c r="L757" s="66"/>
    </row>
    <row r="758" spans="1:12" x14ac:dyDescent="0.4">
      <c r="A758" s="45">
        <f t="shared" ca="1" si="58"/>
        <v>0</v>
      </c>
      <c r="B758" s="45" t="b">
        <f t="shared" si="57"/>
        <v>0</v>
      </c>
      <c r="C758" s="46">
        <f t="shared" si="59"/>
        <v>0</v>
      </c>
      <c r="D758" s="45">
        <f t="shared" si="60"/>
        <v>0</v>
      </c>
      <c r="E758" s="251">
        <f t="shared" si="61"/>
        <v>0</v>
      </c>
      <c r="F758" s="168"/>
      <c r="G758" s="96"/>
      <c r="H758" s="79"/>
      <c r="I758" s="285"/>
      <c r="J758" s="62"/>
      <c r="K758" s="51"/>
      <c r="L758" s="66"/>
    </row>
    <row r="759" spans="1:12" x14ac:dyDescent="0.4">
      <c r="A759" s="45">
        <f t="shared" ca="1" si="58"/>
        <v>0</v>
      </c>
      <c r="B759" s="45" t="b">
        <f t="shared" si="57"/>
        <v>0</v>
      </c>
      <c r="C759" s="46">
        <f t="shared" si="59"/>
        <v>0</v>
      </c>
      <c r="D759" s="45">
        <f t="shared" si="60"/>
        <v>0</v>
      </c>
      <c r="E759" s="251">
        <f t="shared" si="61"/>
        <v>0</v>
      </c>
      <c r="F759" s="168"/>
      <c r="G759" s="96"/>
      <c r="H759" s="79"/>
      <c r="I759" s="285"/>
      <c r="J759" s="62"/>
      <c r="K759" s="51"/>
      <c r="L759" s="66"/>
    </row>
    <row r="760" spans="1:12" x14ac:dyDescent="0.4">
      <c r="A760" s="45">
        <f t="shared" ca="1" si="58"/>
        <v>0</v>
      </c>
      <c r="B760" s="45" t="b">
        <f t="shared" si="57"/>
        <v>0</v>
      </c>
      <c r="C760" s="46">
        <f t="shared" si="59"/>
        <v>0</v>
      </c>
      <c r="D760" s="45">
        <f t="shared" si="60"/>
        <v>0</v>
      </c>
      <c r="E760" s="251">
        <f t="shared" si="61"/>
        <v>0</v>
      </c>
      <c r="F760" s="168"/>
      <c r="G760" s="96"/>
      <c r="H760" s="79"/>
      <c r="I760" s="285"/>
      <c r="J760" s="62"/>
      <c r="K760" s="51"/>
      <c r="L760" s="66"/>
    </row>
    <row r="761" spans="1:12" x14ac:dyDescent="0.4">
      <c r="A761" s="45">
        <f t="shared" ca="1" si="58"/>
        <v>0</v>
      </c>
      <c r="B761" s="45" t="b">
        <f t="shared" si="57"/>
        <v>0</v>
      </c>
      <c r="C761" s="46">
        <f t="shared" si="59"/>
        <v>0</v>
      </c>
      <c r="D761" s="45">
        <f t="shared" si="60"/>
        <v>0</v>
      </c>
      <c r="E761" s="251">
        <f t="shared" si="61"/>
        <v>0</v>
      </c>
      <c r="F761" s="168"/>
      <c r="G761" s="96"/>
      <c r="H761" s="79"/>
      <c r="I761" s="285"/>
      <c r="J761" s="62"/>
      <c r="K761" s="51"/>
      <c r="L761" s="66"/>
    </row>
    <row r="762" spans="1:12" x14ac:dyDescent="0.4">
      <c r="A762" s="45">
        <f t="shared" ca="1" si="58"/>
        <v>0</v>
      </c>
      <c r="B762" s="45" t="b">
        <f t="shared" si="57"/>
        <v>0</v>
      </c>
      <c r="C762" s="46">
        <f t="shared" si="59"/>
        <v>0</v>
      </c>
      <c r="D762" s="45">
        <f t="shared" si="60"/>
        <v>0</v>
      </c>
      <c r="E762" s="251">
        <f t="shared" si="61"/>
        <v>0</v>
      </c>
      <c r="F762" s="168"/>
      <c r="G762" s="96"/>
      <c r="H762" s="79"/>
      <c r="I762" s="285"/>
      <c r="J762" s="62"/>
      <c r="K762" s="51"/>
      <c r="L762" s="66"/>
    </row>
    <row r="763" spans="1:12" x14ac:dyDescent="0.4">
      <c r="A763" s="45">
        <f t="shared" ca="1" si="58"/>
        <v>0</v>
      </c>
      <c r="B763" s="45" t="b">
        <f t="shared" si="57"/>
        <v>0</v>
      </c>
      <c r="C763" s="46">
        <f t="shared" si="59"/>
        <v>0</v>
      </c>
      <c r="D763" s="45">
        <f t="shared" si="60"/>
        <v>0</v>
      </c>
      <c r="E763" s="251">
        <f t="shared" si="61"/>
        <v>0</v>
      </c>
      <c r="F763" s="168"/>
      <c r="G763" s="96"/>
      <c r="H763" s="79"/>
      <c r="I763" s="285"/>
      <c r="J763" s="62"/>
      <c r="K763" s="51"/>
      <c r="L763" s="66"/>
    </row>
    <row r="764" spans="1:12" x14ac:dyDescent="0.4">
      <c r="A764" s="45">
        <f t="shared" ca="1" si="58"/>
        <v>0</v>
      </c>
      <c r="B764" s="45" t="b">
        <f t="shared" si="57"/>
        <v>0</v>
      </c>
      <c r="C764" s="46">
        <f t="shared" si="59"/>
        <v>0</v>
      </c>
      <c r="D764" s="45">
        <f t="shared" si="60"/>
        <v>0</v>
      </c>
      <c r="E764" s="251">
        <f t="shared" si="61"/>
        <v>0</v>
      </c>
      <c r="F764" s="168"/>
      <c r="G764" s="96"/>
      <c r="H764" s="79"/>
      <c r="I764" s="285"/>
      <c r="J764" s="62"/>
      <c r="K764" s="51"/>
      <c r="L764" s="66"/>
    </row>
    <row r="765" spans="1:12" x14ac:dyDescent="0.4">
      <c r="A765" s="45">
        <f t="shared" ca="1" si="58"/>
        <v>0</v>
      </c>
      <c r="B765" s="45" t="b">
        <f t="shared" si="57"/>
        <v>0</v>
      </c>
      <c r="C765" s="46">
        <f t="shared" si="59"/>
        <v>0</v>
      </c>
      <c r="D765" s="45">
        <f t="shared" si="60"/>
        <v>0</v>
      </c>
      <c r="E765" s="251">
        <f t="shared" si="61"/>
        <v>0</v>
      </c>
      <c r="F765" s="168"/>
      <c r="G765" s="96"/>
      <c r="H765" s="79"/>
      <c r="I765" s="285"/>
      <c r="J765" s="62"/>
      <c r="K765" s="51"/>
      <c r="L765" s="66"/>
    </row>
    <row r="766" spans="1:12" x14ac:dyDescent="0.4">
      <c r="A766" s="45">
        <f t="shared" ca="1" si="58"/>
        <v>0</v>
      </c>
      <c r="B766" s="45" t="b">
        <f t="shared" si="57"/>
        <v>0</v>
      </c>
      <c r="C766" s="46">
        <f t="shared" si="59"/>
        <v>0</v>
      </c>
      <c r="D766" s="45">
        <f t="shared" si="60"/>
        <v>0</v>
      </c>
      <c r="E766" s="251">
        <f t="shared" si="61"/>
        <v>0</v>
      </c>
      <c r="F766" s="168"/>
      <c r="G766" s="96"/>
      <c r="H766" s="79"/>
      <c r="I766" s="285"/>
      <c r="J766" s="62"/>
      <c r="K766" s="51"/>
      <c r="L766" s="66"/>
    </row>
    <row r="767" spans="1:12" x14ac:dyDescent="0.4">
      <c r="A767" s="45">
        <f t="shared" ca="1" si="58"/>
        <v>0</v>
      </c>
      <c r="B767" s="45" t="b">
        <f t="shared" si="57"/>
        <v>0</v>
      </c>
      <c r="C767" s="46">
        <f t="shared" si="59"/>
        <v>0</v>
      </c>
      <c r="D767" s="45">
        <f t="shared" si="60"/>
        <v>0</v>
      </c>
      <c r="E767" s="251">
        <f t="shared" si="61"/>
        <v>0</v>
      </c>
      <c r="F767" s="168"/>
      <c r="G767" s="96"/>
      <c r="H767" s="79"/>
      <c r="I767" s="285"/>
      <c r="J767" s="62"/>
      <c r="K767" s="51"/>
      <c r="L767" s="66"/>
    </row>
    <row r="768" spans="1:12" x14ac:dyDescent="0.4">
      <c r="A768" s="45">
        <f t="shared" ca="1" si="58"/>
        <v>0</v>
      </c>
      <c r="B768" s="45" t="b">
        <f t="shared" si="57"/>
        <v>0</v>
      </c>
      <c r="C768" s="46">
        <f t="shared" si="59"/>
        <v>0</v>
      </c>
      <c r="D768" s="45">
        <f t="shared" si="60"/>
        <v>0</v>
      </c>
      <c r="E768" s="251">
        <f t="shared" si="61"/>
        <v>0</v>
      </c>
      <c r="F768" s="168"/>
      <c r="G768" s="96"/>
      <c r="H768" s="79"/>
      <c r="I768" s="285"/>
      <c r="J768" s="62"/>
      <c r="K768" s="51"/>
      <c r="L768" s="66"/>
    </row>
    <row r="769" spans="1:12" x14ac:dyDescent="0.4">
      <c r="A769" s="45">
        <f t="shared" ca="1" si="58"/>
        <v>0</v>
      </c>
      <c r="B769" s="45" t="b">
        <f t="shared" si="57"/>
        <v>0</v>
      </c>
      <c r="C769" s="46">
        <f t="shared" si="59"/>
        <v>0</v>
      </c>
      <c r="D769" s="45">
        <f t="shared" si="60"/>
        <v>0</v>
      </c>
      <c r="E769" s="251">
        <f t="shared" si="61"/>
        <v>0</v>
      </c>
      <c r="F769" s="168"/>
      <c r="G769" s="96"/>
      <c r="H769" s="79"/>
      <c r="I769" s="285"/>
      <c r="J769" s="62"/>
      <c r="K769" s="51"/>
      <c r="L769" s="66"/>
    </row>
    <row r="770" spans="1:12" x14ac:dyDescent="0.4">
      <c r="A770" s="45">
        <f t="shared" ca="1" si="58"/>
        <v>0</v>
      </c>
      <c r="B770" s="45" t="b">
        <f t="shared" si="57"/>
        <v>0</v>
      </c>
      <c r="C770" s="46">
        <f t="shared" si="59"/>
        <v>0</v>
      </c>
      <c r="D770" s="45">
        <f t="shared" si="60"/>
        <v>0</v>
      </c>
      <c r="E770" s="251">
        <f t="shared" si="61"/>
        <v>0</v>
      </c>
      <c r="F770" s="168"/>
      <c r="G770" s="96"/>
      <c r="H770" s="79"/>
      <c r="I770" s="285"/>
      <c r="J770" s="62"/>
      <c r="K770" s="51"/>
      <c r="L770" s="66"/>
    </row>
    <row r="771" spans="1:12" x14ac:dyDescent="0.4">
      <c r="A771" s="45">
        <f t="shared" ca="1" si="58"/>
        <v>0</v>
      </c>
      <c r="B771" s="45" t="b">
        <f t="shared" si="57"/>
        <v>0</v>
      </c>
      <c r="C771" s="46">
        <f t="shared" si="59"/>
        <v>0</v>
      </c>
      <c r="D771" s="45">
        <f t="shared" si="60"/>
        <v>0</v>
      </c>
      <c r="E771" s="251">
        <f t="shared" si="61"/>
        <v>0</v>
      </c>
      <c r="F771" s="168"/>
      <c r="G771" s="96"/>
      <c r="H771" s="79"/>
      <c r="I771" s="285"/>
      <c r="J771" s="62"/>
      <c r="K771" s="51"/>
      <c r="L771" s="66"/>
    </row>
    <row r="772" spans="1:12" x14ac:dyDescent="0.4">
      <c r="A772" s="45">
        <f t="shared" ca="1" si="58"/>
        <v>0</v>
      </c>
      <c r="B772" s="45" t="b">
        <f t="shared" si="57"/>
        <v>0</v>
      </c>
      <c r="C772" s="46">
        <f t="shared" si="59"/>
        <v>0</v>
      </c>
      <c r="D772" s="45">
        <f t="shared" si="60"/>
        <v>0</v>
      </c>
      <c r="E772" s="251">
        <f t="shared" si="61"/>
        <v>0</v>
      </c>
      <c r="F772" s="168"/>
      <c r="G772" s="96"/>
      <c r="H772" s="79"/>
      <c r="I772" s="285"/>
      <c r="J772" s="62"/>
      <c r="K772" s="51"/>
      <c r="L772" s="66"/>
    </row>
    <row r="773" spans="1:12" x14ac:dyDescent="0.4">
      <c r="A773" s="45">
        <f t="shared" ca="1" si="58"/>
        <v>0</v>
      </c>
      <c r="B773" s="45" t="b">
        <f t="shared" si="57"/>
        <v>0</v>
      </c>
      <c r="C773" s="46">
        <f t="shared" si="59"/>
        <v>0</v>
      </c>
      <c r="D773" s="45">
        <f t="shared" si="60"/>
        <v>0</v>
      </c>
      <c r="E773" s="251">
        <f t="shared" si="61"/>
        <v>0</v>
      </c>
      <c r="F773" s="168"/>
      <c r="G773" s="96"/>
      <c r="H773" s="79"/>
      <c r="I773" s="285"/>
      <c r="J773" s="62"/>
      <c r="K773" s="51"/>
      <c r="L773" s="66"/>
    </row>
    <row r="774" spans="1:12" x14ac:dyDescent="0.4">
      <c r="A774" s="45">
        <f t="shared" ca="1" si="58"/>
        <v>0</v>
      </c>
      <c r="B774" s="45" t="b">
        <f t="shared" si="57"/>
        <v>0</v>
      </c>
      <c r="C774" s="46">
        <f t="shared" si="59"/>
        <v>0</v>
      </c>
      <c r="D774" s="45">
        <f t="shared" si="60"/>
        <v>0</v>
      </c>
      <c r="E774" s="251">
        <f t="shared" si="61"/>
        <v>0</v>
      </c>
      <c r="F774" s="168"/>
      <c r="G774" s="96"/>
      <c r="H774" s="79"/>
      <c r="I774" s="285"/>
      <c r="J774" s="62"/>
      <c r="K774" s="51"/>
      <c r="L774" s="66"/>
    </row>
    <row r="775" spans="1:12" x14ac:dyDescent="0.4">
      <c r="A775" s="45">
        <f t="shared" ca="1" si="58"/>
        <v>0</v>
      </c>
      <c r="B775" s="45" t="b">
        <f t="shared" ref="B775:B838" si="62">AND(分科號=E775,D775&gt;=分起日,D775&lt;=分訖日)</f>
        <v>0</v>
      </c>
      <c r="C775" s="46">
        <f t="shared" si="59"/>
        <v>0</v>
      </c>
      <c r="D775" s="45">
        <f t="shared" si="60"/>
        <v>0</v>
      </c>
      <c r="E775" s="251">
        <f t="shared" si="61"/>
        <v>0</v>
      </c>
      <c r="F775" s="168"/>
      <c r="G775" s="96"/>
      <c r="H775" s="79"/>
      <c r="I775" s="285"/>
      <c r="J775" s="62"/>
      <c r="K775" s="51"/>
      <c r="L775" s="66"/>
    </row>
    <row r="776" spans="1:12" x14ac:dyDescent="0.4">
      <c r="A776" s="45">
        <f t="shared" ref="A776:A839" ca="1" si="63">IF(B776,COUNTIF(OFFSET(B776,ROW()*-1+6,,ROW()-5),TRUE),)</f>
        <v>0</v>
      </c>
      <c r="B776" s="45" t="b">
        <f t="shared" si="62"/>
        <v>0</v>
      </c>
      <c r="C776" s="46">
        <f t="shared" ref="C776:C839" si="64">IF(F776&lt;&gt;"",F776,IF(E776&lt;&gt;0,INDEX(C:C,ROW()-1),0))</f>
        <v>0</v>
      </c>
      <c r="D776" s="45">
        <f t="shared" ref="D776:D839" si="65">IF(G776&lt;&gt;"",G776,IF(E776&lt;&gt;0,INDEX(D:D,ROW()-1),0))</f>
        <v>0</v>
      </c>
      <c r="E776" s="251">
        <f t="shared" si="61"/>
        <v>0</v>
      </c>
      <c r="F776" s="168"/>
      <c r="G776" s="96"/>
      <c r="H776" s="79"/>
      <c r="I776" s="285"/>
      <c r="J776" s="62"/>
      <c r="K776" s="51"/>
      <c r="L776" s="66"/>
    </row>
    <row r="777" spans="1:12" x14ac:dyDescent="0.4">
      <c r="A777" s="45">
        <f t="shared" ca="1" si="63"/>
        <v>0</v>
      </c>
      <c r="B777" s="45" t="b">
        <f t="shared" si="62"/>
        <v>0</v>
      </c>
      <c r="C777" s="46">
        <f t="shared" si="64"/>
        <v>0</v>
      </c>
      <c r="D777" s="45">
        <f t="shared" si="65"/>
        <v>0</v>
      </c>
      <c r="E777" s="251">
        <f t="shared" si="61"/>
        <v>0</v>
      </c>
      <c r="F777" s="168"/>
      <c r="G777" s="96"/>
      <c r="H777" s="79"/>
      <c r="I777" s="285"/>
      <c r="J777" s="62"/>
      <c r="K777" s="51"/>
      <c r="L777" s="66"/>
    </row>
    <row r="778" spans="1:12" x14ac:dyDescent="0.4">
      <c r="A778" s="45">
        <f t="shared" ca="1" si="63"/>
        <v>0</v>
      </c>
      <c r="B778" s="45" t="b">
        <f t="shared" si="62"/>
        <v>0</v>
      </c>
      <c r="C778" s="46">
        <f t="shared" si="64"/>
        <v>0</v>
      </c>
      <c r="D778" s="45">
        <f t="shared" si="65"/>
        <v>0</v>
      </c>
      <c r="E778" s="251">
        <f t="shared" ref="E778:E841" si="66">IF(I778&lt;&gt;"",VALUE(TRIM(LEFT(I778,6))),0)</f>
        <v>0</v>
      </c>
      <c r="F778" s="168"/>
      <c r="G778" s="96"/>
      <c r="H778" s="79"/>
      <c r="I778" s="285"/>
      <c r="J778" s="62"/>
      <c r="K778" s="51"/>
      <c r="L778" s="66"/>
    </row>
    <row r="779" spans="1:12" x14ac:dyDescent="0.4">
      <c r="A779" s="45">
        <f t="shared" ca="1" si="63"/>
        <v>0</v>
      </c>
      <c r="B779" s="45" t="b">
        <f t="shared" si="62"/>
        <v>0</v>
      </c>
      <c r="C779" s="46">
        <f t="shared" si="64"/>
        <v>0</v>
      </c>
      <c r="D779" s="45">
        <f t="shared" si="65"/>
        <v>0</v>
      </c>
      <c r="E779" s="251">
        <f t="shared" si="66"/>
        <v>0</v>
      </c>
      <c r="F779" s="168"/>
      <c r="G779" s="96"/>
      <c r="H779" s="79"/>
      <c r="I779" s="285"/>
      <c r="J779" s="62"/>
      <c r="K779" s="51"/>
      <c r="L779" s="66"/>
    </row>
    <row r="780" spans="1:12" x14ac:dyDescent="0.4">
      <c r="A780" s="45">
        <f t="shared" ca="1" si="63"/>
        <v>0</v>
      </c>
      <c r="B780" s="45" t="b">
        <f t="shared" si="62"/>
        <v>0</v>
      </c>
      <c r="C780" s="46">
        <f t="shared" si="64"/>
        <v>0</v>
      </c>
      <c r="D780" s="45">
        <f t="shared" si="65"/>
        <v>0</v>
      </c>
      <c r="E780" s="251">
        <f t="shared" si="66"/>
        <v>0</v>
      </c>
      <c r="F780" s="168"/>
      <c r="G780" s="96"/>
      <c r="H780" s="79"/>
      <c r="I780" s="285"/>
      <c r="J780" s="62"/>
      <c r="K780" s="51"/>
      <c r="L780" s="66"/>
    </row>
    <row r="781" spans="1:12" x14ac:dyDescent="0.4">
      <c r="A781" s="45">
        <f t="shared" ca="1" si="63"/>
        <v>0</v>
      </c>
      <c r="B781" s="45" t="b">
        <f t="shared" si="62"/>
        <v>0</v>
      </c>
      <c r="C781" s="46">
        <f t="shared" si="64"/>
        <v>0</v>
      </c>
      <c r="D781" s="45">
        <f t="shared" si="65"/>
        <v>0</v>
      </c>
      <c r="E781" s="251">
        <f t="shared" si="66"/>
        <v>0</v>
      </c>
      <c r="F781" s="168"/>
      <c r="G781" s="96"/>
      <c r="H781" s="79"/>
      <c r="I781" s="285"/>
      <c r="J781" s="62"/>
      <c r="K781" s="51"/>
      <c r="L781" s="66"/>
    </row>
    <row r="782" spans="1:12" x14ac:dyDescent="0.4">
      <c r="A782" s="45">
        <f t="shared" ca="1" si="63"/>
        <v>0</v>
      </c>
      <c r="B782" s="45" t="b">
        <f t="shared" si="62"/>
        <v>0</v>
      </c>
      <c r="C782" s="46">
        <f t="shared" si="64"/>
        <v>0</v>
      </c>
      <c r="D782" s="45">
        <f t="shared" si="65"/>
        <v>0</v>
      </c>
      <c r="E782" s="251">
        <f t="shared" si="66"/>
        <v>0</v>
      </c>
      <c r="F782" s="168"/>
      <c r="G782" s="96"/>
      <c r="H782" s="79"/>
      <c r="I782" s="285"/>
      <c r="J782" s="62"/>
      <c r="K782" s="51"/>
      <c r="L782" s="66"/>
    </row>
    <row r="783" spans="1:12" x14ac:dyDescent="0.4">
      <c r="A783" s="45">
        <f t="shared" ca="1" si="63"/>
        <v>0</v>
      </c>
      <c r="B783" s="45" t="b">
        <f t="shared" si="62"/>
        <v>0</v>
      </c>
      <c r="C783" s="46">
        <f t="shared" si="64"/>
        <v>0</v>
      </c>
      <c r="D783" s="45">
        <f t="shared" si="65"/>
        <v>0</v>
      </c>
      <c r="E783" s="251">
        <f t="shared" si="66"/>
        <v>0</v>
      </c>
      <c r="F783" s="168"/>
      <c r="G783" s="96"/>
      <c r="H783" s="79"/>
      <c r="I783" s="285"/>
      <c r="J783" s="62"/>
      <c r="K783" s="51"/>
      <c r="L783" s="66"/>
    </row>
    <row r="784" spans="1:12" x14ac:dyDescent="0.4">
      <c r="A784" s="45">
        <f t="shared" ca="1" si="63"/>
        <v>0</v>
      </c>
      <c r="B784" s="45" t="b">
        <f t="shared" si="62"/>
        <v>0</v>
      </c>
      <c r="C784" s="46">
        <f t="shared" si="64"/>
        <v>0</v>
      </c>
      <c r="D784" s="45">
        <f t="shared" si="65"/>
        <v>0</v>
      </c>
      <c r="E784" s="251">
        <f t="shared" si="66"/>
        <v>0</v>
      </c>
      <c r="F784" s="168"/>
      <c r="G784" s="96"/>
      <c r="H784" s="79"/>
      <c r="I784" s="285"/>
      <c r="J784" s="62"/>
      <c r="K784" s="51"/>
      <c r="L784" s="66"/>
    </row>
    <row r="785" spans="1:12" x14ac:dyDescent="0.4">
      <c r="A785" s="45">
        <f t="shared" ca="1" si="63"/>
        <v>0</v>
      </c>
      <c r="B785" s="45" t="b">
        <f t="shared" si="62"/>
        <v>0</v>
      </c>
      <c r="C785" s="46">
        <f t="shared" si="64"/>
        <v>0</v>
      </c>
      <c r="D785" s="45">
        <f t="shared" si="65"/>
        <v>0</v>
      </c>
      <c r="E785" s="251">
        <f t="shared" si="66"/>
        <v>0</v>
      </c>
      <c r="F785" s="168"/>
      <c r="G785" s="96"/>
      <c r="H785" s="79"/>
      <c r="I785" s="285"/>
      <c r="J785" s="62"/>
      <c r="K785" s="51"/>
      <c r="L785" s="66"/>
    </row>
    <row r="786" spans="1:12" x14ac:dyDescent="0.4">
      <c r="A786" s="45">
        <f t="shared" ca="1" si="63"/>
        <v>0</v>
      </c>
      <c r="B786" s="45" t="b">
        <f t="shared" si="62"/>
        <v>0</v>
      </c>
      <c r="C786" s="46">
        <f t="shared" si="64"/>
        <v>0</v>
      </c>
      <c r="D786" s="45">
        <f t="shared" si="65"/>
        <v>0</v>
      </c>
      <c r="E786" s="251">
        <f t="shared" si="66"/>
        <v>0</v>
      </c>
      <c r="F786" s="168"/>
      <c r="G786" s="96"/>
      <c r="H786" s="79"/>
      <c r="I786" s="285"/>
      <c r="J786" s="62"/>
      <c r="K786" s="51"/>
      <c r="L786" s="66"/>
    </row>
    <row r="787" spans="1:12" x14ac:dyDescent="0.4">
      <c r="A787" s="45">
        <f t="shared" ca="1" si="63"/>
        <v>0</v>
      </c>
      <c r="B787" s="45" t="b">
        <f t="shared" si="62"/>
        <v>0</v>
      </c>
      <c r="C787" s="46">
        <f t="shared" si="64"/>
        <v>0</v>
      </c>
      <c r="D787" s="45">
        <f t="shared" si="65"/>
        <v>0</v>
      </c>
      <c r="E787" s="251">
        <f t="shared" si="66"/>
        <v>0</v>
      </c>
      <c r="F787" s="168"/>
      <c r="G787" s="96"/>
      <c r="H787" s="79"/>
      <c r="I787" s="285"/>
      <c r="J787" s="62"/>
      <c r="K787" s="51"/>
      <c r="L787" s="66"/>
    </row>
    <row r="788" spans="1:12" x14ac:dyDescent="0.4">
      <c r="A788" s="45">
        <f t="shared" ca="1" si="63"/>
        <v>0</v>
      </c>
      <c r="B788" s="45" t="b">
        <f t="shared" si="62"/>
        <v>0</v>
      </c>
      <c r="C788" s="46">
        <f t="shared" si="64"/>
        <v>0</v>
      </c>
      <c r="D788" s="45">
        <f t="shared" si="65"/>
        <v>0</v>
      </c>
      <c r="E788" s="251">
        <f t="shared" si="66"/>
        <v>0</v>
      </c>
      <c r="F788" s="168"/>
      <c r="G788" s="96"/>
      <c r="H788" s="79"/>
      <c r="I788" s="285"/>
      <c r="J788" s="62"/>
      <c r="K788" s="51"/>
      <c r="L788" s="66"/>
    </row>
    <row r="789" spans="1:12" x14ac:dyDescent="0.4">
      <c r="A789" s="45">
        <f t="shared" ca="1" si="63"/>
        <v>0</v>
      </c>
      <c r="B789" s="45" t="b">
        <f t="shared" si="62"/>
        <v>0</v>
      </c>
      <c r="C789" s="46">
        <f t="shared" si="64"/>
        <v>0</v>
      </c>
      <c r="D789" s="45">
        <f t="shared" si="65"/>
        <v>0</v>
      </c>
      <c r="E789" s="251">
        <f t="shared" si="66"/>
        <v>0</v>
      </c>
      <c r="F789" s="168"/>
      <c r="G789" s="96"/>
      <c r="H789" s="79"/>
      <c r="I789" s="285"/>
      <c r="J789" s="62"/>
      <c r="K789" s="51"/>
      <c r="L789" s="66"/>
    </row>
    <row r="790" spans="1:12" x14ac:dyDescent="0.4">
      <c r="A790" s="45">
        <f t="shared" ca="1" si="63"/>
        <v>0</v>
      </c>
      <c r="B790" s="45" t="b">
        <f t="shared" si="62"/>
        <v>0</v>
      </c>
      <c r="C790" s="46">
        <f t="shared" si="64"/>
        <v>0</v>
      </c>
      <c r="D790" s="45">
        <f t="shared" si="65"/>
        <v>0</v>
      </c>
      <c r="E790" s="251">
        <f t="shared" si="66"/>
        <v>0</v>
      </c>
      <c r="F790" s="168"/>
      <c r="G790" s="96"/>
      <c r="H790" s="79"/>
      <c r="I790" s="285"/>
      <c r="J790" s="62"/>
      <c r="K790" s="51"/>
      <c r="L790" s="66"/>
    </row>
    <row r="791" spans="1:12" x14ac:dyDescent="0.4">
      <c r="A791" s="45">
        <f t="shared" ca="1" si="63"/>
        <v>0</v>
      </c>
      <c r="B791" s="45" t="b">
        <f t="shared" si="62"/>
        <v>0</v>
      </c>
      <c r="C791" s="46">
        <f t="shared" si="64"/>
        <v>0</v>
      </c>
      <c r="D791" s="45">
        <f t="shared" si="65"/>
        <v>0</v>
      </c>
      <c r="E791" s="251">
        <f t="shared" si="66"/>
        <v>0</v>
      </c>
      <c r="F791" s="168"/>
      <c r="G791" s="96"/>
      <c r="H791" s="79"/>
      <c r="I791" s="285"/>
      <c r="J791" s="62"/>
      <c r="K791" s="51"/>
      <c r="L791" s="66"/>
    </row>
    <row r="792" spans="1:12" x14ac:dyDescent="0.4">
      <c r="A792" s="45">
        <f t="shared" ca="1" si="63"/>
        <v>0</v>
      </c>
      <c r="B792" s="45" t="b">
        <f t="shared" si="62"/>
        <v>0</v>
      </c>
      <c r="C792" s="46">
        <f t="shared" si="64"/>
        <v>0</v>
      </c>
      <c r="D792" s="45">
        <f t="shared" si="65"/>
        <v>0</v>
      </c>
      <c r="E792" s="251">
        <f t="shared" si="66"/>
        <v>0</v>
      </c>
      <c r="F792" s="168"/>
      <c r="G792" s="96"/>
      <c r="H792" s="79"/>
      <c r="I792" s="285"/>
      <c r="J792" s="62"/>
      <c r="K792" s="51"/>
      <c r="L792" s="66"/>
    </row>
    <row r="793" spans="1:12" x14ac:dyDescent="0.4">
      <c r="A793" s="45">
        <f t="shared" ca="1" si="63"/>
        <v>0</v>
      </c>
      <c r="B793" s="45" t="b">
        <f t="shared" si="62"/>
        <v>0</v>
      </c>
      <c r="C793" s="46">
        <f t="shared" si="64"/>
        <v>0</v>
      </c>
      <c r="D793" s="45">
        <f t="shared" si="65"/>
        <v>0</v>
      </c>
      <c r="E793" s="251">
        <f t="shared" si="66"/>
        <v>0</v>
      </c>
      <c r="F793" s="168"/>
      <c r="G793" s="96"/>
      <c r="H793" s="79"/>
      <c r="I793" s="285"/>
      <c r="J793" s="62"/>
      <c r="K793" s="51"/>
      <c r="L793" s="66"/>
    </row>
    <row r="794" spans="1:12" x14ac:dyDescent="0.4">
      <c r="A794" s="45">
        <f t="shared" ca="1" si="63"/>
        <v>0</v>
      </c>
      <c r="B794" s="45" t="b">
        <f t="shared" si="62"/>
        <v>0</v>
      </c>
      <c r="C794" s="46">
        <f t="shared" si="64"/>
        <v>0</v>
      </c>
      <c r="D794" s="45">
        <f t="shared" si="65"/>
        <v>0</v>
      </c>
      <c r="E794" s="251">
        <f t="shared" si="66"/>
        <v>0</v>
      </c>
      <c r="F794" s="168"/>
      <c r="G794" s="96"/>
      <c r="H794" s="79"/>
      <c r="I794" s="285"/>
      <c r="J794" s="62"/>
      <c r="K794" s="51"/>
      <c r="L794" s="66"/>
    </row>
    <row r="795" spans="1:12" x14ac:dyDescent="0.4">
      <c r="A795" s="45">
        <f t="shared" ca="1" si="63"/>
        <v>0</v>
      </c>
      <c r="B795" s="45" t="b">
        <f t="shared" si="62"/>
        <v>0</v>
      </c>
      <c r="C795" s="46">
        <f t="shared" si="64"/>
        <v>0</v>
      </c>
      <c r="D795" s="45">
        <f t="shared" si="65"/>
        <v>0</v>
      </c>
      <c r="E795" s="251">
        <f t="shared" si="66"/>
        <v>0</v>
      </c>
      <c r="F795" s="168"/>
      <c r="G795" s="96"/>
      <c r="H795" s="79"/>
      <c r="I795" s="285"/>
      <c r="J795" s="62"/>
      <c r="K795" s="51"/>
      <c r="L795" s="66"/>
    </row>
    <row r="796" spans="1:12" x14ac:dyDescent="0.4">
      <c r="A796" s="45">
        <f t="shared" ca="1" si="63"/>
        <v>0</v>
      </c>
      <c r="B796" s="45" t="b">
        <f t="shared" si="62"/>
        <v>0</v>
      </c>
      <c r="C796" s="46">
        <f t="shared" si="64"/>
        <v>0</v>
      </c>
      <c r="D796" s="45">
        <f t="shared" si="65"/>
        <v>0</v>
      </c>
      <c r="E796" s="251">
        <f t="shared" si="66"/>
        <v>0</v>
      </c>
      <c r="F796" s="168"/>
      <c r="G796" s="96"/>
      <c r="H796" s="79"/>
      <c r="I796" s="285"/>
      <c r="J796" s="62"/>
      <c r="K796" s="51"/>
      <c r="L796" s="66"/>
    </row>
    <row r="797" spans="1:12" x14ac:dyDescent="0.4">
      <c r="A797" s="45">
        <f t="shared" ca="1" si="63"/>
        <v>0</v>
      </c>
      <c r="B797" s="45" t="b">
        <f t="shared" si="62"/>
        <v>0</v>
      </c>
      <c r="C797" s="46">
        <f t="shared" si="64"/>
        <v>0</v>
      </c>
      <c r="D797" s="45">
        <f t="shared" si="65"/>
        <v>0</v>
      </c>
      <c r="E797" s="251">
        <f t="shared" si="66"/>
        <v>0</v>
      </c>
      <c r="F797" s="168"/>
      <c r="G797" s="96"/>
      <c r="H797" s="79"/>
      <c r="I797" s="285"/>
      <c r="J797" s="62"/>
      <c r="K797" s="51"/>
      <c r="L797" s="66"/>
    </row>
    <row r="798" spans="1:12" x14ac:dyDescent="0.4">
      <c r="A798" s="45">
        <f t="shared" ca="1" si="63"/>
        <v>0</v>
      </c>
      <c r="B798" s="45" t="b">
        <f t="shared" si="62"/>
        <v>0</v>
      </c>
      <c r="C798" s="46">
        <f t="shared" si="64"/>
        <v>0</v>
      </c>
      <c r="D798" s="45">
        <f t="shared" si="65"/>
        <v>0</v>
      </c>
      <c r="E798" s="251">
        <f t="shared" si="66"/>
        <v>0</v>
      </c>
      <c r="F798" s="168"/>
      <c r="G798" s="96"/>
      <c r="H798" s="79"/>
      <c r="I798" s="285"/>
      <c r="J798" s="62"/>
      <c r="K798" s="51"/>
      <c r="L798" s="66"/>
    </row>
    <row r="799" spans="1:12" x14ac:dyDescent="0.4">
      <c r="A799" s="45">
        <f t="shared" ca="1" si="63"/>
        <v>0</v>
      </c>
      <c r="B799" s="45" t="b">
        <f t="shared" si="62"/>
        <v>0</v>
      </c>
      <c r="C799" s="46">
        <f t="shared" si="64"/>
        <v>0</v>
      </c>
      <c r="D799" s="45">
        <f t="shared" si="65"/>
        <v>0</v>
      </c>
      <c r="E799" s="251">
        <f t="shared" si="66"/>
        <v>0</v>
      </c>
      <c r="F799" s="168"/>
      <c r="G799" s="96"/>
      <c r="H799" s="79"/>
      <c r="I799" s="285"/>
      <c r="J799" s="62"/>
      <c r="K799" s="51"/>
      <c r="L799" s="66"/>
    </row>
    <row r="800" spans="1:12" x14ac:dyDescent="0.4">
      <c r="A800" s="45">
        <f t="shared" ca="1" si="63"/>
        <v>0</v>
      </c>
      <c r="B800" s="45" t="b">
        <f t="shared" si="62"/>
        <v>0</v>
      </c>
      <c r="C800" s="46">
        <f t="shared" si="64"/>
        <v>0</v>
      </c>
      <c r="D800" s="45">
        <f t="shared" si="65"/>
        <v>0</v>
      </c>
      <c r="E800" s="251">
        <f t="shared" si="66"/>
        <v>0</v>
      </c>
      <c r="F800" s="168"/>
      <c r="G800" s="96"/>
      <c r="H800" s="79"/>
      <c r="I800" s="285"/>
      <c r="J800" s="62"/>
      <c r="K800" s="51"/>
      <c r="L800" s="66"/>
    </row>
    <row r="801" spans="1:12" x14ac:dyDescent="0.4">
      <c r="A801" s="45">
        <f t="shared" ca="1" si="63"/>
        <v>0</v>
      </c>
      <c r="B801" s="45" t="b">
        <f t="shared" si="62"/>
        <v>0</v>
      </c>
      <c r="C801" s="46">
        <f t="shared" si="64"/>
        <v>0</v>
      </c>
      <c r="D801" s="45">
        <f t="shared" si="65"/>
        <v>0</v>
      </c>
      <c r="E801" s="251">
        <f t="shared" si="66"/>
        <v>0</v>
      </c>
      <c r="F801" s="168"/>
      <c r="G801" s="96"/>
      <c r="H801" s="79"/>
      <c r="I801" s="285"/>
      <c r="J801" s="62"/>
      <c r="K801" s="51"/>
      <c r="L801" s="66"/>
    </row>
    <row r="802" spans="1:12" x14ac:dyDescent="0.4">
      <c r="A802" s="45">
        <f t="shared" ca="1" si="63"/>
        <v>0</v>
      </c>
      <c r="B802" s="45" t="b">
        <f t="shared" si="62"/>
        <v>0</v>
      </c>
      <c r="C802" s="46">
        <f t="shared" si="64"/>
        <v>0</v>
      </c>
      <c r="D802" s="45">
        <f t="shared" si="65"/>
        <v>0</v>
      </c>
      <c r="E802" s="251">
        <f t="shared" si="66"/>
        <v>0</v>
      </c>
      <c r="F802" s="168"/>
      <c r="G802" s="96"/>
      <c r="H802" s="79"/>
      <c r="I802" s="285"/>
      <c r="J802" s="62"/>
      <c r="K802" s="51"/>
      <c r="L802" s="66"/>
    </row>
    <row r="803" spans="1:12" x14ac:dyDescent="0.4">
      <c r="A803" s="45">
        <f t="shared" ca="1" si="63"/>
        <v>0</v>
      </c>
      <c r="B803" s="45" t="b">
        <f t="shared" si="62"/>
        <v>0</v>
      </c>
      <c r="C803" s="46">
        <f t="shared" si="64"/>
        <v>0</v>
      </c>
      <c r="D803" s="45">
        <f t="shared" si="65"/>
        <v>0</v>
      </c>
      <c r="E803" s="251">
        <f t="shared" si="66"/>
        <v>0</v>
      </c>
      <c r="F803" s="168"/>
      <c r="G803" s="96"/>
      <c r="H803" s="79"/>
      <c r="I803" s="285"/>
      <c r="J803" s="62"/>
      <c r="K803" s="51"/>
      <c r="L803" s="66"/>
    </row>
    <row r="804" spans="1:12" x14ac:dyDescent="0.4">
      <c r="A804" s="45">
        <f t="shared" ca="1" si="63"/>
        <v>0</v>
      </c>
      <c r="B804" s="45" t="b">
        <f t="shared" si="62"/>
        <v>0</v>
      </c>
      <c r="C804" s="46">
        <f t="shared" si="64"/>
        <v>0</v>
      </c>
      <c r="D804" s="45">
        <f t="shared" si="65"/>
        <v>0</v>
      </c>
      <c r="E804" s="251">
        <f t="shared" si="66"/>
        <v>0</v>
      </c>
      <c r="F804" s="168"/>
      <c r="G804" s="96"/>
      <c r="H804" s="79"/>
      <c r="I804" s="285"/>
      <c r="J804" s="62"/>
      <c r="K804" s="51"/>
      <c r="L804" s="66"/>
    </row>
    <row r="805" spans="1:12" x14ac:dyDescent="0.4">
      <c r="A805" s="45">
        <f t="shared" ca="1" si="63"/>
        <v>0</v>
      </c>
      <c r="B805" s="45" t="b">
        <f t="shared" si="62"/>
        <v>0</v>
      </c>
      <c r="C805" s="46">
        <f t="shared" si="64"/>
        <v>0</v>
      </c>
      <c r="D805" s="45">
        <f t="shared" si="65"/>
        <v>0</v>
      </c>
      <c r="E805" s="251">
        <f t="shared" si="66"/>
        <v>0</v>
      </c>
      <c r="F805" s="168"/>
      <c r="G805" s="96"/>
      <c r="H805" s="79"/>
      <c r="I805" s="285"/>
      <c r="J805" s="62"/>
      <c r="K805" s="51"/>
      <c r="L805" s="66"/>
    </row>
    <row r="806" spans="1:12" x14ac:dyDescent="0.4">
      <c r="A806" s="45">
        <f t="shared" ca="1" si="63"/>
        <v>0</v>
      </c>
      <c r="B806" s="45" t="b">
        <f t="shared" si="62"/>
        <v>0</v>
      </c>
      <c r="C806" s="46">
        <f t="shared" si="64"/>
        <v>0</v>
      </c>
      <c r="D806" s="45">
        <f t="shared" si="65"/>
        <v>0</v>
      </c>
      <c r="E806" s="251">
        <f t="shared" si="66"/>
        <v>0</v>
      </c>
      <c r="F806" s="168"/>
      <c r="G806" s="96"/>
      <c r="H806" s="79"/>
      <c r="I806" s="285"/>
      <c r="J806" s="62"/>
      <c r="K806" s="51"/>
      <c r="L806" s="66"/>
    </row>
    <row r="807" spans="1:12" x14ac:dyDescent="0.4">
      <c r="A807" s="45">
        <f t="shared" ca="1" si="63"/>
        <v>0</v>
      </c>
      <c r="B807" s="45" t="b">
        <f t="shared" si="62"/>
        <v>0</v>
      </c>
      <c r="C807" s="46">
        <f t="shared" si="64"/>
        <v>0</v>
      </c>
      <c r="D807" s="45">
        <f t="shared" si="65"/>
        <v>0</v>
      </c>
      <c r="E807" s="251">
        <f t="shared" si="66"/>
        <v>0</v>
      </c>
      <c r="F807" s="168"/>
      <c r="G807" s="96"/>
      <c r="H807" s="79"/>
      <c r="I807" s="285"/>
      <c r="J807" s="62"/>
      <c r="K807" s="51"/>
      <c r="L807" s="66"/>
    </row>
    <row r="808" spans="1:12" x14ac:dyDescent="0.4">
      <c r="A808" s="45">
        <f t="shared" ca="1" si="63"/>
        <v>0</v>
      </c>
      <c r="B808" s="45" t="b">
        <f t="shared" si="62"/>
        <v>0</v>
      </c>
      <c r="C808" s="46">
        <f t="shared" si="64"/>
        <v>0</v>
      </c>
      <c r="D808" s="45">
        <f t="shared" si="65"/>
        <v>0</v>
      </c>
      <c r="E808" s="251">
        <f t="shared" si="66"/>
        <v>0</v>
      </c>
      <c r="F808" s="168"/>
      <c r="G808" s="96"/>
      <c r="H808" s="79"/>
      <c r="I808" s="285"/>
      <c r="J808" s="62"/>
      <c r="K808" s="51"/>
      <c r="L808" s="66"/>
    </row>
    <row r="809" spans="1:12" x14ac:dyDescent="0.4">
      <c r="A809" s="45">
        <f t="shared" ca="1" si="63"/>
        <v>0</v>
      </c>
      <c r="B809" s="45" t="b">
        <f t="shared" si="62"/>
        <v>0</v>
      </c>
      <c r="C809" s="46">
        <f t="shared" si="64"/>
        <v>0</v>
      </c>
      <c r="D809" s="45">
        <f t="shared" si="65"/>
        <v>0</v>
      </c>
      <c r="E809" s="251">
        <f t="shared" si="66"/>
        <v>0</v>
      </c>
      <c r="F809" s="168"/>
      <c r="G809" s="96"/>
      <c r="H809" s="79"/>
      <c r="I809" s="285"/>
      <c r="J809" s="62"/>
      <c r="K809" s="51"/>
      <c r="L809" s="66"/>
    </row>
    <row r="810" spans="1:12" x14ac:dyDescent="0.4">
      <c r="A810" s="45">
        <f t="shared" ca="1" si="63"/>
        <v>0</v>
      </c>
      <c r="B810" s="45" t="b">
        <f t="shared" si="62"/>
        <v>0</v>
      </c>
      <c r="C810" s="46">
        <f t="shared" si="64"/>
        <v>0</v>
      </c>
      <c r="D810" s="45">
        <f t="shared" si="65"/>
        <v>0</v>
      </c>
      <c r="E810" s="251">
        <f t="shared" si="66"/>
        <v>0</v>
      </c>
      <c r="F810" s="168"/>
      <c r="G810" s="96"/>
      <c r="H810" s="79"/>
      <c r="I810" s="285"/>
      <c r="J810" s="62"/>
      <c r="K810" s="51"/>
      <c r="L810" s="66"/>
    </row>
    <row r="811" spans="1:12" x14ac:dyDescent="0.4">
      <c r="A811" s="45">
        <f t="shared" ca="1" si="63"/>
        <v>0</v>
      </c>
      <c r="B811" s="45" t="b">
        <f t="shared" si="62"/>
        <v>0</v>
      </c>
      <c r="C811" s="46">
        <f t="shared" si="64"/>
        <v>0</v>
      </c>
      <c r="D811" s="45">
        <f t="shared" si="65"/>
        <v>0</v>
      </c>
      <c r="E811" s="251">
        <f t="shared" si="66"/>
        <v>0</v>
      </c>
      <c r="F811" s="168"/>
      <c r="G811" s="96"/>
      <c r="H811" s="79"/>
      <c r="I811" s="285"/>
      <c r="J811" s="62"/>
      <c r="K811" s="51"/>
      <c r="L811" s="66"/>
    </row>
    <row r="812" spans="1:12" x14ac:dyDescent="0.4">
      <c r="A812" s="45">
        <f t="shared" ca="1" si="63"/>
        <v>0</v>
      </c>
      <c r="B812" s="45" t="b">
        <f t="shared" si="62"/>
        <v>0</v>
      </c>
      <c r="C812" s="46">
        <f t="shared" si="64"/>
        <v>0</v>
      </c>
      <c r="D812" s="45">
        <f t="shared" si="65"/>
        <v>0</v>
      </c>
      <c r="E812" s="251">
        <f t="shared" si="66"/>
        <v>0</v>
      </c>
      <c r="F812" s="168"/>
      <c r="G812" s="96"/>
      <c r="H812" s="79"/>
      <c r="I812" s="285"/>
      <c r="J812" s="62"/>
      <c r="K812" s="51"/>
      <c r="L812" s="66"/>
    </row>
    <row r="813" spans="1:12" x14ac:dyDescent="0.4">
      <c r="A813" s="45">
        <f t="shared" ca="1" si="63"/>
        <v>0</v>
      </c>
      <c r="B813" s="45" t="b">
        <f t="shared" si="62"/>
        <v>0</v>
      </c>
      <c r="C813" s="46">
        <f t="shared" si="64"/>
        <v>0</v>
      </c>
      <c r="D813" s="45">
        <f t="shared" si="65"/>
        <v>0</v>
      </c>
      <c r="E813" s="251">
        <f t="shared" si="66"/>
        <v>0</v>
      </c>
      <c r="F813" s="168"/>
      <c r="G813" s="96"/>
      <c r="H813" s="79"/>
      <c r="I813" s="285"/>
      <c r="J813" s="62"/>
      <c r="K813" s="51"/>
      <c r="L813" s="66"/>
    </row>
    <row r="814" spans="1:12" x14ac:dyDescent="0.4">
      <c r="A814" s="45">
        <f t="shared" ca="1" si="63"/>
        <v>0</v>
      </c>
      <c r="B814" s="45" t="b">
        <f t="shared" si="62"/>
        <v>0</v>
      </c>
      <c r="C814" s="46">
        <f t="shared" si="64"/>
        <v>0</v>
      </c>
      <c r="D814" s="45">
        <f t="shared" si="65"/>
        <v>0</v>
      </c>
      <c r="E814" s="251">
        <f t="shared" si="66"/>
        <v>0</v>
      </c>
      <c r="F814" s="168"/>
      <c r="G814" s="96"/>
      <c r="H814" s="79"/>
      <c r="I814" s="285"/>
      <c r="J814" s="62"/>
      <c r="K814" s="51"/>
      <c r="L814" s="66"/>
    </row>
    <row r="815" spans="1:12" x14ac:dyDescent="0.4">
      <c r="A815" s="45">
        <f t="shared" ca="1" si="63"/>
        <v>0</v>
      </c>
      <c r="B815" s="45" t="b">
        <f t="shared" si="62"/>
        <v>0</v>
      </c>
      <c r="C815" s="46">
        <f t="shared" si="64"/>
        <v>0</v>
      </c>
      <c r="D815" s="45">
        <f t="shared" si="65"/>
        <v>0</v>
      </c>
      <c r="E815" s="251">
        <f t="shared" si="66"/>
        <v>0</v>
      </c>
      <c r="F815" s="168"/>
      <c r="G815" s="96"/>
      <c r="H815" s="79"/>
      <c r="I815" s="285"/>
      <c r="J815" s="62"/>
      <c r="K815" s="51"/>
      <c r="L815" s="66"/>
    </row>
    <row r="816" spans="1:12" x14ac:dyDescent="0.4">
      <c r="A816" s="45">
        <f t="shared" ca="1" si="63"/>
        <v>0</v>
      </c>
      <c r="B816" s="45" t="b">
        <f t="shared" si="62"/>
        <v>0</v>
      </c>
      <c r="C816" s="46">
        <f t="shared" si="64"/>
        <v>0</v>
      </c>
      <c r="D816" s="45">
        <f t="shared" si="65"/>
        <v>0</v>
      </c>
      <c r="E816" s="251">
        <f t="shared" si="66"/>
        <v>0</v>
      </c>
      <c r="F816" s="168"/>
      <c r="G816" s="96"/>
      <c r="H816" s="79"/>
      <c r="I816" s="285"/>
      <c r="J816" s="62"/>
      <c r="K816" s="51"/>
      <c r="L816" s="66"/>
    </row>
    <row r="817" spans="1:12" x14ac:dyDescent="0.4">
      <c r="A817" s="45">
        <f t="shared" ca="1" si="63"/>
        <v>0</v>
      </c>
      <c r="B817" s="45" t="b">
        <f t="shared" si="62"/>
        <v>0</v>
      </c>
      <c r="C817" s="46">
        <f t="shared" si="64"/>
        <v>0</v>
      </c>
      <c r="D817" s="45">
        <f t="shared" si="65"/>
        <v>0</v>
      </c>
      <c r="E817" s="251">
        <f t="shared" si="66"/>
        <v>0</v>
      </c>
      <c r="F817" s="168"/>
      <c r="G817" s="96"/>
      <c r="H817" s="79"/>
      <c r="I817" s="285"/>
      <c r="J817" s="62"/>
      <c r="K817" s="51"/>
      <c r="L817" s="66"/>
    </row>
    <row r="818" spans="1:12" x14ac:dyDescent="0.4">
      <c r="A818" s="45">
        <f t="shared" ca="1" si="63"/>
        <v>0</v>
      </c>
      <c r="B818" s="45" t="b">
        <f t="shared" si="62"/>
        <v>0</v>
      </c>
      <c r="C818" s="46">
        <f t="shared" si="64"/>
        <v>0</v>
      </c>
      <c r="D818" s="45">
        <f t="shared" si="65"/>
        <v>0</v>
      </c>
      <c r="E818" s="251">
        <f t="shared" si="66"/>
        <v>0</v>
      </c>
      <c r="F818" s="168"/>
      <c r="G818" s="96"/>
      <c r="H818" s="79"/>
      <c r="I818" s="285"/>
      <c r="J818" s="62"/>
      <c r="K818" s="51"/>
      <c r="L818" s="66"/>
    </row>
    <row r="819" spans="1:12" x14ac:dyDescent="0.4">
      <c r="A819" s="45">
        <f t="shared" ca="1" si="63"/>
        <v>0</v>
      </c>
      <c r="B819" s="45" t="b">
        <f t="shared" si="62"/>
        <v>0</v>
      </c>
      <c r="C819" s="46">
        <f t="shared" si="64"/>
        <v>0</v>
      </c>
      <c r="D819" s="45">
        <f t="shared" si="65"/>
        <v>0</v>
      </c>
      <c r="E819" s="251">
        <f t="shared" si="66"/>
        <v>0</v>
      </c>
      <c r="F819" s="168"/>
      <c r="G819" s="96"/>
      <c r="H819" s="79"/>
      <c r="I819" s="285"/>
      <c r="J819" s="62"/>
      <c r="K819" s="51"/>
      <c r="L819" s="66"/>
    </row>
    <row r="820" spans="1:12" x14ac:dyDescent="0.4">
      <c r="A820" s="45">
        <f t="shared" ca="1" si="63"/>
        <v>0</v>
      </c>
      <c r="B820" s="45" t="b">
        <f t="shared" si="62"/>
        <v>0</v>
      </c>
      <c r="C820" s="46">
        <f t="shared" si="64"/>
        <v>0</v>
      </c>
      <c r="D820" s="45">
        <f t="shared" si="65"/>
        <v>0</v>
      </c>
      <c r="E820" s="251">
        <f t="shared" si="66"/>
        <v>0</v>
      </c>
      <c r="F820" s="168"/>
      <c r="G820" s="96"/>
      <c r="H820" s="79"/>
      <c r="I820" s="285"/>
      <c r="J820" s="62"/>
      <c r="K820" s="51"/>
      <c r="L820" s="66"/>
    </row>
    <row r="821" spans="1:12" x14ac:dyDescent="0.4">
      <c r="A821" s="45">
        <f t="shared" ca="1" si="63"/>
        <v>0</v>
      </c>
      <c r="B821" s="45" t="b">
        <f t="shared" si="62"/>
        <v>0</v>
      </c>
      <c r="C821" s="46">
        <f t="shared" si="64"/>
        <v>0</v>
      </c>
      <c r="D821" s="45">
        <f t="shared" si="65"/>
        <v>0</v>
      </c>
      <c r="E821" s="251">
        <f t="shared" si="66"/>
        <v>0</v>
      </c>
      <c r="F821" s="168"/>
      <c r="G821" s="96"/>
      <c r="H821" s="79"/>
      <c r="I821" s="285"/>
      <c r="J821" s="62"/>
      <c r="K821" s="51"/>
      <c r="L821" s="66"/>
    </row>
    <row r="822" spans="1:12" x14ac:dyDescent="0.4">
      <c r="A822" s="45">
        <f t="shared" ca="1" si="63"/>
        <v>0</v>
      </c>
      <c r="B822" s="45" t="b">
        <f t="shared" si="62"/>
        <v>0</v>
      </c>
      <c r="C822" s="46">
        <f t="shared" si="64"/>
        <v>0</v>
      </c>
      <c r="D822" s="45">
        <f t="shared" si="65"/>
        <v>0</v>
      </c>
      <c r="E822" s="251">
        <f t="shared" si="66"/>
        <v>0</v>
      </c>
      <c r="F822" s="168"/>
      <c r="G822" s="96"/>
      <c r="H822" s="79"/>
      <c r="I822" s="285"/>
      <c r="J822" s="62"/>
      <c r="K822" s="51"/>
      <c r="L822" s="66"/>
    </row>
    <row r="823" spans="1:12" x14ac:dyDescent="0.4">
      <c r="A823" s="45">
        <f t="shared" ca="1" si="63"/>
        <v>0</v>
      </c>
      <c r="B823" s="45" t="b">
        <f t="shared" si="62"/>
        <v>0</v>
      </c>
      <c r="C823" s="46">
        <f t="shared" si="64"/>
        <v>0</v>
      </c>
      <c r="D823" s="45">
        <f t="shared" si="65"/>
        <v>0</v>
      </c>
      <c r="E823" s="251">
        <f t="shared" si="66"/>
        <v>0</v>
      </c>
      <c r="F823" s="168"/>
      <c r="G823" s="96"/>
      <c r="H823" s="79"/>
      <c r="I823" s="285"/>
      <c r="J823" s="62"/>
      <c r="K823" s="51"/>
      <c r="L823" s="66"/>
    </row>
    <row r="824" spans="1:12" x14ac:dyDescent="0.4">
      <c r="A824" s="45">
        <f t="shared" ca="1" si="63"/>
        <v>0</v>
      </c>
      <c r="B824" s="45" t="b">
        <f t="shared" si="62"/>
        <v>0</v>
      </c>
      <c r="C824" s="46">
        <f t="shared" si="64"/>
        <v>0</v>
      </c>
      <c r="D824" s="45">
        <f t="shared" si="65"/>
        <v>0</v>
      </c>
      <c r="E824" s="251">
        <f t="shared" si="66"/>
        <v>0</v>
      </c>
      <c r="F824" s="168"/>
      <c r="G824" s="96"/>
      <c r="H824" s="79"/>
      <c r="I824" s="285"/>
      <c r="J824" s="62"/>
      <c r="K824" s="51"/>
      <c r="L824" s="66"/>
    </row>
    <row r="825" spans="1:12" x14ac:dyDescent="0.4">
      <c r="A825" s="45">
        <f t="shared" ca="1" si="63"/>
        <v>0</v>
      </c>
      <c r="B825" s="45" t="b">
        <f t="shared" si="62"/>
        <v>0</v>
      </c>
      <c r="C825" s="46">
        <f t="shared" si="64"/>
        <v>0</v>
      </c>
      <c r="D825" s="45">
        <f t="shared" si="65"/>
        <v>0</v>
      </c>
      <c r="E825" s="251">
        <f t="shared" si="66"/>
        <v>0</v>
      </c>
      <c r="F825" s="168"/>
      <c r="G825" s="96"/>
      <c r="H825" s="79"/>
      <c r="I825" s="285"/>
      <c r="J825" s="62"/>
      <c r="K825" s="51"/>
      <c r="L825" s="66"/>
    </row>
    <row r="826" spans="1:12" x14ac:dyDescent="0.4">
      <c r="A826" s="45">
        <f t="shared" ca="1" si="63"/>
        <v>0</v>
      </c>
      <c r="B826" s="45" t="b">
        <f t="shared" si="62"/>
        <v>0</v>
      </c>
      <c r="C826" s="46">
        <f t="shared" si="64"/>
        <v>0</v>
      </c>
      <c r="D826" s="45">
        <f t="shared" si="65"/>
        <v>0</v>
      </c>
      <c r="E826" s="251">
        <f t="shared" si="66"/>
        <v>0</v>
      </c>
      <c r="F826" s="168"/>
      <c r="G826" s="96"/>
      <c r="H826" s="79"/>
      <c r="I826" s="285"/>
      <c r="J826" s="62"/>
      <c r="K826" s="51"/>
      <c r="L826" s="66"/>
    </row>
    <row r="827" spans="1:12" x14ac:dyDescent="0.4">
      <c r="A827" s="45">
        <f t="shared" ca="1" si="63"/>
        <v>0</v>
      </c>
      <c r="B827" s="45" t="b">
        <f t="shared" si="62"/>
        <v>0</v>
      </c>
      <c r="C827" s="46">
        <f t="shared" si="64"/>
        <v>0</v>
      </c>
      <c r="D827" s="45">
        <f t="shared" si="65"/>
        <v>0</v>
      </c>
      <c r="E827" s="251">
        <f t="shared" si="66"/>
        <v>0</v>
      </c>
      <c r="F827" s="168"/>
      <c r="G827" s="96"/>
      <c r="H827" s="79"/>
      <c r="I827" s="285"/>
      <c r="J827" s="62"/>
      <c r="K827" s="51"/>
      <c r="L827" s="66"/>
    </row>
    <row r="828" spans="1:12" x14ac:dyDescent="0.4">
      <c r="A828" s="45">
        <f t="shared" ca="1" si="63"/>
        <v>0</v>
      </c>
      <c r="B828" s="45" t="b">
        <f t="shared" si="62"/>
        <v>0</v>
      </c>
      <c r="C828" s="46">
        <f t="shared" si="64"/>
        <v>0</v>
      </c>
      <c r="D828" s="45">
        <f t="shared" si="65"/>
        <v>0</v>
      </c>
      <c r="E828" s="251">
        <f t="shared" si="66"/>
        <v>0</v>
      </c>
      <c r="F828" s="168"/>
      <c r="G828" s="96"/>
      <c r="H828" s="79"/>
      <c r="I828" s="285"/>
      <c r="J828" s="62"/>
      <c r="K828" s="51"/>
      <c r="L828" s="66"/>
    </row>
    <row r="829" spans="1:12" x14ac:dyDescent="0.4">
      <c r="A829" s="45">
        <f t="shared" ca="1" si="63"/>
        <v>0</v>
      </c>
      <c r="B829" s="45" t="b">
        <f t="shared" si="62"/>
        <v>0</v>
      </c>
      <c r="C829" s="46">
        <f t="shared" si="64"/>
        <v>0</v>
      </c>
      <c r="D829" s="45">
        <f t="shared" si="65"/>
        <v>0</v>
      </c>
      <c r="E829" s="251">
        <f t="shared" si="66"/>
        <v>0</v>
      </c>
      <c r="F829" s="168"/>
      <c r="G829" s="96"/>
      <c r="H829" s="79"/>
      <c r="I829" s="285"/>
      <c r="J829" s="62"/>
      <c r="K829" s="51"/>
      <c r="L829" s="66"/>
    </row>
    <row r="830" spans="1:12" x14ac:dyDescent="0.4">
      <c r="A830" s="45">
        <f t="shared" ca="1" si="63"/>
        <v>0</v>
      </c>
      <c r="B830" s="45" t="b">
        <f t="shared" si="62"/>
        <v>0</v>
      </c>
      <c r="C830" s="46">
        <f t="shared" si="64"/>
        <v>0</v>
      </c>
      <c r="D830" s="45">
        <f t="shared" si="65"/>
        <v>0</v>
      </c>
      <c r="E830" s="251">
        <f t="shared" si="66"/>
        <v>0</v>
      </c>
      <c r="F830" s="168"/>
      <c r="G830" s="96"/>
      <c r="H830" s="79"/>
      <c r="I830" s="285"/>
      <c r="J830" s="62"/>
      <c r="K830" s="51"/>
      <c r="L830" s="66"/>
    </row>
    <row r="831" spans="1:12" x14ac:dyDescent="0.4">
      <c r="A831" s="45">
        <f t="shared" ca="1" si="63"/>
        <v>0</v>
      </c>
      <c r="B831" s="45" t="b">
        <f t="shared" si="62"/>
        <v>0</v>
      </c>
      <c r="C831" s="46">
        <f t="shared" si="64"/>
        <v>0</v>
      </c>
      <c r="D831" s="45">
        <f t="shared" si="65"/>
        <v>0</v>
      </c>
      <c r="E831" s="251">
        <f t="shared" si="66"/>
        <v>0</v>
      </c>
      <c r="F831" s="168"/>
      <c r="G831" s="96"/>
      <c r="H831" s="79"/>
      <c r="I831" s="285"/>
      <c r="J831" s="62"/>
      <c r="K831" s="51"/>
      <c r="L831" s="66"/>
    </row>
    <row r="832" spans="1:12" x14ac:dyDescent="0.4">
      <c r="A832" s="45">
        <f t="shared" ca="1" si="63"/>
        <v>0</v>
      </c>
      <c r="B832" s="45" t="b">
        <f t="shared" si="62"/>
        <v>0</v>
      </c>
      <c r="C832" s="46">
        <f t="shared" si="64"/>
        <v>0</v>
      </c>
      <c r="D832" s="45">
        <f t="shared" si="65"/>
        <v>0</v>
      </c>
      <c r="E832" s="251">
        <f t="shared" si="66"/>
        <v>0</v>
      </c>
      <c r="F832" s="168"/>
      <c r="G832" s="96"/>
      <c r="H832" s="79"/>
      <c r="I832" s="285"/>
      <c r="J832" s="62"/>
      <c r="K832" s="51"/>
      <c r="L832" s="66"/>
    </row>
    <row r="833" spans="1:12" x14ac:dyDescent="0.4">
      <c r="A833" s="45">
        <f t="shared" ca="1" si="63"/>
        <v>0</v>
      </c>
      <c r="B833" s="45" t="b">
        <f t="shared" si="62"/>
        <v>0</v>
      </c>
      <c r="C833" s="46">
        <f t="shared" si="64"/>
        <v>0</v>
      </c>
      <c r="D833" s="45">
        <f t="shared" si="65"/>
        <v>0</v>
      </c>
      <c r="E833" s="251">
        <f t="shared" si="66"/>
        <v>0</v>
      </c>
      <c r="F833" s="168"/>
      <c r="G833" s="96"/>
      <c r="H833" s="79"/>
      <c r="I833" s="285"/>
      <c r="J833" s="62"/>
      <c r="K833" s="51"/>
      <c r="L833" s="66"/>
    </row>
    <row r="834" spans="1:12" x14ac:dyDescent="0.4">
      <c r="A834" s="45">
        <f t="shared" ca="1" si="63"/>
        <v>0</v>
      </c>
      <c r="B834" s="45" t="b">
        <f t="shared" si="62"/>
        <v>0</v>
      </c>
      <c r="C834" s="46">
        <f t="shared" si="64"/>
        <v>0</v>
      </c>
      <c r="D834" s="45">
        <f t="shared" si="65"/>
        <v>0</v>
      </c>
      <c r="E834" s="251">
        <f t="shared" si="66"/>
        <v>0</v>
      </c>
      <c r="F834" s="168"/>
      <c r="G834" s="96"/>
      <c r="H834" s="79"/>
      <c r="I834" s="285"/>
      <c r="J834" s="62"/>
      <c r="K834" s="51"/>
      <c r="L834" s="66"/>
    </row>
    <row r="835" spans="1:12" x14ac:dyDescent="0.4">
      <c r="A835" s="45">
        <f t="shared" ca="1" si="63"/>
        <v>0</v>
      </c>
      <c r="B835" s="45" t="b">
        <f t="shared" si="62"/>
        <v>0</v>
      </c>
      <c r="C835" s="46">
        <f t="shared" si="64"/>
        <v>0</v>
      </c>
      <c r="D835" s="45">
        <f t="shared" si="65"/>
        <v>0</v>
      </c>
      <c r="E835" s="251">
        <f t="shared" si="66"/>
        <v>0</v>
      </c>
      <c r="F835" s="168"/>
      <c r="G835" s="96"/>
      <c r="H835" s="79"/>
      <c r="I835" s="285"/>
      <c r="J835" s="62"/>
      <c r="K835" s="51"/>
      <c r="L835" s="66"/>
    </row>
    <row r="836" spans="1:12" x14ac:dyDescent="0.4">
      <c r="A836" s="45">
        <f t="shared" ca="1" si="63"/>
        <v>0</v>
      </c>
      <c r="B836" s="45" t="b">
        <f t="shared" si="62"/>
        <v>0</v>
      </c>
      <c r="C836" s="46">
        <f t="shared" si="64"/>
        <v>0</v>
      </c>
      <c r="D836" s="45">
        <f t="shared" si="65"/>
        <v>0</v>
      </c>
      <c r="E836" s="251">
        <f t="shared" si="66"/>
        <v>0</v>
      </c>
      <c r="F836" s="168"/>
      <c r="G836" s="96"/>
      <c r="H836" s="79"/>
      <c r="I836" s="285"/>
      <c r="J836" s="62"/>
      <c r="K836" s="51"/>
      <c r="L836" s="66"/>
    </row>
    <row r="837" spans="1:12" x14ac:dyDescent="0.4">
      <c r="A837" s="45">
        <f t="shared" ca="1" si="63"/>
        <v>0</v>
      </c>
      <c r="B837" s="45" t="b">
        <f t="shared" si="62"/>
        <v>0</v>
      </c>
      <c r="C837" s="46">
        <f t="shared" si="64"/>
        <v>0</v>
      </c>
      <c r="D837" s="45">
        <f t="shared" si="65"/>
        <v>0</v>
      </c>
      <c r="E837" s="251">
        <f t="shared" si="66"/>
        <v>0</v>
      </c>
      <c r="F837" s="168"/>
      <c r="G837" s="96"/>
      <c r="H837" s="79"/>
      <c r="I837" s="285"/>
      <c r="J837" s="62"/>
      <c r="K837" s="51"/>
      <c r="L837" s="66"/>
    </row>
    <row r="838" spans="1:12" x14ac:dyDescent="0.4">
      <c r="A838" s="45">
        <f t="shared" ca="1" si="63"/>
        <v>0</v>
      </c>
      <c r="B838" s="45" t="b">
        <f t="shared" si="62"/>
        <v>0</v>
      </c>
      <c r="C838" s="46">
        <f t="shared" si="64"/>
        <v>0</v>
      </c>
      <c r="D838" s="45">
        <f t="shared" si="65"/>
        <v>0</v>
      </c>
      <c r="E838" s="251">
        <f t="shared" si="66"/>
        <v>0</v>
      </c>
      <c r="F838" s="168"/>
      <c r="G838" s="96"/>
      <c r="H838" s="79"/>
      <c r="I838" s="285"/>
      <c r="J838" s="62"/>
      <c r="K838" s="51"/>
      <c r="L838" s="66"/>
    </row>
    <row r="839" spans="1:12" x14ac:dyDescent="0.4">
      <c r="A839" s="45">
        <f t="shared" ca="1" si="63"/>
        <v>0</v>
      </c>
      <c r="B839" s="45" t="b">
        <f t="shared" ref="B839:B902" si="67">AND(分科號=E839,D839&gt;=分起日,D839&lt;=分訖日)</f>
        <v>0</v>
      </c>
      <c r="C839" s="46">
        <f t="shared" si="64"/>
        <v>0</v>
      </c>
      <c r="D839" s="45">
        <f t="shared" si="65"/>
        <v>0</v>
      </c>
      <c r="E839" s="251">
        <f t="shared" si="66"/>
        <v>0</v>
      </c>
      <c r="F839" s="168"/>
      <c r="G839" s="96"/>
      <c r="H839" s="79"/>
      <c r="I839" s="285"/>
      <c r="J839" s="62"/>
      <c r="K839" s="51"/>
      <c r="L839" s="66"/>
    </row>
    <row r="840" spans="1:12" x14ac:dyDescent="0.4">
      <c r="A840" s="45">
        <f t="shared" ref="A840:A903" ca="1" si="68">IF(B840,COUNTIF(OFFSET(B840,ROW()*-1+6,,ROW()-5),TRUE),)</f>
        <v>0</v>
      </c>
      <c r="B840" s="45" t="b">
        <f t="shared" si="67"/>
        <v>0</v>
      </c>
      <c r="C840" s="46">
        <f t="shared" ref="C840:C903" si="69">IF(F840&lt;&gt;"",F840,IF(E840&lt;&gt;0,INDEX(C:C,ROW()-1),0))</f>
        <v>0</v>
      </c>
      <c r="D840" s="45">
        <f t="shared" ref="D840:D903" si="70">IF(G840&lt;&gt;"",G840,IF(E840&lt;&gt;0,INDEX(D:D,ROW()-1),0))</f>
        <v>0</v>
      </c>
      <c r="E840" s="251">
        <f t="shared" si="66"/>
        <v>0</v>
      </c>
      <c r="F840" s="168"/>
      <c r="G840" s="96"/>
      <c r="H840" s="79"/>
      <c r="I840" s="285"/>
      <c r="J840" s="62"/>
      <c r="K840" s="51"/>
      <c r="L840" s="66"/>
    </row>
    <row r="841" spans="1:12" x14ac:dyDescent="0.4">
      <c r="A841" s="45">
        <f t="shared" ca="1" si="68"/>
        <v>0</v>
      </c>
      <c r="B841" s="45" t="b">
        <f t="shared" si="67"/>
        <v>0</v>
      </c>
      <c r="C841" s="46">
        <f t="shared" si="69"/>
        <v>0</v>
      </c>
      <c r="D841" s="45">
        <f t="shared" si="70"/>
        <v>0</v>
      </c>
      <c r="E841" s="251">
        <f t="shared" si="66"/>
        <v>0</v>
      </c>
      <c r="F841" s="168"/>
      <c r="G841" s="96"/>
      <c r="H841" s="79"/>
      <c r="I841" s="285"/>
      <c r="J841" s="62"/>
      <c r="K841" s="51"/>
      <c r="L841" s="66"/>
    </row>
    <row r="842" spans="1:12" x14ac:dyDescent="0.4">
      <c r="A842" s="45">
        <f t="shared" ca="1" si="68"/>
        <v>0</v>
      </c>
      <c r="B842" s="45" t="b">
        <f t="shared" si="67"/>
        <v>0</v>
      </c>
      <c r="C842" s="46">
        <f t="shared" si="69"/>
        <v>0</v>
      </c>
      <c r="D842" s="45">
        <f t="shared" si="70"/>
        <v>0</v>
      </c>
      <c r="E842" s="251">
        <f t="shared" ref="E842:E905" si="71">IF(I842&lt;&gt;"",VALUE(TRIM(LEFT(I842,6))),0)</f>
        <v>0</v>
      </c>
      <c r="F842" s="168"/>
      <c r="G842" s="96"/>
      <c r="H842" s="79"/>
      <c r="I842" s="285"/>
      <c r="J842" s="62"/>
      <c r="K842" s="51"/>
      <c r="L842" s="66"/>
    </row>
    <row r="843" spans="1:12" x14ac:dyDescent="0.4">
      <c r="A843" s="45">
        <f t="shared" ca="1" si="68"/>
        <v>0</v>
      </c>
      <c r="B843" s="45" t="b">
        <f t="shared" si="67"/>
        <v>0</v>
      </c>
      <c r="C843" s="46">
        <f t="shared" si="69"/>
        <v>0</v>
      </c>
      <c r="D843" s="45">
        <f t="shared" si="70"/>
        <v>0</v>
      </c>
      <c r="E843" s="251">
        <f t="shared" si="71"/>
        <v>0</v>
      </c>
      <c r="F843" s="168"/>
      <c r="G843" s="96"/>
      <c r="H843" s="79"/>
      <c r="I843" s="285"/>
      <c r="J843" s="62"/>
      <c r="K843" s="51"/>
      <c r="L843" s="66"/>
    </row>
    <row r="844" spans="1:12" x14ac:dyDescent="0.4">
      <c r="A844" s="45">
        <f t="shared" ca="1" si="68"/>
        <v>0</v>
      </c>
      <c r="B844" s="45" t="b">
        <f t="shared" si="67"/>
        <v>0</v>
      </c>
      <c r="C844" s="46">
        <f t="shared" si="69"/>
        <v>0</v>
      </c>
      <c r="D844" s="45">
        <f t="shared" si="70"/>
        <v>0</v>
      </c>
      <c r="E844" s="251">
        <f t="shared" si="71"/>
        <v>0</v>
      </c>
      <c r="F844" s="168"/>
      <c r="G844" s="96"/>
      <c r="H844" s="79"/>
      <c r="I844" s="285"/>
      <c r="J844" s="62"/>
      <c r="K844" s="51"/>
      <c r="L844" s="66"/>
    </row>
    <row r="845" spans="1:12" x14ac:dyDescent="0.4">
      <c r="A845" s="45">
        <f t="shared" ca="1" si="68"/>
        <v>0</v>
      </c>
      <c r="B845" s="45" t="b">
        <f t="shared" si="67"/>
        <v>0</v>
      </c>
      <c r="C845" s="46">
        <f t="shared" si="69"/>
        <v>0</v>
      </c>
      <c r="D845" s="45">
        <f t="shared" si="70"/>
        <v>0</v>
      </c>
      <c r="E845" s="251">
        <f t="shared" si="71"/>
        <v>0</v>
      </c>
      <c r="F845" s="168"/>
      <c r="G845" s="96"/>
      <c r="H845" s="79"/>
      <c r="I845" s="285"/>
      <c r="J845" s="62"/>
      <c r="K845" s="51"/>
      <c r="L845" s="66"/>
    </row>
    <row r="846" spans="1:12" x14ac:dyDescent="0.4">
      <c r="A846" s="45">
        <f t="shared" ca="1" si="68"/>
        <v>0</v>
      </c>
      <c r="B846" s="45" t="b">
        <f t="shared" si="67"/>
        <v>0</v>
      </c>
      <c r="C846" s="46">
        <f t="shared" si="69"/>
        <v>0</v>
      </c>
      <c r="D846" s="45">
        <f t="shared" si="70"/>
        <v>0</v>
      </c>
      <c r="E846" s="251">
        <f t="shared" si="71"/>
        <v>0</v>
      </c>
      <c r="F846" s="168"/>
      <c r="G846" s="96"/>
      <c r="H846" s="79"/>
      <c r="I846" s="285"/>
      <c r="J846" s="62"/>
      <c r="K846" s="51"/>
      <c r="L846" s="66"/>
    </row>
    <row r="847" spans="1:12" x14ac:dyDescent="0.4">
      <c r="A847" s="45">
        <f t="shared" ca="1" si="68"/>
        <v>0</v>
      </c>
      <c r="B847" s="45" t="b">
        <f t="shared" si="67"/>
        <v>0</v>
      </c>
      <c r="C847" s="46">
        <f t="shared" si="69"/>
        <v>0</v>
      </c>
      <c r="D847" s="45">
        <f t="shared" si="70"/>
        <v>0</v>
      </c>
      <c r="E847" s="251">
        <f t="shared" si="71"/>
        <v>0</v>
      </c>
      <c r="F847" s="168"/>
      <c r="G847" s="96"/>
      <c r="H847" s="79"/>
      <c r="I847" s="285"/>
      <c r="J847" s="62"/>
      <c r="K847" s="51"/>
      <c r="L847" s="66"/>
    </row>
    <row r="848" spans="1:12" x14ac:dyDescent="0.4">
      <c r="A848" s="45">
        <f t="shared" ca="1" si="68"/>
        <v>0</v>
      </c>
      <c r="B848" s="45" t="b">
        <f t="shared" si="67"/>
        <v>0</v>
      </c>
      <c r="C848" s="46">
        <f t="shared" si="69"/>
        <v>0</v>
      </c>
      <c r="D848" s="45">
        <f t="shared" si="70"/>
        <v>0</v>
      </c>
      <c r="E848" s="251">
        <f t="shared" si="71"/>
        <v>0</v>
      </c>
      <c r="F848" s="168"/>
      <c r="G848" s="96"/>
      <c r="H848" s="79"/>
      <c r="I848" s="285"/>
      <c r="J848" s="62"/>
      <c r="K848" s="51"/>
      <c r="L848" s="66"/>
    </row>
    <row r="849" spans="1:12" x14ac:dyDescent="0.4">
      <c r="A849" s="45">
        <f t="shared" ca="1" si="68"/>
        <v>0</v>
      </c>
      <c r="B849" s="45" t="b">
        <f t="shared" si="67"/>
        <v>0</v>
      </c>
      <c r="C849" s="46">
        <f t="shared" si="69"/>
        <v>0</v>
      </c>
      <c r="D849" s="45">
        <f t="shared" si="70"/>
        <v>0</v>
      </c>
      <c r="E849" s="251">
        <f t="shared" si="71"/>
        <v>0</v>
      </c>
      <c r="F849" s="168"/>
      <c r="G849" s="96"/>
      <c r="H849" s="79"/>
      <c r="I849" s="285"/>
      <c r="J849" s="62"/>
      <c r="K849" s="51"/>
      <c r="L849" s="66"/>
    </row>
    <row r="850" spans="1:12" x14ac:dyDescent="0.4">
      <c r="A850" s="45">
        <f t="shared" ca="1" si="68"/>
        <v>0</v>
      </c>
      <c r="B850" s="45" t="b">
        <f t="shared" si="67"/>
        <v>0</v>
      </c>
      <c r="C850" s="46">
        <f t="shared" si="69"/>
        <v>0</v>
      </c>
      <c r="D850" s="45">
        <f t="shared" si="70"/>
        <v>0</v>
      </c>
      <c r="E850" s="251">
        <f t="shared" si="71"/>
        <v>0</v>
      </c>
      <c r="F850" s="168"/>
      <c r="G850" s="96"/>
      <c r="H850" s="79"/>
      <c r="I850" s="285"/>
      <c r="J850" s="62"/>
      <c r="K850" s="51"/>
      <c r="L850" s="66"/>
    </row>
    <row r="851" spans="1:12" x14ac:dyDescent="0.4">
      <c r="A851" s="45">
        <f t="shared" ca="1" si="68"/>
        <v>0</v>
      </c>
      <c r="B851" s="45" t="b">
        <f t="shared" si="67"/>
        <v>0</v>
      </c>
      <c r="C851" s="46">
        <f t="shared" si="69"/>
        <v>0</v>
      </c>
      <c r="D851" s="45">
        <f t="shared" si="70"/>
        <v>0</v>
      </c>
      <c r="E851" s="251">
        <f t="shared" si="71"/>
        <v>0</v>
      </c>
      <c r="F851" s="168"/>
      <c r="G851" s="96"/>
      <c r="H851" s="79"/>
      <c r="I851" s="285"/>
      <c r="J851" s="62"/>
      <c r="K851" s="51"/>
      <c r="L851" s="66"/>
    </row>
    <row r="852" spans="1:12" x14ac:dyDescent="0.4">
      <c r="A852" s="45">
        <f t="shared" ca="1" si="68"/>
        <v>0</v>
      </c>
      <c r="B852" s="45" t="b">
        <f t="shared" si="67"/>
        <v>0</v>
      </c>
      <c r="C852" s="46">
        <f t="shared" si="69"/>
        <v>0</v>
      </c>
      <c r="D852" s="45">
        <f t="shared" si="70"/>
        <v>0</v>
      </c>
      <c r="E852" s="251">
        <f t="shared" si="71"/>
        <v>0</v>
      </c>
      <c r="F852" s="168"/>
      <c r="G852" s="96"/>
      <c r="H852" s="79"/>
      <c r="I852" s="285"/>
      <c r="J852" s="62"/>
      <c r="K852" s="51"/>
      <c r="L852" s="66"/>
    </row>
    <row r="853" spans="1:12" x14ac:dyDescent="0.4">
      <c r="A853" s="45">
        <f t="shared" ca="1" si="68"/>
        <v>0</v>
      </c>
      <c r="B853" s="45" t="b">
        <f t="shared" si="67"/>
        <v>0</v>
      </c>
      <c r="C853" s="46">
        <f t="shared" si="69"/>
        <v>0</v>
      </c>
      <c r="D853" s="45">
        <f t="shared" si="70"/>
        <v>0</v>
      </c>
      <c r="E853" s="251">
        <f t="shared" si="71"/>
        <v>0</v>
      </c>
      <c r="F853" s="168"/>
      <c r="G853" s="96"/>
      <c r="H853" s="79"/>
      <c r="I853" s="285"/>
      <c r="J853" s="62"/>
      <c r="K853" s="51"/>
      <c r="L853" s="66"/>
    </row>
    <row r="854" spans="1:12" x14ac:dyDescent="0.4">
      <c r="A854" s="45">
        <f t="shared" ca="1" si="68"/>
        <v>0</v>
      </c>
      <c r="B854" s="45" t="b">
        <f t="shared" si="67"/>
        <v>0</v>
      </c>
      <c r="C854" s="46">
        <f t="shared" si="69"/>
        <v>0</v>
      </c>
      <c r="D854" s="45">
        <f t="shared" si="70"/>
        <v>0</v>
      </c>
      <c r="E854" s="251">
        <f t="shared" si="71"/>
        <v>0</v>
      </c>
      <c r="F854" s="168"/>
      <c r="G854" s="96"/>
      <c r="H854" s="79"/>
      <c r="I854" s="285"/>
      <c r="J854" s="62"/>
      <c r="K854" s="51"/>
      <c r="L854" s="66"/>
    </row>
    <row r="855" spans="1:12" x14ac:dyDescent="0.4">
      <c r="A855" s="45">
        <f t="shared" ca="1" si="68"/>
        <v>0</v>
      </c>
      <c r="B855" s="45" t="b">
        <f t="shared" si="67"/>
        <v>0</v>
      </c>
      <c r="C855" s="46">
        <f t="shared" si="69"/>
        <v>0</v>
      </c>
      <c r="D855" s="45">
        <f t="shared" si="70"/>
        <v>0</v>
      </c>
      <c r="E855" s="251">
        <f t="shared" si="71"/>
        <v>0</v>
      </c>
      <c r="F855" s="168"/>
      <c r="G855" s="96"/>
      <c r="H855" s="79"/>
      <c r="I855" s="285"/>
      <c r="J855" s="62"/>
      <c r="K855" s="51"/>
      <c r="L855" s="66"/>
    </row>
    <row r="856" spans="1:12" x14ac:dyDescent="0.4">
      <c r="A856" s="45">
        <f t="shared" ca="1" si="68"/>
        <v>0</v>
      </c>
      <c r="B856" s="45" t="b">
        <f t="shared" si="67"/>
        <v>0</v>
      </c>
      <c r="C856" s="46">
        <f t="shared" si="69"/>
        <v>0</v>
      </c>
      <c r="D856" s="45">
        <f t="shared" si="70"/>
        <v>0</v>
      </c>
      <c r="E856" s="251">
        <f t="shared" si="71"/>
        <v>0</v>
      </c>
      <c r="F856" s="168"/>
      <c r="G856" s="96"/>
      <c r="H856" s="79"/>
      <c r="I856" s="285"/>
      <c r="J856" s="62"/>
      <c r="K856" s="51"/>
      <c r="L856" s="66"/>
    </row>
    <row r="857" spans="1:12" x14ac:dyDescent="0.4">
      <c r="A857" s="45">
        <f t="shared" ca="1" si="68"/>
        <v>0</v>
      </c>
      <c r="B857" s="45" t="b">
        <f t="shared" si="67"/>
        <v>0</v>
      </c>
      <c r="C857" s="46">
        <f t="shared" si="69"/>
        <v>0</v>
      </c>
      <c r="D857" s="45">
        <f t="shared" si="70"/>
        <v>0</v>
      </c>
      <c r="E857" s="251">
        <f t="shared" si="71"/>
        <v>0</v>
      </c>
      <c r="F857" s="168"/>
      <c r="G857" s="96"/>
      <c r="H857" s="79"/>
      <c r="I857" s="285"/>
      <c r="J857" s="62"/>
      <c r="K857" s="51"/>
      <c r="L857" s="66"/>
    </row>
    <row r="858" spans="1:12" x14ac:dyDescent="0.4">
      <c r="A858" s="45">
        <f t="shared" ca="1" si="68"/>
        <v>0</v>
      </c>
      <c r="B858" s="45" t="b">
        <f t="shared" si="67"/>
        <v>0</v>
      </c>
      <c r="C858" s="46">
        <f t="shared" si="69"/>
        <v>0</v>
      </c>
      <c r="D858" s="45">
        <f t="shared" si="70"/>
        <v>0</v>
      </c>
      <c r="E858" s="251">
        <f t="shared" si="71"/>
        <v>0</v>
      </c>
      <c r="F858" s="168"/>
      <c r="G858" s="96"/>
      <c r="H858" s="79"/>
      <c r="I858" s="285"/>
      <c r="J858" s="62"/>
      <c r="K858" s="51"/>
      <c r="L858" s="66"/>
    </row>
    <row r="859" spans="1:12" x14ac:dyDescent="0.4">
      <c r="A859" s="45">
        <f t="shared" ca="1" si="68"/>
        <v>0</v>
      </c>
      <c r="B859" s="45" t="b">
        <f t="shared" si="67"/>
        <v>0</v>
      </c>
      <c r="C859" s="46">
        <f t="shared" si="69"/>
        <v>0</v>
      </c>
      <c r="D859" s="45">
        <f t="shared" si="70"/>
        <v>0</v>
      </c>
      <c r="E859" s="251">
        <f t="shared" si="71"/>
        <v>0</v>
      </c>
      <c r="F859" s="168"/>
      <c r="G859" s="96"/>
      <c r="H859" s="79"/>
      <c r="I859" s="285"/>
      <c r="J859" s="62"/>
      <c r="K859" s="51"/>
      <c r="L859" s="66"/>
    </row>
    <row r="860" spans="1:12" x14ac:dyDescent="0.4">
      <c r="A860" s="45">
        <f t="shared" ca="1" si="68"/>
        <v>0</v>
      </c>
      <c r="B860" s="45" t="b">
        <f t="shared" si="67"/>
        <v>0</v>
      </c>
      <c r="C860" s="46">
        <f t="shared" si="69"/>
        <v>0</v>
      </c>
      <c r="D860" s="45">
        <f t="shared" si="70"/>
        <v>0</v>
      </c>
      <c r="E860" s="251">
        <f t="shared" si="71"/>
        <v>0</v>
      </c>
      <c r="F860" s="168"/>
      <c r="G860" s="96"/>
      <c r="H860" s="79"/>
      <c r="I860" s="285"/>
      <c r="J860" s="62"/>
      <c r="K860" s="51"/>
      <c r="L860" s="66"/>
    </row>
    <row r="861" spans="1:12" x14ac:dyDescent="0.4">
      <c r="A861" s="45">
        <f t="shared" ca="1" si="68"/>
        <v>0</v>
      </c>
      <c r="B861" s="45" t="b">
        <f t="shared" si="67"/>
        <v>0</v>
      </c>
      <c r="C861" s="46">
        <f t="shared" si="69"/>
        <v>0</v>
      </c>
      <c r="D861" s="45">
        <f t="shared" si="70"/>
        <v>0</v>
      </c>
      <c r="E861" s="251">
        <f t="shared" si="71"/>
        <v>0</v>
      </c>
      <c r="F861" s="168"/>
      <c r="G861" s="96"/>
      <c r="H861" s="79"/>
      <c r="I861" s="285"/>
      <c r="J861" s="62"/>
      <c r="K861" s="51"/>
      <c r="L861" s="66"/>
    </row>
    <row r="862" spans="1:12" x14ac:dyDescent="0.4">
      <c r="A862" s="45">
        <f t="shared" ca="1" si="68"/>
        <v>0</v>
      </c>
      <c r="B862" s="45" t="b">
        <f t="shared" si="67"/>
        <v>0</v>
      </c>
      <c r="C862" s="46">
        <f t="shared" si="69"/>
        <v>0</v>
      </c>
      <c r="D862" s="45">
        <f t="shared" si="70"/>
        <v>0</v>
      </c>
      <c r="E862" s="251">
        <f t="shared" si="71"/>
        <v>0</v>
      </c>
      <c r="F862" s="168"/>
      <c r="G862" s="96"/>
      <c r="H862" s="79"/>
      <c r="I862" s="285"/>
      <c r="J862" s="62"/>
      <c r="K862" s="51"/>
      <c r="L862" s="66"/>
    </row>
    <row r="863" spans="1:12" x14ac:dyDescent="0.4">
      <c r="A863" s="45">
        <f t="shared" ca="1" si="68"/>
        <v>0</v>
      </c>
      <c r="B863" s="45" t="b">
        <f t="shared" si="67"/>
        <v>0</v>
      </c>
      <c r="C863" s="46">
        <f t="shared" si="69"/>
        <v>0</v>
      </c>
      <c r="D863" s="45">
        <f t="shared" si="70"/>
        <v>0</v>
      </c>
      <c r="E863" s="251">
        <f t="shared" si="71"/>
        <v>0</v>
      </c>
      <c r="F863" s="168"/>
      <c r="G863" s="96"/>
      <c r="H863" s="79"/>
      <c r="I863" s="285"/>
      <c r="J863" s="62"/>
      <c r="K863" s="51"/>
      <c r="L863" s="66"/>
    </row>
    <row r="864" spans="1:12" x14ac:dyDescent="0.4">
      <c r="A864" s="45">
        <f t="shared" ca="1" si="68"/>
        <v>0</v>
      </c>
      <c r="B864" s="45" t="b">
        <f t="shared" si="67"/>
        <v>0</v>
      </c>
      <c r="C864" s="46">
        <f t="shared" si="69"/>
        <v>0</v>
      </c>
      <c r="D864" s="45">
        <f t="shared" si="70"/>
        <v>0</v>
      </c>
      <c r="E864" s="251">
        <f t="shared" si="71"/>
        <v>0</v>
      </c>
      <c r="F864" s="168"/>
      <c r="G864" s="96"/>
      <c r="H864" s="79"/>
      <c r="I864" s="285"/>
      <c r="J864" s="62"/>
      <c r="K864" s="51"/>
      <c r="L864" s="66"/>
    </row>
    <row r="865" spans="1:12" x14ac:dyDescent="0.4">
      <c r="A865" s="45">
        <f t="shared" ca="1" si="68"/>
        <v>0</v>
      </c>
      <c r="B865" s="45" t="b">
        <f t="shared" si="67"/>
        <v>0</v>
      </c>
      <c r="C865" s="46">
        <f t="shared" si="69"/>
        <v>0</v>
      </c>
      <c r="D865" s="45">
        <f t="shared" si="70"/>
        <v>0</v>
      </c>
      <c r="E865" s="251">
        <f t="shared" si="71"/>
        <v>0</v>
      </c>
      <c r="F865" s="168"/>
      <c r="G865" s="96"/>
      <c r="H865" s="79"/>
      <c r="I865" s="285"/>
      <c r="J865" s="62"/>
      <c r="K865" s="51"/>
      <c r="L865" s="66"/>
    </row>
    <row r="866" spans="1:12" x14ac:dyDescent="0.4">
      <c r="A866" s="45">
        <f t="shared" ca="1" si="68"/>
        <v>0</v>
      </c>
      <c r="B866" s="45" t="b">
        <f t="shared" si="67"/>
        <v>0</v>
      </c>
      <c r="C866" s="46">
        <f t="shared" si="69"/>
        <v>0</v>
      </c>
      <c r="D866" s="45">
        <f t="shared" si="70"/>
        <v>0</v>
      </c>
      <c r="E866" s="251">
        <f t="shared" si="71"/>
        <v>0</v>
      </c>
      <c r="F866" s="168"/>
      <c r="G866" s="96"/>
      <c r="H866" s="79"/>
      <c r="I866" s="285"/>
      <c r="J866" s="62"/>
      <c r="K866" s="51"/>
      <c r="L866" s="66"/>
    </row>
    <row r="867" spans="1:12" x14ac:dyDescent="0.4">
      <c r="A867" s="45">
        <f t="shared" ca="1" si="68"/>
        <v>0</v>
      </c>
      <c r="B867" s="45" t="b">
        <f t="shared" si="67"/>
        <v>0</v>
      </c>
      <c r="C867" s="46">
        <f t="shared" si="69"/>
        <v>0</v>
      </c>
      <c r="D867" s="45">
        <f t="shared" si="70"/>
        <v>0</v>
      </c>
      <c r="E867" s="251">
        <f t="shared" si="71"/>
        <v>0</v>
      </c>
      <c r="F867" s="168"/>
      <c r="G867" s="96"/>
      <c r="H867" s="79"/>
      <c r="I867" s="285"/>
      <c r="J867" s="62"/>
      <c r="K867" s="51"/>
      <c r="L867" s="66"/>
    </row>
    <row r="868" spans="1:12" x14ac:dyDescent="0.4">
      <c r="A868" s="45">
        <f t="shared" ca="1" si="68"/>
        <v>0</v>
      </c>
      <c r="B868" s="45" t="b">
        <f t="shared" si="67"/>
        <v>0</v>
      </c>
      <c r="C868" s="46">
        <f t="shared" si="69"/>
        <v>0</v>
      </c>
      <c r="D868" s="45">
        <f t="shared" si="70"/>
        <v>0</v>
      </c>
      <c r="E868" s="251">
        <f t="shared" si="71"/>
        <v>0</v>
      </c>
      <c r="F868" s="168"/>
      <c r="G868" s="96"/>
      <c r="H868" s="79"/>
      <c r="I868" s="285"/>
      <c r="J868" s="62"/>
      <c r="K868" s="51"/>
      <c r="L868" s="66"/>
    </row>
    <row r="869" spans="1:12" x14ac:dyDescent="0.4">
      <c r="A869" s="45">
        <f t="shared" ca="1" si="68"/>
        <v>0</v>
      </c>
      <c r="B869" s="45" t="b">
        <f t="shared" si="67"/>
        <v>0</v>
      </c>
      <c r="C869" s="46">
        <f t="shared" si="69"/>
        <v>0</v>
      </c>
      <c r="D869" s="45">
        <f t="shared" si="70"/>
        <v>0</v>
      </c>
      <c r="E869" s="251">
        <f t="shared" si="71"/>
        <v>0</v>
      </c>
      <c r="F869" s="168"/>
      <c r="G869" s="96"/>
      <c r="H869" s="79"/>
      <c r="I869" s="285"/>
      <c r="J869" s="62"/>
      <c r="K869" s="51"/>
      <c r="L869" s="66"/>
    </row>
    <row r="870" spans="1:12" x14ac:dyDescent="0.4">
      <c r="A870" s="45">
        <f t="shared" ca="1" si="68"/>
        <v>0</v>
      </c>
      <c r="B870" s="45" t="b">
        <f t="shared" si="67"/>
        <v>0</v>
      </c>
      <c r="C870" s="46">
        <f t="shared" si="69"/>
        <v>0</v>
      </c>
      <c r="D870" s="45">
        <f t="shared" si="70"/>
        <v>0</v>
      </c>
      <c r="E870" s="251">
        <f t="shared" si="71"/>
        <v>0</v>
      </c>
      <c r="F870" s="168"/>
      <c r="G870" s="96"/>
      <c r="H870" s="79"/>
      <c r="I870" s="285"/>
      <c r="J870" s="62"/>
      <c r="K870" s="51"/>
      <c r="L870" s="66"/>
    </row>
    <row r="871" spans="1:12" x14ac:dyDescent="0.4">
      <c r="A871" s="45">
        <f t="shared" ca="1" si="68"/>
        <v>0</v>
      </c>
      <c r="B871" s="45" t="b">
        <f t="shared" si="67"/>
        <v>0</v>
      </c>
      <c r="C871" s="46">
        <f t="shared" si="69"/>
        <v>0</v>
      </c>
      <c r="D871" s="45">
        <f t="shared" si="70"/>
        <v>0</v>
      </c>
      <c r="E871" s="251">
        <f t="shared" si="71"/>
        <v>0</v>
      </c>
      <c r="F871" s="168"/>
      <c r="G871" s="96"/>
      <c r="H871" s="79"/>
      <c r="I871" s="285"/>
      <c r="J871" s="62"/>
      <c r="K871" s="51"/>
      <c r="L871" s="66"/>
    </row>
    <row r="872" spans="1:12" x14ac:dyDescent="0.4">
      <c r="A872" s="45">
        <f t="shared" ca="1" si="68"/>
        <v>0</v>
      </c>
      <c r="B872" s="45" t="b">
        <f t="shared" si="67"/>
        <v>0</v>
      </c>
      <c r="C872" s="46">
        <f t="shared" si="69"/>
        <v>0</v>
      </c>
      <c r="D872" s="45">
        <f t="shared" si="70"/>
        <v>0</v>
      </c>
      <c r="E872" s="251">
        <f t="shared" si="71"/>
        <v>0</v>
      </c>
      <c r="F872" s="168"/>
      <c r="G872" s="96"/>
      <c r="H872" s="79"/>
      <c r="I872" s="285"/>
      <c r="J872" s="62"/>
      <c r="K872" s="51"/>
      <c r="L872" s="66"/>
    </row>
    <row r="873" spans="1:12" x14ac:dyDescent="0.4">
      <c r="A873" s="45">
        <f t="shared" ca="1" si="68"/>
        <v>0</v>
      </c>
      <c r="B873" s="45" t="b">
        <f t="shared" si="67"/>
        <v>0</v>
      </c>
      <c r="C873" s="46">
        <f t="shared" si="69"/>
        <v>0</v>
      </c>
      <c r="D873" s="45">
        <f t="shared" si="70"/>
        <v>0</v>
      </c>
      <c r="E873" s="251">
        <f t="shared" si="71"/>
        <v>0</v>
      </c>
      <c r="F873" s="168"/>
      <c r="G873" s="96"/>
      <c r="H873" s="79"/>
      <c r="I873" s="285"/>
      <c r="J873" s="62"/>
      <c r="K873" s="51"/>
      <c r="L873" s="66"/>
    </row>
    <row r="874" spans="1:12" x14ac:dyDescent="0.4">
      <c r="A874" s="45">
        <f t="shared" ca="1" si="68"/>
        <v>0</v>
      </c>
      <c r="B874" s="45" t="b">
        <f t="shared" si="67"/>
        <v>0</v>
      </c>
      <c r="C874" s="46">
        <f t="shared" si="69"/>
        <v>0</v>
      </c>
      <c r="D874" s="45">
        <f t="shared" si="70"/>
        <v>0</v>
      </c>
      <c r="E874" s="251">
        <f t="shared" si="71"/>
        <v>0</v>
      </c>
      <c r="F874" s="168"/>
      <c r="G874" s="96"/>
      <c r="H874" s="79"/>
      <c r="I874" s="285"/>
      <c r="J874" s="62"/>
      <c r="K874" s="51"/>
      <c r="L874" s="66"/>
    </row>
    <row r="875" spans="1:12" x14ac:dyDescent="0.4">
      <c r="A875" s="45">
        <f t="shared" ca="1" si="68"/>
        <v>0</v>
      </c>
      <c r="B875" s="45" t="b">
        <f t="shared" si="67"/>
        <v>0</v>
      </c>
      <c r="C875" s="46">
        <f t="shared" si="69"/>
        <v>0</v>
      </c>
      <c r="D875" s="45">
        <f t="shared" si="70"/>
        <v>0</v>
      </c>
      <c r="E875" s="251">
        <f t="shared" si="71"/>
        <v>0</v>
      </c>
      <c r="F875" s="168"/>
      <c r="G875" s="96"/>
      <c r="H875" s="79"/>
      <c r="I875" s="285"/>
      <c r="J875" s="62"/>
      <c r="K875" s="51"/>
      <c r="L875" s="66"/>
    </row>
    <row r="876" spans="1:12" x14ac:dyDescent="0.4">
      <c r="A876" s="45">
        <f t="shared" ca="1" si="68"/>
        <v>0</v>
      </c>
      <c r="B876" s="45" t="b">
        <f t="shared" si="67"/>
        <v>0</v>
      </c>
      <c r="C876" s="46">
        <f t="shared" si="69"/>
        <v>0</v>
      </c>
      <c r="D876" s="45">
        <f t="shared" si="70"/>
        <v>0</v>
      </c>
      <c r="E876" s="251">
        <f t="shared" si="71"/>
        <v>0</v>
      </c>
      <c r="F876" s="168"/>
      <c r="G876" s="96"/>
      <c r="H876" s="79"/>
      <c r="I876" s="285"/>
      <c r="J876" s="62"/>
      <c r="K876" s="51"/>
      <c r="L876" s="66"/>
    </row>
    <row r="877" spans="1:12" x14ac:dyDescent="0.4">
      <c r="A877" s="45">
        <f t="shared" ca="1" si="68"/>
        <v>0</v>
      </c>
      <c r="B877" s="45" t="b">
        <f t="shared" si="67"/>
        <v>0</v>
      </c>
      <c r="C877" s="46">
        <f t="shared" si="69"/>
        <v>0</v>
      </c>
      <c r="D877" s="45">
        <f t="shared" si="70"/>
        <v>0</v>
      </c>
      <c r="E877" s="251">
        <f t="shared" si="71"/>
        <v>0</v>
      </c>
      <c r="F877" s="168"/>
      <c r="G877" s="96"/>
      <c r="H877" s="79"/>
      <c r="I877" s="285"/>
      <c r="J877" s="62"/>
      <c r="K877" s="51"/>
      <c r="L877" s="66"/>
    </row>
    <row r="878" spans="1:12" x14ac:dyDescent="0.4">
      <c r="A878" s="45">
        <f t="shared" ca="1" si="68"/>
        <v>0</v>
      </c>
      <c r="B878" s="45" t="b">
        <f t="shared" si="67"/>
        <v>0</v>
      </c>
      <c r="C878" s="46">
        <f t="shared" si="69"/>
        <v>0</v>
      </c>
      <c r="D878" s="45">
        <f t="shared" si="70"/>
        <v>0</v>
      </c>
      <c r="E878" s="251">
        <f t="shared" si="71"/>
        <v>0</v>
      </c>
      <c r="F878" s="168"/>
      <c r="G878" s="96"/>
      <c r="H878" s="79"/>
      <c r="I878" s="285"/>
      <c r="J878" s="62"/>
      <c r="K878" s="51"/>
      <c r="L878" s="66"/>
    </row>
    <row r="879" spans="1:12" x14ac:dyDescent="0.4">
      <c r="A879" s="45">
        <f t="shared" ca="1" si="68"/>
        <v>0</v>
      </c>
      <c r="B879" s="45" t="b">
        <f t="shared" si="67"/>
        <v>0</v>
      </c>
      <c r="C879" s="46">
        <f t="shared" si="69"/>
        <v>0</v>
      </c>
      <c r="D879" s="45">
        <f t="shared" si="70"/>
        <v>0</v>
      </c>
      <c r="E879" s="251">
        <f t="shared" si="71"/>
        <v>0</v>
      </c>
      <c r="F879" s="168"/>
      <c r="G879" s="96"/>
      <c r="H879" s="79"/>
      <c r="I879" s="285"/>
      <c r="J879" s="62"/>
      <c r="K879" s="51"/>
      <c r="L879" s="66"/>
    </row>
    <row r="880" spans="1:12" x14ac:dyDescent="0.4">
      <c r="A880" s="45">
        <f t="shared" ca="1" si="68"/>
        <v>0</v>
      </c>
      <c r="B880" s="45" t="b">
        <f t="shared" si="67"/>
        <v>0</v>
      </c>
      <c r="C880" s="46">
        <f t="shared" si="69"/>
        <v>0</v>
      </c>
      <c r="D880" s="45">
        <f t="shared" si="70"/>
        <v>0</v>
      </c>
      <c r="E880" s="251">
        <f t="shared" si="71"/>
        <v>0</v>
      </c>
      <c r="F880" s="168"/>
      <c r="G880" s="96"/>
      <c r="H880" s="79"/>
      <c r="I880" s="285"/>
      <c r="J880" s="62"/>
      <c r="K880" s="51"/>
      <c r="L880" s="66"/>
    </row>
    <row r="881" spans="1:12" x14ac:dyDescent="0.4">
      <c r="A881" s="45">
        <f t="shared" ca="1" si="68"/>
        <v>0</v>
      </c>
      <c r="B881" s="45" t="b">
        <f t="shared" si="67"/>
        <v>0</v>
      </c>
      <c r="C881" s="46">
        <f t="shared" si="69"/>
        <v>0</v>
      </c>
      <c r="D881" s="45">
        <f t="shared" si="70"/>
        <v>0</v>
      </c>
      <c r="E881" s="251">
        <f t="shared" si="71"/>
        <v>0</v>
      </c>
      <c r="F881" s="168"/>
      <c r="G881" s="96"/>
      <c r="H881" s="79"/>
      <c r="I881" s="285"/>
      <c r="J881" s="62"/>
      <c r="K881" s="51"/>
      <c r="L881" s="66"/>
    </row>
    <row r="882" spans="1:12" x14ac:dyDescent="0.4">
      <c r="A882" s="45">
        <f t="shared" ca="1" si="68"/>
        <v>0</v>
      </c>
      <c r="B882" s="45" t="b">
        <f t="shared" si="67"/>
        <v>0</v>
      </c>
      <c r="C882" s="46">
        <f t="shared" si="69"/>
        <v>0</v>
      </c>
      <c r="D882" s="45">
        <f t="shared" si="70"/>
        <v>0</v>
      </c>
      <c r="E882" s="251">
        <f t="shared" si="71"/>
        <v>0</v>
      </c>
      <c r="F882" s="168"/>
      <c r="G882" s="96"/>
      <c r="H882" s="79"/>
      <c r="I882" s="285"/>
      <c r="J882" s="62"/>
      <c r="K882" s="51"/>
      <c r="L882" s="66"/>
    </row>
    <row r="883" spans="1:12" x14ac:dyDescent="0.4">
      <c r="A883" s="45">
        <f t="shared" ca="1" si="68"/>
        <v>0</v>
      </c>
      <c r="B883" s="45" t="b">
        <f t="shared" si="67"/>
        <v>0</v>
      </c>
      <c r="C883" s="46">
        <f t="shared" si="69"/>
        <v>0</v>
      </c>
      <c r="D883" s="45">
        <f t="shared" si="70"/>
        <v>0</v>
      </c>
      <c r="E883" s="251">
        <f t="shared" si="71"/>
        <v>0</v>
      </c>
      <c r="F883" s="168"/>
      <c r="G883" s="96"/>
      <c r="H883" s="79"/>
      <c r="I883" s="285"/>
      <c r="J883" s="62"/>
      <c r="K883" s="51"/>
      <c r="L883" s="66"/>
    </row>
    <row r="884" spans="1:12" x14ac:dyDescent="0.4">
      <c r="A884" s="45">
        <f t="shared" ca="1" si="68"/>
        <v>0</v>
      </c>
      <c r="B884" s="45" t="b">
        <f t="shared" si="67"/>
        <v>0</v>
      </c>
      <c r="C884" s="46">
        <f t="shared" si="69"/>
        <v>0</v>
      </c>
      <c r="D884" s="45">
        <f t="shared" si="70"/>
        <v>0</v>
      </c>
      <c r="E884" s="251">
        <f t="shared" si="71"/>
        <v>0</v>
      </c>
      <c r="F884" s="168"/>
      <c r="G884" s="96"/>
      <c r="H884" s="79"/>
      <c r="I884" s="285"/>
      <c r="J884" s="62"/>
      <c r="K884" s="51"/>
      <c r="L884" s="66"/>
    </row>
    <row r="885" spans="1:12" x14ac:dyDescent="0.4">
      <c r="A885" s="45">
        <f t="shared" ca="1" si="68"/>
        <v>0</v>
      </c>
      <c r="B885" s="45" t="b">
        <f t="shared" si="67"/>
        <v>0</v>
      </c>
      <c r="C885" s="46">
        <f t="shared" si="69"/>
        <v>0</v>
      </c>
      <c r="D885" s="45">
        <f t="shared" si="70"/>
        <v>0</v>
      </c>
      <c r="E885" s="251">
        <f t="shared" si="71"/>
        <v>0</v>
      </c>
      <c r="F885" s="168"/>
      <c r="G885" s="96"/>
      <c r="H885" s="79"/>
      <c r="I885" s="285"/>
      <c r="J885" s="62"/>
      <c r="K885" s="51"/>
      <c r="L885" s="66"/>
    </row>
    <row r="886" spans="1:12" x14ac:dyDescent="0.4">
      <c r="A886" s="45">
        <f t="shared" ca="1" si="68"/>
        <v>0</v>
      </c>
      <c r="B886" s="45" t="b">
        <f t="shared" si="67"/>
        <v>0</v>
      </c>
      <c r="C886" s="46">
        <f t="shared" si="69"/>
        <v>0</v>
      </c>
      <c r="D886" s="45">
        <f t="shared" si="70"/>
        <v>0</v>
      </c>
      <c r="E886" s="251">
        <f t="shared" si="71"/>
        <v>0</v>
      </c>
      <c r="F886" s="168"/>
      <c r="G886" s="96"/>
      <c r="H886" s="79"/>
      <c r="I886" s="285"/>
      <c r="J886" s="62"/>
      <c r="K886" s="51"/>
      <c r="L886" s="66"/>
    </row>
    <row r="887" spans="1:12" x14ac:dyDescent="0.4">
      <c r="A887" s="45">
        <f t="shared" ca="1" si="68"/>
        <v>0</v>
      </c>
      <c r="B887" s="45" t="b">
        <f t="shared" si="67"/>
        <v>0</v>
      </c>
      <c r="C887" s="46">
        <f t="shared" si="69"/>
        <v>0</v>
      </c>
      <c r="D887" s="45">
        <f t="shared" si="70"/>
        <v>0</v>
      </c>
      <c r="E887" s="251">
        <f t="shared" si="71"/>
        <v>0</v>
      </c>
      <c r="F887" s="168"/>
      <c r="G887" s="96"/>
      <c r="H887" s="79"/>
      <c r="I887" s="285"/>
      <c r="J887" s="62"/>
      <c r="K887" s="51"/>
      <c r="L887" s="66"/>
    </row>
    <row r="888" spans="1:12" x14ac:dyDescent="0.4">
      <c r="A888" s="45">
        <f t="shared" ca="1" si="68"/>
        <v>0</v>
      </c>
      <c r="B888" s="45" t="b">
        <f t="shared" si="67"/>
        <v>0</v>
      </c>
      <c r="C888" s="46">
        <f t="shared" si="69"/>
        <v>0</v>
      </c>
      <c r="D888" s="45">
        <f t="shared" si="70"/>
        <v>0</v>
      </c>
      <c r="E888" s="251">
        <f t="shared" si="71"/>
        <v>0</v>
      </c>
      <c r="F888" s="168"/>
      <c r="G888" s="96"/>
      <c r="H888" s="79"/>
      <c r="I888" s="285"/>
      <c r="J888" s="62"/>
      <c r="K888" s="51"/>
      <c r="L888" s="66"/>
    </row>
    <row r="889" spans="1:12" x14ac:dyDescent="0.4">
      <c r="A889" s="45">
        <f t="shared" ca="1" si="68"/>
        <v>0</v>
      </c>
      <c r="B889" s="45" t="b">
        <f t="shared" si="67"/>
        <v>0</v>
      </c>
      <c r="C889" s="46">
        <f t="shared" si="69"/>
        <v>0</v>
      </c>
      <c r="D889" s="45">
        <f t="shared" si="70"/>
        <v>0</v>
      </c>
      <c r="E889" s="251">
        <f t="shared" si="71"/>
        <v>0</v>
      </c>
      <c r="F889" s="168"/>
      <c r="G889" s="96"/>
      <c r="H889" s="79"/>
      <c r="I889" s="285"/>
      <c r="J889" s="62"/>
      <c r="K889" s="51"/>
      <c r="L889" s="66"/>
    </row>
    <row r="890" spans="1:12" x14ac:dyDescent="0.4">
      <c r="A890" s="45">
        <f t="shared" ca="1" si="68"/>
        <v>0</v>
      </c>
      <c r="B890" s="45" t="b">
        <f t="shared" si="67"/>
        <v>0</v>
      </c>
      <c r="C890" s="46">
        <f t="shared" si="69"/>
        <v>0</v>
      </c>
      <c r="D890" s="45">
        <f t="shared" si="70"/>
        <v>0</v>
      </c>
      <c r="E890" s="251">
        <f t="shared" si="71"/>
        <v>0</v>
      </c>
      <c r="F890" s="168"/>
      <c r="G890" s="96"/>
      <c r="H890" s="79"/>
      <c r="I890" s="285"/>
      <c r="J890" s="62"/>
      <c r="K890" s="51"/>
      <c r="L890" s="66"/>
    </row>
    <row r="891" spans="1:12" x14ac:dyDescent="0.4">
      <c r="A891" s="45">
        <f t="shared" ca="1" si="68"/>
        <v>0</v>
      </c>
      <c r="B891" s="45" t="b">
        <f t="shared" si="67"/>
        <v>0</v>
      </c>
      <c r="C891" s="46">
        <f t="shared" si="69"/>
        <v>0</v>
      </c>
      <c r="D891" s="45">
        <f t="shared" si="70"/>
        <v>0</v>
      </c>
      <c r="E891" s="251">
        <f t="shared" si="71"/>
        <v>0</v>
      </c>
      <c r="F891" s="168"/>
      <c r="G891" s="96"/>
      <c r="H891" s="79"/>
      <c r="I891" s="285"/>
      <c r="J891" s="62"/>
      <c r="K891" s="51"/>
      <c r="L891" s="66"/>
    </row>
    <row r="892" spans="1:12" x14ac:dyDescent="0.4">
      <c r="A892" s="45">
        <f t="shared" ca="1" si="68"/>
        <v>0</v>
      </c>
      <c r="B892" s="45" t="b">
        <f t="shared" si="67"/>
        <v>0</v>
      </c>
      <c r="C892" s="46">
        <f t="shared" si="69"/>
        <v>0</v>
      </c>
      <c r="D892" s="45">
        <f t="shared" si="70"/>
        <v>0</v>
      </c>
      <c r="E892" s="251">
        <f t="shared" si="71"/>
        <v>0</v>
      </c>
      <c r="F892" s="168"/>
      <c r="G892" s="96"/>
      <c r="H892" s="79"/>
      <c r="I892" s="285"/>
      <c r="J892" s="62"/>
      <c r="K892" s="51"/>
      <c r="L892" s="66"/>
    </row>
    <row r="893" spans="1:12" x14ac:dyDescent="0.4">
      <c r="A893" s="45">
        <f t="shared" ca="1" si="68"/>
        <v>0</v>
      </c>
      <c r="B893" s="45" t="b">
        <f t="shared" si="67"/>
        <v>0</v>
      </c>
      <c r="C893" s="46">
        <f t="shared" si="69"/>
        <v>0</v>
      </c>
      <c r="D893" s="45">
        <f t="shared" si="70"/>
        <v>0</v>
      </c>
      <c r="E893" s="251">
        <f t="shared" si="71"/>
        <v>0</v>
      </c>
      <c r="F893" s="168"/>
      <c r="G893" s="96"/>
      <c r="H893" s="79"/>
      <c r="I893" s="285"/>
      <c r="J893" s="62"/>
      <c r="K893" s="51"/>
      <c r="L893" s="66"/>
    </row>
    <row r="894" spans="1:12" x14ac:dyDescent="0.4">
      <c r="A894" s="45">
        <f t="shared" ca="1" si="68"/>
        <v>0</v>
      </c>
      <c r="B894" s="45" t="b">
        <f t="shared" si="67"/>
        <v>0</v>
      </c>
      <c r="C894" s="46">
        <f t="shared" si="69"/>
        <v>0</v>
      </c>
      <c r="D894" s="45">
        <f t="shared" si="70"/>
        <v>0</v>
      </c>
      <c r="E894" s="251">
        <f t="shared" si="71"/>
        <v>0</v>
      </c>
      <c r="F894" s="168"/>
      <c r="G894" s="96"/>
      <c r="H894" s="79"/>
      <c r="I894" s="285"/>
      <c r="J894" s="62"/>
      <c r="K894" s="51"/>
      <c r="L894" s="66"/>
    </row>
    <row r="895" spans="1:12" x14ac:dyDescent="0.4">
      <c r="A895" s="45">
        <f t="shared" ca="1" si="68"/>
        <v>0</v>
      </c>
      <c r="B895" s="45" t="b">
        <f t="shared" si="67"/>
        <v>0</v>
      </c>
      <c r="C895" s="46">
        <f t="shared" si="69"/>
        <v>0</v>
      </c>
      <c r="D895" s="45">
        <f t="shared" si="70"/>
        <v>0</v>
      </c>
      <c r="E895" s="251">
        <f t="shared" si="71"/>
        <v>0</v>
      </c>
      <c r="F895" s="168"/>
      <c r="G895" s="96"/>
      <c r="H895" s="79"/>
      <c r="I895" s="285"/>
      <c r="J895" s="62"/>
      <c r="K895" s="51"/>
      <c r="L895" s="66"/>
    </row>
    <row r="896" spans="1:12" x14ac:dyDescent="0.4">
      <c r="A896" s="45">
        <f t="shared" ca="1" si="68"/>
        <v>0</v>
      </c>
      <c r="B896" s="45" t="b">
        <f t="shared" si="67"/>
        <v>0</v>
      </c>
      <c r="C896" s="46">
        <f t="shared" si="69"/>
        <v>0</v>
      </c>
      <c r="D896" s="45">
        <f t="shared" si="70"/>
        <v>0</v>
      </c>
      <c r="E896" s="251">
        <f t="shared" si="71"/>
        <v>0</v>
      </c>
      <c r="F896" s="168"/>
      <c r="G896" s="96"/>
      <c r="H896" s="79"/>
      <c r="I896" s="285"/>
      <c r="J896" s="62"/>
      <c r="K896" s="51"/>
      <c r="L896" s="66"/>
    </row>
    <row r="897" spans="1:12" x14ac:dyDescent="0.4">
      <c r="A897" s="45">
        <f t="shared" ca="1" si="68"/>
        <v>0</v>
      </c>
      <c r="B897" s="45" t="b">
        <f t="shared" si="67"/>
        <v>0</v>
      </c>
      <c r="C897" s="46">
        <f t="shared" si="69"/>
        <v>0</v>
      </c>
      <c r="D897" s="45">
        <f t="shared" si="70"/>
        <v>0</v>
      </c>
      <c r="E897" s="251">
        <f t="shared" si="71"/>
        <v>0</v>
      </c>
      <c r="F897" s="168"/>
      <c r="G897" s="96"/>
      <c r="H897" s="79"/>
      <c r="I897" s="285"/>
      <c r="J897" s="62"/>
      <c r="K897" s="51"/>
      <c r="L897" s="66"/>
    </row>
    <row r="898" spans="1:12" x14ac:dyDescent="0.4">
      <c r="A898" s="45">
        <f t="shared" ca="1" si="68"/>
        <v>0</v>
      </c>
      <c r="B898" s="45" t="b">
        <f t="shared" si="67"/>
        <v>0</v>
      </c>
      <c r="C898" s="46">
        <f t="shared" si="69"/>
        <v>0</v>
      </c>
      <c r="D898" s="45">
        <f t="shared" si="70"/>
        <v>0</v>
      </c>
      <c r="E898" s="251">
        <f t="shared" si="71"/>
        <v>0</v>
      </c>
      <c r="F898" s="168"/>
      <c r="G898" s="96"/>
      <c r="H898" s="79"/>
      <c r="I898" s="285"/>
      <c r="J898" s="62"/>
      <c r="K898" s="51"/>
      <c r="L898" s="66"/>
    </row>
    <row r="899" spans="1:12" x14ac:dyDescent="0.4">
      <c r="A899" s="45">
        <f t="shared" ca="1" si="68"/>
        <v>0</v>
      </c>
      <c r="B899" s="45" t="b">
        <f t="shared" si="67"/>
        <v>0</v>
      </c>
      <c r="C899" s="46">
        <f t="shared" si="69"/>
        <v>0</v>
      </c>
      <c r="D899" s="45">
        <f t="shared" si="70"/>
        <v>0</v>
      </c>
      <c r="E899" s="251">
        <f t="shared" si="71"/>
        <v>0</v>
      </c>
      <c r="F899" s="168"/>
      <c r="G899" s="96"/>
      <c r="H899" s="79"/>
      <c r="I899" s="285"/>
      <c r="J899" s="62"/>
      <c r="K899" s="51"/>
      <c r="L899" s="66"/>
    </row>
    <row r="900" spans="1:12" x14ac:dyDescent="0.4">
      <c r="A900" s="45">
        <f t="shared" ca="1" si="68"/>
        <v>0</v>
      </c>
      <c r="B900" s="45" t="b">
        <f t="shared" si="67"/>
        <v>0</v>
      </c>
      <c r="C900" s="46">
        <f t="shared" si="69"/>
        <v>0</v>
      </c>
      <c r="D900" s="45">
        <f t="shared" si="70"/>
        <v>0</v>
      </c>
      <c r="E900" s="251">
        <f t="shared" si="71"/>
        <v>0</v>
      </c>
      <c r="F900" s="168"/>
      <c r="G900" s="96"/>
      <c r="H900" s="79"/>
      <c r="I900" s="285"/>
      <c r="J900" s="62"/>
      <c r="K900" s="51"/>
      <c r="L900" s="66"/>
    </row>
    <row r="901" spans="1:12" x14ac:dyDescent="0.4">
      <c r="A901" s="45">
        <f t="shared" ca="1" si="68"/>
        <v>0</v>
      </c>
      <c r="B901" s="45" t="b">
        <f t="shared" si="67"/>
        <v>0</v>
      </c>
      <c r="C901" s="46">
        <f t="shared" si="69"/>
        <v>0</v>
      </c>
      <c r="D901" s="45">
        <f t="shared" si="70"/>
        <v>0</v>
      </c>
      <c r="E901" s="251">
        <f t="shared" si="71"/>
        <v>0</v>
      </c>
      <c r="F901" s="168"/>
      <c r="G901" s="96"/>
      <c r="H901" s="79"/>
      <c r="I901" s="285"/>
      <c r="J901" s="62"/>
      <c r="K901" s="51"/>
      <c r="L901" s="66"/>
    </row>
    <row r="902" spans="1:12" x14ac:dyDescent="0.4">
      <c r="A902" s="45">
        <f t="shared" ca="1" si="68"/>
        <v>0</v>
      </c>
      <c r="B902" s="45" t="b">
        <f t="shared" si="67"/>
        <v>0</v>
      </c>
      <c r="C902" s="46">
        <f t="shared" si="69"/>
        <v>0</v>
      </c>
      <c r="D902" s="45">
        <f t="shared" si="70"/>
        <v>0</v>
      </c>
      <c r="E902" s="251">
        <f t="shared" si="71"/>
        <v>0</v>
      </c>
      <c r="F902" s="168"/>
      <c r="G902" s="96"/>
      <c r="H902" s="79"/>
      <c r="I902" s="285"/>
      <c r="J902" s="62"/>
      <c r="K902" s="51"/>
      <c r="L902" s="66"/>
    </row>
    <row r="903" spans="1:12" x14ac:dyDescent="0.4">
      <c r="A903" s="45">
        <f t="shared" ca="1" si="68"/>
        <v>0</v>
      </c>
      <c r="B903" s="45" t="b">
        <f t="shared" ref="B903:B966" si="72">AND(分科號=E903,D903&gt;=分起日,D903&lt;=分訖日)</f>
        <v>0</v>
      </c>
      <c r="C903" s="46">
        <f t="shared" si="69"/>
        <v>0</v>
      </c>
      <c r="D903" s="45">
        <f t="shared" si="70"/>
        <v>0</v>
      </c>
      <c r="E903" s="251">
        <f t="shared" si="71"/>
        <v>0</v>
      </c>
      <c r="F903" s="168"/>
      <c r="G903" s="96"/>
      <c r="H903" s="79"/>
      <c r="I903" s="285"/>
      <c r="J903" s="62"/>
      <c r="K903" s="51"/>
      <c r="L903" s="66"/>
    </row>
    <row r="904" spans="1:12" x14ac:dyDescent="0.4">
      <c r="A904" s="45">
        <f t="shared" ref="A904:A967" ca="1" si="73">IF(B904,COUNTIF(OFFSET(B904,ROW()*-1+6,,ROW()-5),TRUE),)</f>
        <v>0</v>
      </c>
      <c r="B904" s="45" t="b">
        <f t="shared" si="72"/>
        <v>0</v>
      </c>
      <c r="C904" s="46">
        <f t="shared" ref="C904:C967" si="74">IF(F904&lt;&gt;"",F904,IF(E904&lt;&gt;0,INDEX(C:C,ROW()-1),0))</f>
        <v>0</v>
      </c>
      <c r="D904" s="45">
        <f t="shared" ref="D904:D967" si="75">IF(G904&lt;&gt;"",G904,IF(E904&lt;&gt;0,INDEX(D:D,ROW()-1),0))</f>
        <v>0</v>
      </c>
      <c r="E904" s="251">
        <f t="shared" si="71"/>
        <v>0</v>
      </c>
      <c r="F904" s="168"/>
      <c r="G904" s="96"/>
      <c r="H904" s="79"/>
      <c r="I904" s="285"/>
      <c r="J904" s="62"/>
      <c r="K904" s="51"/>
      <c r="L904" s="66"/>
    </row>
    <row r="905" spans="1:12" x14ac:dyDescent="0.4">
      <c r="A905" s="45">
        <f t="shared" ca="1" si="73"/>
        <v>0</v>
      </c>
      <c r="B905" s="45" t="b">
        <f t="shared" si="72"/>
        <v>0</v>
      </c>
      <c r="C905" s="46">
        <f t="shared" si="74"/>
        <v>0</v>
      </c>
      <c r="D905" s="45">
        <f t="shared" si="75"/>
        <v>0</v>
      </c>
      <c r="E905" s="251">
        <f t="shared" si="71"/>
        <v>0</v>
      </c>
      <c r="F905" s="168"/>
      <c r="G905" s="96"/>
      <c r="H905" s="79"/>
      <c r="I905" s="285"/>
      <c r="J905" s="62"/>
      <c r="K905" s="51"/>
      <c r="L905" s="66"/>
    </row>
    <row r="906" spans="1:12" x14ac:dyDescent="0.4">
      <c r="A906" s="45">
        <f t="shared" ca="1" si="73"/>
        <v>0</v>
      </c>
      <c r="B906" s="45" t="b">
        <f t="shared" si="72"/>
        <v>0</v>
      </c>
      <c r="C906" s="46">
        <f t="shared" si="74"/>
        <v>0</v>
      </c>
      <c r="D906" s="45">
        <f t="shared" si="75"/>
        <v>0</v>
      </c>
      <c r="E906" s="251">
        <f t="shared" ref="E906:E969" si="76">IF(I906&lt;&gt;"",VALUE(TRIM(LEFT(I906,6))),0)</f>
        <v>0</v>
      </c>
      <c r="F906" s="168"/>
      <c r="G906" s="96"/>
      <c r="H906" s="79"/>
      <c r="I906" s="285"/>
      <c r="J906" s="62"/>
      <c r="K906" s="51"/>
      <c r="L906" s="66"/>
    </row>
    <row r="907" spans="1:12" x14ac:dyDescent="0.4">
      <c r="A907" s="45">
        <f t="shared" ca="1" si="73"/>
        <v>0</v>
      </c>
      <c r="B907" s="45" t="b">
        <f t="shared" si="72"/>
        <v>0</v>
      </c>
      <c r="C907" s="46">
        <f t="shared" si="74"/>
        <v>0</v>
      </c>
      <c r="D907" s="45">
        <f t="shared" si="75"/>
        <v>0</v>
      </c>
      <c r="E907" s="251">
        <f t="shared" si="76"/>
        <v>0</v>
      </c>
      <c r="F907" s="168"/>
      <c r="G907" s="96"/>
      <c r="H907" s="79"/>
      <c r="I907" s="285"/>
      <c r="J907" s="62"/>
      <c r="K907" s="51"/>
      <c r="L907" s="66"/>
    </row>
    <row r="908" spans="1:12" x14ac:dyDescent="0.4">
      <c r="A908" s="45">
        <f t="shared" ca="1" si="73"/>
        <v>0</v>
      </c>
      <c r="B908" s="45" t="b">
        <f t="shared" si="72"/>
        <v>0</v>
      </c>
      <c r="C908" s="46">
        <f t="shared" si="74"/>
        <v>0</v>
      </c>
      <c r="D908" s="45">
        <f t="shared" si="75"/>
        <v>0</v>
      </c>
      <c r="E908" s="251">
        <f t="shared" si="76"/>
        <v>0</v>
      </c>
      <c r="F908" s="168"/>
      <c r="G908" s="96"/>
      <c r="H908" s="79"/>
      <c r="I908" s="285"/>
      <c r="J908" s="62"/>
      <c r="K908" s="51"/>
      <c r="L908" s="66"/>
    </row>
    <row r="909" spans="1:12" x14ac:dyDescent="0.4">
      <c r="A909" s="45">
        <f t="shared" ca="1" si="73"/>
        <v>0</v>
      </c>
      <c r="B909" s="45" t="b">
        <f t="shared" si="72"/>
        <v>0</v>
      </c>
      <c r="C909" s="46">
        <f t="shared" si="74"/>
        <v>0</v>
      </c>
      <c r="D909" s="45">
        <f t="shared" si="75"/>
        <v>0</v>
      </c>
      <c r="E909" s="251">
        <f t="shared" si="76"/>
        <v>0</v>
      </c>
      <c r="F909" s="168"/>
      <c r="G909" s="96"/>
      <c r="H909" s="79"/>
      <c r="I909" s="285"/>
      <c r="J909" s="62"/>
      <c r="K909" s="51"/>
      <c r="L909" s="66"/>
    </row>
    <row r="910" spans="1:12" x14ac:dyDescent="0.4">
      <c r="A910" s="45">
        <f t="shared" ca="1" si="73"/>
        <v>0</v>
      </c>
      <c r="B910" s="45" t="b">
        <f t="shared" si="72"/>
        <v>0</v>
      </c>
      <c r="C910" s="46">
        <f t="shared" si="74"/>
        <v>0</v>
      </c>
      <c r="D910" s="45">
        <f t="shared" si="75"/>
        <v>0</v>
      </c>
      <c r="E910" s="251">
        <f t="shared" si="76"/>
        <v>0</v>
      </c>
      <c r="F910" s="168"/>
      <c r="G910" s="96"/>
      <c r="H910" s="79"/>
      <c r="I910" s="285"/>
      <c r="J910" s="62"/>
      <c r="K910" s="51"/>
      <c r="L910" s="66"/>
    </row>
    <row r="911" spans="1:12" x14ac:dyDescent="0.4">
      <c r="A911" s="45">
        <f t="shared" ca="1" si="73"/>
        <v>0</v>
      </c>
      <c r="B911" s="45" t="b">
        <f t="shared" si="72"/>
        <v>0</v>
      </c>
      <c r="C911" s="46">
        <f t="shared" si="74"/>
        <v>0</v>
      </c>
      <c r="D911" s="45">
        <f t="shared" si="75"/>
        <v>0</v>
      </c>
      <c r="E911" s="251">
        <f t="shared" si="76"/>
        <v>0</v>
      </c>
      <c r="F911" s="168"/>
      <c r="G911" s="96"/>
      <c r="H911" s="79"/>
      <c r="I911" s="285"/>
      <c r="J911" s="62"/>
      <c r="K911" s="51"/>
      <c r="L911" s="66"/>
    </row>
    <row r="912" spans="1:12" x14ac:dyDescent="0.4">
      <c r="A912" s="45">
        <f t="shared" ca="1" si="73"/>
        <v>0</v>
      </c>
      <c r="B912" s="45" t="b">
        <f t="shared" si="72"/>
        <v>0</v>
      </c>
      <c r="C912" s="46">
        <f t="shared" si="74"/>
        <v>0</v>
      </c>
      <c r="D912" s="45">
        <f t="shared" si="75"/>
        <v>0</v>
      </c>
      <c r="E912" s="251">
        <f t="shared" si="76"/>
        <v>0</v>
      </c>
      <c r="F912" s="168"/>
      <c r="G912" s="96"/>
      <c r="H912" s="79"/>
      <c r="I912" s="285"/>
      <c r="J912" s="62"/>
      <c r="K912" s="51"/>
      <c r="L912" s="66"/>
    </row>
    <row r="913" spans="1:12" x14ac:dyDescent="0.4">
      <c r="A913" s="45">
        <f t="shared" ca="1" si="73"/>
        <v>0</v>
      </c>
      <c r="B913" s="45" t="b">
        <f t="shared" si="72"/>
        <v>0</v>
      </c>
      <c r="C913" s="46">
        <f t="shared" si="74"/>
        <v>0</v>
      </c>
      <c r="D913" s="45">
        <f t="shared" si="75"/>
        <v>0</v>
      </c>
      <c r="E913" s="251">
        <f t="shared" si="76"/>
        <v>0</v>
      </c>
      <c r="F913" s="168"/>
      <c r="G913" s="96"/>
      <c r="H913" s="79"/>
      <c r="I913" s="285"/>
      <c r="J913" s="62"/>
      <c r="K913" s="51"/>
      <c r="L913" s="66"/>
    </row>
    <row r="914" spans="1:12" x14ac:dyDescent="0.4">
      <c r="A914" s="45">
        <f t="shared" ca="1" si="73"/>
        <v>0</v>
      </c>
      <c r="B914" s="45" t="b">
        <f t="shared" si="72"/>
        <v>0</v>
      </c>
      <c r="C914" s="46">
        <f t="shared" si="74"/>
        <v>0</v>
      </c>
      <c r="D914" s="45">
        <f t="shared" si="75"/>
        <v>0</v>
      </c>
      <c r="E914" s="251">
        <f t="shared" si="76"/>
        <v>0</v>
      </c>
      <c r="F914" s="168"/>
      <c r="G914" s="96"/>
      <c r="H914" s="79"/>
      <c r="I914" s="285"/>
      <c r="J914" s="62"/>
      <c r="K914" s="51"/>
      <c r="L914" s="66"/>
    </row>
    <row r="915" spans="1:12" x14ac:dyDescent="0.4">
      <c r="A915" s="45">
        <f t="shared" ca="1" si="73"/>
        <v>0</v>
      </c>
      <c r="B915" s="45" t="b">
        <f t="shared" si="72"/>
        <v>0</v>
      </c>
      <c r="C915" s="46">
        <f t="shared" si="74"/>
        <v>0</v>
      </c>
      <c r="D915" s="45">
        <f t="shared" si="75"/>
        <v>0</v>
      </c>
      <c r="E915" s="251">
        <f t="shared" si="76"/>
        <v>0</v>
      </c>
      <c r="F915" s="168"/>
      <c r="G915" s="96"/>
      <c r="H915" s="79"/>
      <c r="I915" s="285"/>
      <c r="J915" s="62"/>
      <c r="K915" s="51"/>
      <c r="L915" s="66"/>
    </row>
    <row r="916" spans="1:12" x14ac:dyDescent="0.4">
      <c r="A916" s="45">
        <f t="shared" ca="1" si="73"/>
        <v>0</v>
      </c>
      <c r="B916" s="45" t="b">
        <f t="shared" si="72"/>
        <v>0</v>
      </c>
      <c r="C916" s="46">
        <f t="shared" si="74"/>
        <v>0</v>
      </c>
      <c r="D916" s="45">
        <f t="shared" si="75"/>
        <v>0</v>
      </c>
      <c r="E916" s="251">
        <f t="shared" si="76"/>
        <v>0</v>
      </c>
      <c r="F916" s="168"/>
      <c r="G916" s="96"/>
      <c r="H916" s="79"/>
      <c r="I916" s="285"/>
      <c r="J916" s="62"/>
      <c r="K916" s="51"/>
      <c r="L916" s="66"/>
    </row>
    <row r="917" spans="1:12" x14ac:dyDescent="0.4">
      <c r="A917" s="45">
        <f t="shared" ca="1" si="73"/>
        <v>0</v>
      </c>
      <c r="B917" s="45" t="b">
        <f t="shared" si="72"/>
        <v>0</v>
      </c>
      <c r="C917" s="46">
        <f t="shared" si="74"/>
        <v>0</v>
      </c>
      <c r="D917" s="45">
        <f t="shared" si="75"/>
        <v>0</v>
      </c>
      <c r="E917" s="251">
        <f t="shared" si="76"/>
        <v>0</v>
      </c>
      <c r="F917" s="168"/>
      <c r="G917" s="96"/>
      <c r="H917" s="79"/>
      <c r="I917" s="285"/>
      <c r="J917" s="62"/>
      <c r="K917" s="51"/>
      <c r="L917" s="66"/>
    </row>
    <row r="918" spans="1:12" x14ac:dyDescent="0.4">
      <c r="A918" s="45">
        <f t="shared" ca="1" si="73"/>
        <v>0</v>
      </c>
      <c r="B918" s="45" t="b">
        <f t="shared" si="72"/>
        <v>0</v>
      </c>
      <c r="C918" s="46">
        <f t="shared" si="74"/>
        <v>0</v>
      </c>
      <c r="D918" s="45">
        <f t="shared" si="75"/>
        <v>0</v>
      </c>
      <c r="E918" s="251">
        <f t="shared" si="76"/>
        <v>0</v>
      </c>
      <c r="F918" s="168"/>
      <c r="G918" s="96"/>
      <c r="H918" s="79"/>
      <c r="I918" s="285"/>
      <c r="J918" s="62"/>
      <c r="K918" s="51"/>
      <c r="L918" s="66"/>
    </row>
    <row r="919" spans="1:12" x14ac:dyDescent="0.4">
      <c r="A919" s="45">
        <f t="shared" ca="1" si="73"/>
        <v>0</v>
      </c>
      <c r="B919" s="45" t="b">
        <f t="shared" si="72"/>
        <v>0</v>
      </c>
      <c r="C919" s="46">
        <f t="shared" si="74"/>
        <v>0</v>
      </c>
      <c r="D919" s="45">
        <f t="shared" si="75"/>
        <v>0</v>
      </c>
      <c r="E919" s="251">
        <f t="shared" si="76"/>
        <v>0</v>
      </c>
      <c r="F919" s="168"/>
      <c r="G919" s="96"/>
      <c r="H919" s="79"/>
      <c r="I919" s="285"/>
      <c r="J919" s="62"/>
      <c r="K919" s="51"/>
      <c r="L919" s="66"/>
    </row>
    <row r="920" spans="1:12" x14ac:dyDescent="0.4">
      <c r="A920" s="45">
        <f t="shared" ca="1" si="73"/>
        <v>0</v>
      </c>
      <c r="B920" s="45" t="b">
        <f t="shared" si="72"/>
        <v>0</v>
      </c>
      <c r="C920" s="46">
        <f t="shared" si="74"/>
        <v>0</v>
      </c>
      <c r="D920" s="45">
        <f t="shared" si="75"/>
        <v>0</v>
      </c>
      <c r="E920" s="251">
        <f t="shared" si="76"/>
        <v>0</v>
      </c>
      <c r="F920" s="168"/>
      <c r="G920" s="96"/>
      <c r="H920" s="79"/>
      <c r="I920" s="285"/>
      <c r="J920" s="62"/>
      <c r="K920" s="51"/>
      <c r="L920" s="66"/>
    </row>
    <row r="921" spans="1:12" x14ac:dyDescent="0.4">
      <c r="A921" s="45">
        <f t="shared" ca="1" si="73"/>
        <v>0</v>
      </c>
      <c r="B921" s="45" t="b">
        <f t="shared" si="72"/>
        <v>0</v>
      </c>
      <c r="C921" s="46">
        <f t="shared" si="74"/>
        <v>0</v>
      </c>
      <c r="D921" s="45">
        <f t="shared" si="75"/>
        <v>0</v>
      </c>
      <c r="E921" s="251">
        <f t="shared" si="76"/>
        <v>0</v>
      </c>
      <c r="F921" s="168"/>
      <c r="G921" s="96"/>
      <c r="H921" s="79"/>
      <c r="I921" s="285"/>
      <c r="J921" s="62"/>
      <c r="K921" s="51"/>
      <c r="L921" s="66"/>
    </row>
    <row r="922" spans="1:12" x14ac:dyDescent="0.4">
      <c r="A922" s="45">
        <f t="shared" ca="1" si="73"/>
        <v>0</v>
      </c>
      <c r="B922" s="45" t="b">
        <f t="shared" si="72"/>
        <v>0</v>
      </c>
      <c r="C922" s="46">
        <f t="shared" si="74"/>
        <v>0</v>
      </c>
      <c r="D922" s="45">
        <f t="shared" si="75"/>
        <v>0</v>
      </c>
      <c r="E922" s="251">
        <f t="shared" si="76"/>
        <v>0</v>
      </c>
      <c r="F922" s="168"/>
      <c r="G922" s="96"/>
      <c r="H922" s="79"/>
      <c r="I922" s="285"/>
      <c r="J922" s="62"/>
      <c r="K922" s="51"/>
      <c r="L922" s="66"/>
    </row>
    <row r="923" spans="1:12" x14ac:dyDescent="0.4">
      <c r="A923" s="45">
        <f t="shared" ca="1" si="73"/>
        <v>0</v>
      </c>
      <c r="B923" s="45" t="b">
        <f t="shared" si="72"/>
        <v>0</v>
      </c>
      <c r="C923" s="46">
        <f t="shared" si="74"/>
        <v>0</v>
      </c>
      <c r="D923" s="45">
        <f t="shared" si="75"/>
        <v>0</v>
      </c>
      <c r="E923" s="251">
        <f t="shared" si="76"/>
        <v>0</v>
      </c>
      <c r="F923" s="168"/>
      <c r="G923" s="96"/>
      <c r="H923" s="79"/>
      <c r="I923" s="285"/>
      <c r="J923" s="62"/>
      <c r="K923" s="51"/>
      <c r="L923" s="66"/>
    </row>
    <row r="924" spans="1:12" x14ac:dyDescent="0.4">
      <c r="A924" s="45">
        <f t="shared" ca="1" si="73"/>
        <v>0</v>
      </c>
      <c r="B924" s="45" t="b">
        <f t="shared" si="72"/>
        <v>0</v>
      </c>
      <c r="C924" s="46">
        <f t="shared" si="74"/>
        <v>0</v>
      </c>
      <c r="D924" s="45">
        <f t="shared" si="75"/>
        <v>0</v>
      </c>
      <c r="E924" s="251">
        <f t="shared" si="76"/>
        <v>0</v>
      </c>
      <c r="F924" s="168"/>
      <c r="G924" s="96"/>
      <c r="H924" s="79"/>
      <c r="I924" s="285"/>
      <c r="J924" s="62"/>
      <c r="K924" s="51"/>
      <c r="L924" s="66"/>
    </row>
    <row r="925" spans="1:12" x14ac:dyDescent="0.4">
      <c r="A925" s="45">
        <f t="shared" ca="1" si="73"/>
        <v>0</v>
      </c>
      <c r="B925" s="45" t="b">
        <f t="shared" si="72"/>
        <v>0</v>
      </c>
      <c r="C925" s="46">
        <f t="shared" si="74"/>
        <v>0</v>
      </c>
      <c r="D925" s="45">
        <f t="shared" si="75"/>
        <v>0</v>
      </c>
      <c r="E925" s="251">
        <f t="shared" si="76"/>
        <v>0</v>
      </c>
      <c r="F925" s="168"/>
      <c r="G925" s="96"/>
      <c r="H925" s="79"/>
      <c r="I925" s="285"/>
      <c r="J925" s="62"/>
      <c r="K925" s="51"/>
      <c r="L925" s="66"/>
    </row>
    <row r="926" spans="1:12" x14ac:dyDescent="0.4">
      <c r="A926" s="45">
        <f t="shared" ca="1" si="73"/>
        <v>0</v>
      </c>
      <c r="B926" s="45" t="b">
        <f t="shared" si="72"/>
        <v>0</v>
      </c>
      <c r="C926" s="46">
        <f t="shared" si="74"/>
        <v>0</v>
      </c>
      <c r="D926" s="45">
        <f t="shared" si="75"/>
        <v>0</v>
      </c>
      <c r="E926" s="251">
        <f t="shared" si="76"/>
        <v>0</v>
      </c>
      <c r="F926" s="168"/>
      <c r="G926" s="96"/>
      <c r="H926" s="79"/>
      <c r="I926" s="285"/>
      <c r="J926" s="62"/>
      <c r="K926" s="51"/>
      <c r="L926" s="66"/>
    </row>
    <row r="927" spans="1:12" x14ac:dyDescent="0.4">
      <c r="A927" s="45">
        <f t="shared" ca="1" si="73"/>
        <v>0</v>
      </c>
      <c r="B927" s="45" t="b">
        <f t="shared" si="72"/>
        <v>0</v>
      </c>
      <c r="C927" s="46">
        <f t="shared" si="74"/>
        <v>0</v>
      </c>
      <c r="D927" s="45">
        <f t="shared" si="75"/>
        <v>0</v>
      </c>
      <c r="E927" s="251">
        <f t="shared" si="76"/>
        <v>0</v>
      </c>
      <c r="F927" s="168"/>
      <c r="G927" s="96"/>
      <c r="H927" s="79"/>
      <c r="I927" s="285"/>
      <c r="J927" s="62"/>
      <c r="K927" s="51"/>
      <c r="L927" s="66"/>
    </row>
    <row r="928" spans="1:12" x14ac:dyDescent="0.4">
      <c r="A928" s="45">
        <f t="shared" ca="1" si="73"/>
        <v>0</v>
      </c>
      <c r="B928" s="45" t="b">
        <f t="shared" si="72"/>
        <v>0</v>
      </c>
      <c r="C928" s="46">
        <f t="shared" si="74"/>
        <v>0</v>
      </c>
      <c r="D928" s="45">
        <f t="shared" si="75"/>
        <v>0</v>
      </c>
      <c r="E928" s="251">
        <f t="shared" si="76"/>
        <v>0</v>
      </c>
      <c r="F928" s="168"/>
      <c r="G928" s="96"/>
      <c r="H928" s="79"/>
      <c r="I928" s="285"/>
      <c r="J928" s="62"/>
      <c r="K928" s="51"/>
      <c r="L928" s="66"/>
    </row>
    <row r="929" spans="1:12" x14ac:dyDescent="0.4">
      <c r="A929" s="45">
        <f t="shared" ca="1" si="73"/>
        <v>0</v>
      </c>
      <c r="B929" s="45" t="b">
        <f t="shared" si="72"/>
        <v>0</v>
      </c>
      <c r="C929" s="46">
        <f t="shared" si="74"/>
        <v>0</v>
      </c>
      <c r="D929" s="45">
        <f t="shared" si="75"/>
        <v>0</v>
      </c>
      <c r="E929" s="251">
        <f t="shared" si="76"/>
        <v>0</v>
      </c>
      <c r="F929" s="168"/>
      <c r="G929" s="96"/>
      <c r="H929" s="79"/>
      <c r="I929" s="285"/>
      <c r="J929" s="62"/>
      <c r="K929" s="51"/>
      <c r="L929" s="66"/>
    </row>
    <row r="930" spans="1:12" x14ac:dyDescent="0.4">
      <c r="A930" s="45">
        <f t="shared" ca="1" si="73"/>
        <v>0</v>
      </c>
      <c r="B930" s="45" t="b">
        <f t="shared" si="72"/>
        <v>0</v>
      </c>
      <c r="C930" s="46">
        <f t="shared" si="74"/>
        <v>0</v>
      </c>
      <c r="D930" s="45">
        <f t="shared" si="75"/>
        <v>0</v>
      </c>
      <c r="E930" s="251">
        <f t="shared" si="76"/>
        <v>0</v>
      </c>
      <c r="F930" s="168"/>
      <c r="G930" s="96"/>
      <c r="H930" s="79"/>
      <c r="I930" s="285"/>
      <c r="J930" s="62"/>
      <c r="K930" s="51"/>
      <c r="L930" s="66"/>
    </row>
    <row r="931" spans="1:12" x14ac:dyDescent="0.4">
      <c r="A931" s="45">
        <f t="shared" ca="1" si="73"/>
        <v>0</v>
      </c>
      <c r="B931" s="45" t="b">
        <f t="shared" si="72"/>
        <v>0</v>
      </c>
      <c r="C931" s="46">
        <f t="shared" si="74"/>
        <v>0</v>
      </c>
      <c r="D931" s="45">
        <f t="shared" si="75"/>
        <v>0</v>
      </c>
      <c r="E931" s="251">
        <f t="shared" si="76"/>
        <v>0</v>
      </c>
      <c r="F931" s="168"/>
      <c r="G931" s="96"/>
      <c r="H931" s="79"/>
      <c r="I931" s="285"/>
      <c r="J931" s="62"/>
      <c r="K931" s="51"/>
      <c r="L931" s="66"/>
    </row>
    <row r="932" spans="1:12" x14ac:dyDescent="0.4">
      <c r="A932" s="45">
        <f t="shared" ca="1" si="73"/>
        <v>0</v>
      </c>
      <c r="B932" s="45" t="b">
        <f t="shared" si="72"/>
        <v>0</v>
      </c>
      <c r="C932" s="46">
        <f t="shared" si="74"/>
        <v>0</v>
      </c>
      <c r="D932" s="45">
        <f t="shared" si="75"/>
        <v>0</v>
      </c>
      <c r="E932" s="251">
        <f t="shared" si="76"/>
        <v>0</v>
      </c>
      <c r="F932" s="168"/>
      <c r="G932" s="96"/>
      <c r="H932" s="79"/>
      <c r="I932" s="285"/>
      <c r="J932" s="62"/>
      <c r="K932" s="51"/>
      <c r="L932" s="66"/>
    </row>
    <row r="933" spans="1:12" x14ac:dyDescent="0.4">
      <c r="A933" s="45">
        <f t="shared" ca="1" si="73"/>
        <v>0</v>
      </c>
      <c r="B933" s="45" t="b">
        <f t="shared" si="72"/>
        <v>0</v>
      </c>
      <c r="C933" s="46">
        <f t="shared" si="74"/>
        <v>0</v>
      </c>
      <c r="D933" s="45">
        <f t="shared" si="75"/>
        <v>0</v>
      </c>
      <c r="E933" s="251">
        <f t="shared" si="76"/>
        <v>0</v>
      </c>
      <c r="F933" s="168"/>
      <c r="G933" s="96"/>
      <c r="H933" s="79"/>
      <c r="I933" s="285"/>
      <c r="J933" s="62"/>
      <c r="K933" s="51"/>
      <c r="L933" s="66"/>
    </row>
    <row r="934" spans="1:12" x14ac:dyDescent="0.4">
      <c r="A934" s="45">
        <f t="shared" ca="1" si="73"/>
        <v>0</v>
      </c>
      <c r="B934" s="45" t="b">
        <f t="shared" si="72"/>
        <v>0</v>
      </c>
      <c r="C934" s="46">
        <f t="shared" si="74"/>
        <v>0</v>
      </c>
      <c r="D934" s="45">
        <f t="shared" si="75"/>
        <v>0</v>
      </c>
      <c r="E934" s="251">
        <f t="shared" si="76"/>
        <v>0</v>
      </c>
      <c r="F934" s="168"/>
      <c r="G934" s="96"/>
      <c r="H934" s="79"/>
      <c r="I934" s="285"/>
      <c r="J934" s="62"/>
      <c r="K934" s="51"/>
      <c r="L934" s="66"/>
    </row>
    <row r="935" spans="1:12" x14ac:dyDescent="0.4">
      <c r="A935" s="45">
        <f t="shared" ca="1" si="73"/>
        <v>0</v>
      </c>
      <c r="B935" s="45" t="b">
        <f t="shared" si="72"/>
        <v>0</v>
      </c>
      <c r="C935" s="46">
        <f t="shared" si="74"/>
        <v>0</v>
      </c>
      <c r="D935" s="45">
        <f t="shared" si="75"/>
        <v>0</v>
      </c>
      <c r="E935" s="251">
        <f t="shared" si="76"/>
        <v>0</v>
      </c>
      <c r="F935" s="168"/>
      <c r="G935" s="96"/>
      <c r="H935" s="79"/>
      <c r="I935" s="285"/>
      <c r="J935" s="62"/>
      <c r="K935" s="51"/>
      <c r="L935" s="66"/>
    </row>
    <row r="936" spans="1:12" x14ac:dyDescent="0.4">
      <c r="A936" s="45">
        <f t="shared" ca="1" si="73"/>
        <v>0</v>
      </c>
      <c r="B936" s="45" t="b">
        <f t="shared" si="72"/>
        <v>0</v>
      </c>
      <c r="C936" s="46">
        <f t="shared" si="74"/>
        <v>0</v>
      </c>
      <c r="D936" s="45">
        <f t="shared" si="75"/>
        <v>0</v>
      </c>
      <c r="E936" s="251">
        <f t="shared" si="76"/>
        <v>0</v>
      </c>
      <c r="F936" s="168"/>
      <c r="G936" s="96"/>
      <c r="H936" s="79"/>
      <c r="I936" s="285"/>
      <c r="J936" s="62"/>
      <c r="K936" s="51"/>
      <c r="L936" s="66"/>
    </row>
    <row r="937" spans="1:12" x14ac:dyDescent="0.4">
      <c r="A937" s="45">
        <f t="shared" ca="1" si="73"/>
        <v>0</v>
      </c>
      <c r="B937" s="45" t="b">
        <f t="shared" si="72"/>
        <v>0</v>
      </c>
      <c r="C937" s="46">
        <f t="shared" si="74"/>
        <v>0</v>
      </c>
      <c r="D937" s="45">
        <f t="shared" si="75"/>
        <v>0</v>
      </c>
      <c r="E937" s="251">
        <f t="shared" si="76"/>
        <v>0</v>
      </c>
      <c r="F937" s="168"/>
      <c r="G937" s="96"/>
      <c r="H937" s="79"/>
      <c r="I937" s="285"/>
      <c r="J937" s="62"/>
      <c r="K937" s="51"/>
      <c r="L937" s="66"/>
    </row>
    <row r="938" spans="1:12" x14ac:dyDescent="0.4">
      <c r="A938" s="45">
        <f t="shared" ca="1" si="73"/>
        <v>0</v>
      </c>
      <c r="B938" s="45" t="b">
        <f t="shared" si="72"/>
        <v>0</v>
      </c>
      <c r="C938" s="46">
        <f t="shared" si="74"/>
        <v>0</v>
      </c>
      <c r="D938" s="45">
        <f t="shared" si="75"/>
        <v>0</v>
      </c>
      <c r="E938" s="251">
        <f t="shared" si="76"/>
        <v>0</v>
      </c>
      <c r="F938" s="168"/>
      <c r="G938" s="96"/>
      <c r="H938" s="79"/>
      <c r="I938" s="285"/>
      <c r="J938" s="62"/>
      <c r="K938" s="51"/>
      <c r="L938" s="66"/>
    </row>
    <row r="939" spans="1:12" x14ac:dyDescent="0.4">
      <c r="A939" s="45">
        <f t="shared" ca="1" si="73"/>
        <v>0</v>
      </c>
      <c r="B939" s="45" t="b">
        <f t="shared" si="72"/>
        <v>0</v>
      </c>
      <c r="C939" s="46">
        <f t="shared" si="74"/>
        <v>0</v>
      </c>
      <c r="D939" s="45">
        <f t="shared" si="75"/>
        <v>0</v>
      </c>
      <c r="E939" s="251">
        <f t="shared" si="76"/>
        <v>0</v>
      </c>
      <c r="F939" s="168"/>
      <c r="G939" s="96"/>
      <c r="H939" s="79"/>
      <c r="I939" s="285"/>
      <c r="J939" s="62"/>
      <c r="K939" s="51"/>
      <c r="L939" s="66"/>
    </row>
    <row r="940" spans="1:12" x14ac:dyDescent="0.4">
      <c r="A940" s="45">
        <f t="shared" ca="1" si="73"/>
        <v>0</v>
      </c>
      <c r="B940" s="45" t="b">
        <f t="shared" si="72"/>
        <v>0</v>
      </c>
      <c r="C940" s="46">
        <f t="shared" si="74"/>
        <v>0</v>
      </c>
      <c r="D940" s="45">
        <f t="shared" si="75"/>
        <v>0</v>
      </c>
      <c r="E940" s="251">
        <f t="shared" si="76"/>
        <v>0</v>
      </c>
      <c r="F940" s="168"/>
      <c r="G940" s="96"/>
      <c r="H940" s="79"/>
      <c r="I940" s="285"/>
      <c r="J940" s="62"/>
      <c r="K940" s="51"/>
      <c r="L940" s="66"/>
    </row>
    <row r="941" spans="1:12" x14ac:dyDescent="0.4">
      <c r="A941" s="45">
        <f t="shared" ca="1" si="73"/>
        <v>0</v>
      </c>
      <c r="B941" s="45" t="b">
        <f t="shared" si="72"/>
        <v>0</v>
      </c>
      <c r="C941" s="46">
        <f t="shared" si="74"/>
        <v>0</v>
      </c>
      <c r="D941" s="45">
        <f t="shared" si="75"/>
        <v>0</v>
      </c>
      <c r="E941" s="251">
        <f t="shared" si="76"/>
        <v>0</v>
      </c>
      <c r="F941" s="168"/>
      <c r="G941" s="96"/>
      <c r="H941" s="79"/>
      <c r="I941" s="285"/>
      <c r="J941" s="62"/>
      <c r="K941" s="51"/>
      <c r="L941" s="66"/>
    </row>
    <row r="942" spans="1:12" x14ac:dyDescent="0.4">
      <c r="A942" s="45">
        <f t="shared" ca="1" si="73"/>
        <v>0</v>
      </c>
      <c r="B942" s="45" t="b">
        <f t="shared" si="72"/>
        <v>0</v>
      </c>
      <c r="C942" s="46">
        <f t="shared" si="74"/>
        <v>0</v>
      </c>
      <c r="D942" s="45">
        <f t="shared" si="75"/>
        <v>0</v>
      </c>
      <c r="E942" s="251">
        <f t="shared" si="76"/>
        <v>0</v>
      </c>
      <c r="F942" s="168"/>
      <c r="G942" s="96"/>
      <c r="H942" s="79"/>
      <c r="I942" s="285"/>
      <c r="J942" s="62"/>
      <c r="K942" s="51"/>
      <c r="L942" s="66"/>
    </row>
    <row r="943" spans="1:12" x14ac:dyDescent="0.4">
      <c r="A943" s="45">
        <f t="shared" ca="1" si="73"/>
        <v>0</v>
      </c>
      <c r="B943" s="45" t="b">
        <f t="shared" si="72"/>
        <v>0</v>
      </c>
      <c r="C943" s="46">
        <f t="shared" si="74"/>
        <v>0</v>
      </c>
      <c r="D943" s="45">
        <f t="shared" si="75"/>
        <v>0</v>
      </c>
      <c r="E943" s="251">
        <f t="shared" si="76"/>
        <v>0</v>
      </c>
      <c r="F943" s="168"/>
      <c r="G943" s="96"/>
      <c r="H943" s="79"/>
      <c r="I943" s="285"/>
      <c r="J943" s="62"/>
      <c r="K943" s="51"/>
      <c r="L943" s="66"/>
    </row>
    <row r="944" spans="1:12" x14ac:dyDescent="0.4">
      <c r="A944" s="45">
        <f t="shared" ca="1" si="73"/>
        <v>0</v>
      </c>
      <c r="B944" s="45" t="b">
        <f t="shared" si="72"/>
        <v>0</v>
      </c>
      <c r="C944" s="46">
        <f t="shared" si="74"/>
        <v>0</v>
      </c>
      <c r="D944" s="45">
        <f t="shared" si="75"/>
        <v>0</v>
      </c>
      <c r="E944" s="251">
        <f t="shared" si="76"/>
        <v>0</v>
      </c>
      <c r="F944" s="168"/>
      <c r="G944" s="96"/>
      <c r="H944" s="79"/>
      <c r="I944" s="285"/>
      <c r="J944" s="62"/>
      <c r="K944" s="51"/>
      <c r="L944" s="66"/>
    </row>
    <row r="945" spans="1:12" x14ac:dyDescent="0.4">
      <c r="A945" s="45">
        <f t="shared" ca="1" si="73"/>
        <v>0</v>
      </c>
      <c r="B945" s="45" t="b">
        <f t="shared" si="72"/>
        <v>0</v>
      </c>
      <c r="C945" s="46">
        <f t="shared" si="74"/>
        <v>0</v>
      </c>
      <c r="D945" s="45">
        <f t="shared" si="75"/>
        <v>0</v>
      </c>
      <c r="E945" s="251">
        <f t="shared" si="76"/>
        <v>0</v>
      </c>
      <c r="F945" s="168"/>
      <c r="G945" s="96"/>
      <c r="H945" s="79"/>
      <c r="I945" s="285"/>
      <c r="J945" s="62"/>
      <c r="K945" s="51"/>
      <c r="L945" s="66"/>
    </row>
    <row r="946" spans="1:12" x14ac:dyDescent="0.4">
      <c r="A946" s="45">
        <f t="shared" ca="1" si="73"/>
        <v>0</v>
      </c>
      <c r="B946" s="45" t="b">
        <f t="shared" si="72"/>
        <v>0</v>
      </c>
      <c r="C946" s="46">
        <f t="shared" si="74"/>
        <v>0</v>
      </c>
      <c r="D946" s="45">
        <f t="shared" si="75"/>
        <v>0</v>
      </c>
      <c r="E946" s="251">
        <f t="shared" si="76"/>
        <v>0</v>
      </c>
      <c r="F946" s="168"/>
      <c r="G946" s="96"/>
      <c r="H946" s="79"/>
      <c r="I946" s="285"/>
      <c r="J946" s="62"/>
      <c r="K946" s="51"/>
      <c r="L946" s="66"/>
    </row>
    <row r="947" spans="1:12" x14ac:dyDescent="0.4">
      <c r="A947" s="45">
        <f t="shared" ca="1" si="73"/>
        <v>0</v>
      </c>
      <c r="B947" s="45" t="b">
        <f t="shared" si="72"/>
        <v>0</v>
      </c>
      <c r="C947" s="46">
        <f t="shared" si="74"/>
        <v>0</v>
      </c>
      <c r="D947" s="45">
        <f t="shared" si="75"/>
        <v>0</v>
      </c>
      <c r="E947" s="251">
        <f t="shared" si="76"/>
        <v>0</v>
      </c>
      <c r="F947" s="168"/>
      <c r="G947" s="96"/>
      <c r="H947" s="79"/>
      <c r="I947" s="285"/>
      <c r="J947" s="62"/>
      <c r="K947" s="51"/>
      <c r="L947" s="66"/>
    </row>
    <row r="948" spans="1:12" x14ac:dyDescent="0.4">
      <c r="A948" s="45">
        <f t="shared" ca="1" si="73"/>
        <v>0</v>
      </c>
      <c r="B948" s="45" t="b">
        <f t="shared" si="72"/>
        <v>0</v>
      </c>
      <c r="C948" s="46">
        <f t="shared" si="74"/>
        <v>0</v>
      </c>
      <c r="D948" s="45">
        <f t="shared" si="75"/>
        <v>0</v>
      </c>
      <c r="E948" s="251">
        <f t="shared" si="76"/>
        <v>0</v>
      </c>
      <c r="F948" s="168"/>
      <c r="G948" s="96"/>
      <c r="H948" s="79"/>
      <c r="I948" s="285"/>
      <c r="J948" s="62"/>
      <c r="K948" s="51"/>
      <c r="L948" s="66"/>
    </row>
    <row r="949" spans="1:12" x14ac:dyDescent="0.4">
      <c r="A949" s="45">
        <f t="shared" ca="1" si="73"/>
        <v>0</v>
      </c>
      <c r="B949" s="45" t="b">
        <f t="shared" si="72"/>
        <v>0</v>
      </c>
      <c r="C949" s="46">
        <f t="shared" si="74"/>
        <v>0</v>
      </c>
      <c r="D949" s="45">
        <f t="shared" si="75"/>
        <v>0</v>
      </c>
      <c r="E949" s="251">
        <f t="shared" si="76"/>
        <v>0</v>
      </c>
      <c r="F949" s="168"/>
      <c r="G949" s="96"/>
      <c r="H949" s="79"/>
      <c r="I949" s="285"/>
      <c r="J949" s="62"/>
      <c r="K949" s="51"/>
      <c r="L949" s="66"/>
    </row>
    <row r="950" spans="1:12" x14ac:dyDescent="0.4">
      <c r="A950" s="45">
        <f t="shared" ca="1" si="73"/>
        <v>0</v>
      </c>
      <c r="B950" s="45" t="b">
        <f t="shared" si="72"/>
        <v>0</v>
      </c>
      <c r="C950" s="46">
        <f t="shared" si="74"/>
        <v>0</v>
      </c>
      <c r="D950" s="45">
        <f t="shared" si="75"/>
        <v>0</v>
      </c>
      <c r="E950" s="251">
        <f t="shared" si="76"/>
        <v>0</v>
      </c>
      <c r="F950" s="168"/>
      <c r="G950" s="96"/>
      <c r="H950" s="79"/>
      <c r="I950" s="285"/>
      <c r="J950" s="62"/>
      <c r="K950" s="51"/>
      <c r="L950" s="66"/>
    </row>
    <row r="951" spans="1:12" x14ac:dyDescent="0.4">
      <c r="A951" s="45">
        <f t="shared" ca="1" si="73"/>
        <v>0</v>
      </c>
      <c r="B951" s="45" t="b">
        <f t="shared" si="72"/>
        <v>0</v>
      </c>
      <c r="C951" s="46">
        <f t="shared" si="74"/>
        <v>0</v>
      </c>
      <c r="D951" s="45">
        <f t="shared" si="75"/>
        <v>0</v>
      </c>
      <c r="E951" s="251">
        <f t="shared" si="76"/>
        <v>0</v>
      </c>
      <c r="F951" s="168"/>
      <c r="G951" s="96"/>
      <c r="H951" s="79"/>
      <c r="I951" s="285"/>
      <c r="J951" s="62"/>
      <c r="K951" s="51"/>
      <c r="L951" s="66"/>
    </row>
    <row r="952" spans="1:12" x14ac:dyDescent="0.4">
      <c r="A952" s="45">
        <f t="shared" ca="1" si="73"/>
        <v>0</v>
      </c>
      <c r="B952" s="45" t="b">
        <f t="shared" si="72"/>
        <v>0</v>
      </c>
      <c r="C952" s="46">
        <f t="shared" si="74"/>
        <v>0</v>
      </c>
      <c r="D952" s="45">
        <f t="shared" si="75"/>
        <v>0</v>
      </c>
      <c r="E952" s="251">
        <f t="shared" si="76"/>
        <v>0</v>
      </c>
      <c r="F952" s="168"/>
      <c r="G952" s="96"/>
      <c r="H952" s="79"/>
      <c r="I952" s="285"/>
      <c r="J952" s="62"/>
      <c r="K952" s="51"/>
      <c r="L952" s="66"/>
    </row>
    <row r="953" spans="1:12" x14ac:dyDescent="0.4">
      <c r="A953" s="45">
        <f t="shared" ca="1" si="73"/>
        <v>0</v>
      </c>
      <c r="B953" s="45" t="b">
        <f t="shared" si="72"/>
        <v>0</v>
      </c>
      <c r="C953" s="46">
        <f t="shared" si="74"/>
        <v>0</v>
      </c>
      <c r="D953" s="45">
        <f t="shared" si="75"/>
        <v>0</v>
      </c>
      <c r="E953" s="251">
        <f t="shared" si="76"/>
        <v>0</v>
      </c>
      <c r="F953" s="168"/>
      <c r="G953" s="96"/>
      <c r="H953" s="79"/>
      <c r="I953" s="285"/>
      <c r="J953" s="62"/>
      <c r="K953" s="51"/>
      <c r="L953" s="66"/>
    </row>
    <row r="954" spans="1:12" x14ac:dyDescent="0.4">
      <c r="A954" s="45">
        <f t="shared" ca="1" si="73"/>
        <v>0</v>
      </c>
      <c r="B954" s="45" t="b">
        <f t="shared" si="72"/>
        <v>0</v>
      </c>
      <c r="C954" s="46">
        <f t="shared" si="74"/>
        <v>0</v>
      </c>
      <c r="D954" s="45">
        <f t="shared" si="75"/>
        <v>0</v>
      </c>
      <c r="E954" s="251">
        <f t="shared" si="76"/>
        <v>0</v>
      </c>
      <c r="F954" s="168"/>
      <c r="G954" s="96"/>
      <c r="H954" s="79"/>
      <c r="I954" s="285"/>
      <c r="J954" s="62"/>
      <c r="K954" s="51"/>
      <c r="L954" s="66"/>
    </row>
    <row r="955" spans="1:12" x14ac:dyDescent="0.4">
      <c r="A955" s="45">
        <f t="shared" ca="1" si="73"/>
        <v>0</v>
      </c>
      <c r="B955" s="45" t="b">
        <f t="shared" si="72"/>
        <v>0</v>
      </c>
      <c r="C955" s="46">
        <f t="shared" si="74"/>
        <v>0</v>
      </c>
      <c r="D955" s="45">
        <f t="shared" si="75"/>
        <v>0</v>
      </c>
      <c r="E955" s="251">
        <f t="shared" si="76"/>
        <v>0</v>
      </c>
      <c r="F955" s="168"/>
      <c r="G955" s="96"/>
      <c r="H955" s="79"/>
      <c r="I955" s="285"/>
      <c r="J955" s="62"/>
      <c r="K955" s="51"/>
      <c r="L955" s="66"/>
    </row>
    <row r="956" spans="1:12" x14ac:dyDescent="0.4">
      <c r="A956" s="45">
        <f t="shared" ca="1" si="73"/>
        <v>0</v>
      </c>
      <c r="B956" s="45" t="b">
        <f t="shared" si="72"/>
        <v>0</v>
      </c>
      <c r="C956" s="46">
        <f t="shared" si="74"/>
        <v>0</v>
      </c>
      <c r="D956" s="45">
        <f t="shared" si="75"/>
        <v>0</v>
      </c>
      <c r="E956" s="251">
        <f t="shared" si="76"/>
        <v>0</v>
      </c>
      <c r="F956" s="168"/>
      <c r="G956" s="96"/>
      <c r="H956" s="79"/>
      <c r="I956" s="285"/>
      <c r="J956" s="62"/>
      <c r="K956" s="51"/>
      <c r="L956" s="66"/>
    </row>
    <row r="957" spans="1:12" x14ac:dyDescent="0.4">
      <c r="A957" s="45">
        <f t="shared" ca="1" si="73"/>
        <v>0</v>
      </c>
      <c r="B957" s="45" t="b">
        <f t="shared" si="72"/>
        <v>0</v>
      </c>
      <c r="C957" s="46">
        <f t="shared" si="74"/>
        <v>0</v>
      </c>
      <c r="D957" s="45">
        <f t="shared" si="75"/>
        <v>0</v>
      </c>
      <c r="E957" s="251">
        <f t="shared" si="76"/>
        <v>0</v>
      </c>
      <c r="F957" s="168"/>
      <c r="G957" s="96"/>
      <c r="H957" s="79"/>
      <c r="I957" s="285"/>
      <c r="J957" s="62"/>
      <c r="K957" s="51"/>
      <c r="L957" s="66"/>
    </row>
    <row r="958" spans="1:12" x14ac:dyDescent="0.4">
      <c r="A958" s="45">
        <f t="shared" ca="1" si="73"/>
        <v>0</v>
      </c>
      <c r="B958" s="45" t="b">
        <f t="shared" si="72"/>
        <v>0</v>
      </c>
      <c r="C958" s="46">
        <f t="shared" si="74"/>
        <v>0</v>
      </c>
      <c r="D958" s="45">
        <f t="shared" si="75"/>
        <v>0</v>
      </c>
      <c r="E958" s="251">
        <f t="shared" si="76"/>
        <v>0</v>
      </c>
      <c r="F958" s="168"/>
      <c r="G958" s="96"/>
      <c r="H958" s="79"/>
      <c r="I958" s="285"/>
      <c r="J958" s="62"/>
      <c r="K958" s="51"/>
      <c r="L958" s="66"/>
    </row>
    <row r="959" spans="1:12" x14ac:dyDescent="0.4">
      <c r="A959" s="45">
        <f t="shared" ca="1" si="73"/>
        <v>0</v>
      </c>
      <c r="B959" s="45" t="b">
        <f t="shared" si="72"/>
        <v>0</v>
      </c>
      <c r="C959" s="46">
        <f t="shared" si="74"/>
        <v>0</v>
      </c>
      <c r="D959" s="45">
        <f t="shared" si="75"/>
        <v>0</v>
      </c>
      <c r="E959" s="251">
        <f t="shared" si="76"/>
        <v>0</v>
      </c>
      <c r="F959" s="168"/>
      <c r="G959" s="96"/>
      <c r="H959" s="79"/>
      <c r="I959" s="285"/>
      <c r="J959" s="62"/>
      <c r="K959" s="51"/>
      <c r="L959" s="66"/>
    </row>
    <row r="960" spans="1:12" x14ac:dyDescent="0.4">
      <c r="A960" s="45">
        <f t="shared" ca="1" si="73"/>
        <v>0</v>
      </c>
      <c r="B960" s="45" t="b">
        <f t="shared" si="72"/>
        <v>0</v>
      </c>
      <c r="C960" s="46">
        <f t="shared" si="74"/>
        <v>0</v>
      </c>
      <c r="D960" s="45">
        <f t="shared" si="75"/>
        <v>0</v>
      </c>
      <c r="E960" s="251">
        <f t="shared" si="76"/>
        <v>0</v>
      </c>
      <c r="F960" s="168"/>
      <c r="G960" s="96"/>
      <c r="H960" s="79"/>
      <c r="I960" s="285"/>
      <c r="J960" s="62"/>
      <c r="K960" s="51"/>
      <c r="L960" s="66"/>
    </row>
    <row r="961" spans="1:12" x14ac:dyDescent="0.4">
      <c r="A961" s="45">
        <f t="shared" ca="1" si="73"/>
        <v>0</v>
      </c>
      <c r="B961" s="45" t="b">
        <f t="shared" si="72"/>
        <v>0</v>
      </c>
      <c r="C961" s="46">
        <f t="shared" si="74"/>
        <v>0</v>
      </c>
      <c r="D961" s="45">
        <f t="shared" si="75"/>
        <v>0</v>
      </c>
      <c r="E961" s="251">
        <f t="shared" si="76"/>
        <v>0</v>
      </c>
      <c r="F961" s="168"/>
      <c r="G961" s="96"/>
      <c r="H961" s="79"/>
      <c r="I961" s="285"/>
      <c r="J961" s="62"/>
      <c r="K961" s="51"/>
      <c r="L961" s="66"/>
    </row>
    <row r="962" spans="1:12" x14ac:dyDescent="0.4">
      <c r="A962" s="45">
        <f t="shared" ca="1" si="73"/>
        <v>0</v>
      </c>
      <c r="B962" s="45" t="b">
        <f t="shared" si="72"/>
        <v>0</v>
      </c>
      <c r="C962" s="46">
        <f t="shared" si="74"/>
        <v>0</v>
      </c>
      <c r="D962" s="45">
        <f t="shared" si="75"/>
        <v>0</v>
      </c>
      <c r="E962" s="251">
        <f t="shared" si="76"/>
        <v>0</v>
      </c>
      <c r="F962" s="168"/>
      <c r="G962" s="96"/>
      <c r="H962" s="79"/>
      <c r="I962" s="285"/>
      <c r="J962" s="62"/>
      <c r="K962" s="51"/>
      <c r="L962" s="66"/>
    </row>
    <row r="963" spans="1:12" x14ac:dyDescent="0.4">
      <c r="A963" s="45">
        <f t="shared" ca="1" si="73"/>
        <v>0</v>
      </c>
      <c r="B963" s="45" t="b">
        <f t="shared" si="72"/>
        <v>0</v>
      </c>
      <c r="C963" s="46">
        <f t="shared" si="74"/>
        <v>0</v>
      </c>
      <c r="D963" s="45">
        <f t="shared" si="75"/>
        <v>0</v>
      </c>
      <c r="E963" s="251">
        <f t="shared" si="76"/>
        <v>0</v>
      </c>
      <c r="F963" s="168"/>
      <c r="G963" s="96"/>
      <c r="H963" s="79"/>
      <c r="I963" s="285"/>
      <c r="J963" s="62"/>
      <c r="K963" s="51"/>
      <c r="L963" s="66"/>
    </row>
    <row r="964" spans="1:12" x14ac:dyDescent="0.4">
      <c r="A964" s="45">
        <f t="shared" ca="1" si="73"/>
        <v>0</v>
      </c>
      <c r="B964" s="45" t="b">
        <f t="shared" si="72"/>
        <v>0</v>
      </c>
      <c r="C964" s="46">
        <f t="shared" si="74"/>
        <v>0</v>
      </c>
      <c r="D964" s="45">
        <f t="shared" si="75"/>
        <v>0</v>
      </c>
      <c r="E964" s="251">
        <f t="shared" si="76"/>
        <v>0</v>
      </c>
      <c r="F964" s="168"/>
      <c r="G964" s="96"/>
      <c r="H964" s="79"/>
      <c r="I964" s="285"/>
      <c r="J964" s="62"/>
      <c r="K964" s="51"/>
      <c r="L964" s="66"/>
    </row>
    <row r="965" spans="1:12" x14ac:dyDescent="0.4">
      <c r="A965" s="45">
        <f t="shared" ca="1" si="73"/>
        <v>0</v>
      </c>
      <c r="B965" s="45" t="b">
        <f t="shared" si="72"/>
        <v>0</v>
      </c>
      <c r="C965" s="46">
        <f t="shared" si="74"/>
        <v>0</v>
      </c>
      <c r="D965" s="45">
        <f t="shared" si="75"/>
        <v>0</v>
      </c>
      <c r="E965" s="251">
        <f t="shared" si="76"/>
        <v>0</v>
      </c>
      <c r="F965" s="168"/>
      <c r="G965" s="96"/>
      <c r="H965" s="79"/>
      <c r="I965" s="285"/>
      <c r="J965" s="62"/>
      <c r="K965" s="51"/>
      <c r="L965" s="66"/>
    </row>
    <row r="966" spans="1:12" x14ac:dyDescent="0.4">
      <c r="A966" s="45">
        <f t="shared" ca="1" si="73"/>
        <v>0</v>
      </c>
      <c r="B966" s="45" t="b">
        <f t="shared" si="72"/>
        <v>0</v>
      </c>
      <c r="C966" s="46">
        <f t="shared" si="74"/>
        <v>0</v>
      </c>
      <c r="D966" s="45">
        <f t="shared" si="75"/>
        <v>0</v>
      </c>
      <c r="E966" s="251">
        <f t="shared" si="76"/>
        <v>0</v>
      </c>
      <c r="F966" s="168"/>
      <c r="G966" s="96"/>
      <c r="H966" s="79"/>
      <c r="I966" s="285"/>
      <c r="J966" s="62"/>
      <c r="K966" s="51"/>
      <c r="L966" s="66"/>
    </row>
    <row r="967" spans="1:12" x14ac:dyDescent="0.4">
      <c r="A967" s="45">
        <f t="shared" ca="1" si="73"/>
        <v>0</v>
      </c>
      <c r="B967" s="45" t="b">
        <f t="shared" ref="B967:B1030" si="77">AND(分科號=E967,D967&gt;=分起日,D967&lt;=分訖日)</f>
        <v>0</v>
      </c>
      <c r="C967" s="46">
        <f t="shared" si="74"/>
        <v>0</v>
      </c>
      <c r="D967" s="45">
        <f t="shared" si="75"/>
        <v>0</v>
      </c>
      <c r="E967" s="251">
        <f t="shared" si="76"/>
        <v>0</v>
      </c>
      <c r="F967" s="168"/>
      <c r="G967" s="96"/>
      <c r="H967" s="79"/>
      <c r="I967" s="285"/>
      <c r="J967" s="62"/>
      <c r="K967" s="51"/>
      <c r="L967" s="66"/>
    </row>
    <row r="968" spans="1:12" x14ac:dyDescent="0.4">
      <c r="A968" s="45">
        <f t="shared" ref="A968:A1031" ca="1" si="78">IF(B968,COUNTIF(OFFSET(B968,ROW()*-1+6,,ROW()-5),TRUE),)</f>
        <v>0</v>
      </c>
      <c r="B968" s="45" t="b">
        <f t="shared" si="77"/>
        <v>0</v>
      </c>
      <c r="C968" s="46">
        <f t="shared" ref="C968:C1031" si="79">IF(F968&lt;&gt;"",F968,IF(E968&lt;&gt;0,INDEX(C:C,ROW()-1),0))</f>
        <v>0</v>
      </c>
      <c r="D968" s="45">
        <f t="shared" ref="D968:D1031" si="80">IF(G968&lt;&gt;"",G968,IF(E968&lt;&gt;0,INDEX(D:D,ROW()-1),0))</f>
        <v>0</v>
      </c>
      <c r="E968" s="251">
        <f t="shared" si="76"/>
        <v>0</v>
      </c>
      <c r="F968" s="168"/>
      <c r="G968" s="96"/>
      <c r="H968" s="79"/>
      <c r="I968" s="285"/>
      <c r="J968" s="62"/>
      <c r="K968" s="51"/>
      <c r="L968" s="66"/>
    </row>
    <row r="969" spans="1:12" x14ac:dyDescent="0.4">
      <c r="A969" s="45">
        <f t="shared" ca="1" si="78"/>
        <v>0</v>
      </c>
      <c r="B969" s="45" t="b">
        <f t="shared" si="77"/>
        <v>0</v>
      </c>
      <c r="C969" s="46">
        <f t="shared" si="79"/>
        <v>0</v>
      </c>
      <c r="D969" s="45">
        <f t="shared" si="80"/>
        <v>0</v>
      </c>
      <c r="E969" s="251">
        <f t="shared" si="76"/>
        <v>0</v>
      </c>
      <c r="F969" s="168"/>
      <c r="G969" s="96"/>
      <c r="H969" s="79"/>
      <c r="I969" s="285"/>
      <c r="J969" s="62"/>
      <c r="K969" s="51"/>
      <c r="L969" s="66"/>
    </row>
    <row r="970" spans="1:12" x14ac:dyDescent="0.4">
      <c r="A970" s="45">
        <f t="shared" ca="1" si="78"/>
        <v>0</v>
      </c>
      <c r="B970" s="45" t="b">
        <f t="shared" si="77"/>
        <v>0</v>
      </c>
      <c r="C970" s="46">
        <f t="shared" si="79"/>
        <v>0</v>
      </c>
      <c r="D970" s="45">
        <f t="shared" si="80"/>
        <v>0</v>
      </c>
      <c r="E970" s="251">
        <f t="shared" ref="E970:E1033" si="81">IF(I970&lt;&gt;"",VALUE(TRIM(LEFT(I970,6))),0)</f>
        <v>0</v>
      </c>
      <c r="F970" s="168"/>
      <c r="G970" s="96"/>
      <c r="H970" s="79"/>
      <c r="I970" s="285"/>
      <c r="J970" s="62"/>
      <c r="K970" s="51"/>
      <c r="L970" s="66"/>
    </row>
    <row r="971" spans="1:12" x14ac:dyDescent="0.4">
      <c r="A971" s="45">
        <f t="shared" ca="1" si="78"/>
        <v>0</v>
      </c>
      <c r="B971" s="45" t="b">
        <f t="shared" si="77"/>
        <v>0</v>
      </c>
      <c r="C971" s="46">
        <f t="shared" si="79"/>
        <v>0</v>
      </c>
      <c r="D971" s="45">
        <f t="shared" si="80"/>
        <v>0</v>
      </c>
      <c r="E971" s="251">
        <f t="shared" si="81"/>
        <v>0</v>
      </c>
      <c r="F971" s="168"/>
      <c r="G971" s="96"/>
      <c r="H971" s="79"/>
      <c r="I971" s="285"/>
      <c r="J971" s="62"/>
      <c r="K971" s="51"/>
      <c r="L971" s="66"/>
    </row>
    <row r="972" spans="1:12" x14ac:dyDescent="0.4">
      <c r="A972" s="45">
        <f t="shared" ca="1" si="78"/>
        <v>0</v>
      </c>
      <c r="B972" s="45" t="b">
        <f t="shared" si="77"/>
        <v>0</v>
      </c>
      <c r="C972" s="46">
        <f t="shared" si="79"/>
        <v>0</v>
      </c>
      <c r="D972" s="45">
        <f t="shared" si="80"/>
        <v>0</v>
      </c>
      <c r="E972" s="251">
        <f t="shared" si="81"/>
        <v>0</v>
      </c>
      <c r="F972" s="168"/>
      <c r="G972" s="96"/>
      <c r="H972" s="79"/>
      <c r="I972" s="285"/>
      <c r="J972" s="62"/>
      <c r="K972" s="51"/>
      <c r="L972" s="66"/>
    </row>
    <row r="973" spans="1:12" x14ac:dyDescent="0.4">
      <c r="A973" s="45">
        <f t="shared" ca="1" si="78"/>
        <v>0</v>
      </c>
      <c r="B973" s="45" t="b">
        <f t="shared" si="77"/>
        <v>0</v>
      </c>
      <c r="C973" s="46">
        <f t="shared" si="79"/>
        <v>0</v>
      </c>
      <c r="D973" s="45">
        <f t="shared" si="80"/>
        <v>0</v>
      </c>
      <c r="E973" s="251">
        <f t="shared" si="81"/>
        <v>0</v>
      </c>
      <c r="F973" s="168"/>
      <c r="G973" s="96"/>
      <c r="H973" s="79"/>
      <c r="I973" s="285"/>
      <c r="J973" s="62"/>
      <c r="K973" s="51"/>
      <c r="L973" s="66"/>
    </row>
    <row r="974" spans="1:12" x14ac:dyDescent="0.4">
      <c r="A974" s="45">
        <f t="shared" ca="1" si="78"/>
        <v>0</v>
      </c>
      <c r="B974" s="45" t="b">
        <f t="shared" si="77"/>
        <v>0</v>
      </c>
      <c r="C974" s="46">
        <f t="shared" si="79"/>
        <v>0</v>
      </c>
      <c r="D974" s="45">
        <f t="shared" si="80"/>
        <v>0</v>
      </c>
      <c r="E974" s="251">
        <f t="shared" si="81"/>
        <v>0</v>
      </c>
      <c r="F974" s="168"/>
      <c r="G974" s="96"/>
      <c r="H974" s="79"/>
      <c r="I974" s="285"/>
      <c r="J974" s="62"/>
      <c r="K974" s="51"/>
      <c r="L974" s="66"/>
    </row>
    <row r="975" spans="1:12" x14ac:dyDescent="0.4">
      <c r="A975" s="45">
        <f t="shared" ca="1" si="78"/>
        <v>0</v>
      </c>
      <c r="B975" s="45" t="b">
        <f t="shared" si="77"/>
        <v>0</v>
      </c>
      <c r="C975" s="46">
        <f t="shared" si="79"/>
        <v>0</v>
      </c>
      <c r="D975" s="45">
        <f t="shared" si="80"/>
        <v>0</v>
      </c>
      <c r="E975" s="251">
        <f t="shared" si="81"/>
        <v>0</v>
      </c>
      <c r="F975" s="168"/>
      <c r="G975" s="96"/>
      <c r="H975" s="79"/>
      <c r="I975" s="285"/>
      <c r="J975" s="62"/>
      <c r="K975" s="51"/>
      <c r="L975" s="66"/>
    </row>
    <row r="976" spans="1:12" x14ac:dyDescent="0.4">
      <c r="A976" s="45">
        <f t="shared" ca="1" si="78"/>
        <v>0</v>
      </c>
      <c r="B976" s="45" t="b">
        <f t="shared" si="77"/>
        <v>0</v>
      </c>
      <c r="C976" s="46">
        <f t="shared" si="79"/>
        <v>0</v>
      </c>
      <c r="D976" s="45">
        <f t="shared" si="80"/>
        <v>0</v>
      </c>
      <c r="E976" s="251">
        <f t="shared" si="81"/>
        <v>0</v>
      </c>
      <c r="F976" s="168"/>
      <c r="G976" s="96"/>
      <c r="H976" s="79"/>
      <c r="I976" s="285"/>
      <c r="J976" s="62"/>
      <c r="K976" s="51"/>
      <c r="L976" s="66"/>
    </row>
    <row r="977" spans="1:12" x14ac:dyDescent="0.4">
      <c r="A977" s="45">
        <f t="shared" ca="1" si="78"/>
        <v>0</v>
      </c>
      <c r="B977" s="45" t="b">
        <f t="shared" si="77"/>
        <v>0</v>
      </c>
      <c r="C977" s="46">
        <f t="shared" si="79"/>
        <v>0</v>
      </c>
      <c r="D977" s="45">
        <f t="shared" si="80"/>
        <v>0</v>
      </c>
      <c r="E977" s="251">
        <f t="shared" si="81"/>
        <v>0</v>
      </c>
      <c r="F977" s="168"/>
      <c r="G977" s="96"/>
      <c r="H977" s="79"/>
      <c r="I977" s="285"/>
      <c r="J977" s="62"/>
      <c r="K977" s="51"/>
      <c r="L977" s="66"/>
    </row>
    <row r="978" spans="1:12" x14ac:dyDescent="0.4">
      <c r="A978" s="45">
        <f t="shared" ca="1" si="78"/>
        <v>0</v>
      </c>
      <c r="B978" s="45" t="b">
        <f t="shared" si="77"/>
        <v>0</v>
      </c>
      <c r="C978" s="46">
        <f t="shared" si="79"/>
        <v>0</v>
      </c>
      <c r="D978" s="45">
        <f t="shared" si="80"/>
        <v>0</v>
      </c>
      <c r="E978" s="251">
        <f t="shared" si="81"/>
        <v>0</v>
      </c>
      <c r="F978" s="168"/>
      <c r="G978" s="96"/>
      <c r="H978" s="79"/>
      <c r="I978" s="285"/>
      <c r="J978" s="62"/>
      <c r="K978" s="51"/>
      <c r="L978" s="66"/>
    </row>
    <row r="979" spans="1:12" x14ac:dyDescent="0.4">
      <c r="A979" s="45">
        <f t="shared" ca="1" si="78"/>
        <v>0</v>
      </c>
      <c r="B979" s="45" t="b">
        <f t="shared" si="77"/>
        <v>0</v>
      </c>
      <c r="C979" s="46">
        <f t="shared" si="79"/>
        <v>0</v>
      </c>
      <c r="D979" s="45">
        <f t="shared" si="80"/>
        <v>0</v>
      </c>
      <c r="E979" s="251">
        <f t="shared" si="81"/>
        <v>0</v>
      </c>
      <c r="F979" s="168"/>
      <c r="G979" s="96"/>
      <c r="H979" s="79"/>
      <c r="I979" s="285"/>
      <c r="J979" s="62"/>
      <c r="K979" s="51"/>
      <c r="L979" s="66"/>
    </row>
    <row r="980" spans="1:12" x14ac:dyDescent="0.4">
      <c r="A980" s="45">
        <f t="shared" ca="1" si="78"/>
        <v>0</v>
      </c>
      <c r="B980" s="45" t="b">
        <f t="shared" si="77"/>
        <v>0</v>
      </c>
      <c r="C980" s="46">
        <f t="shared" si="79"/>
        <v>0</v>
      </c>
      <c r="D980" s="45">
        <f t="shared" si="80"/>
        <v>0</v>
      </c>
      <c r="E980" s="251">
        <f t="shared" si="81"/>
        <v>0</v>
      </c>
      <c r="F980" s="168"/>
      <c r="G980" s="96"/>
      <c r="H980" s="79"/>
      <c r="I980" s="285"/>
      <c r="J980" s="62"/>
      <c r="K980" s="51"/>
      <c r="L980" s="66"/>
    </row>
    <row r="981" spans="1:12" x14ac:dyDescent="0.4">
      <c r="A981" s="45">
        <f t="shared" ca="1" si="78"/>
        <v>0</v>
      </c>
      <c r="B981" s="45" t="b">
        <f t="shared" si="77"/>
        <v>0</v>
      </c>
      <c r="C981" s="46">
        <f t="shared" si="79"/>
        <v>0</v>
      </c>
      <c r="D981" s="45">
        <f t="shared" si="80"/>
        <v>0</v>
      </c>
      <c r="E981" s="251">
        <f t="shared" si="81"/>
        <v>0</v>
      </c>
      <c r="F981" s="168"/>
      <c r="G981" s="96"/>
      <c r="H981" s="79"/>
      <c r="I981" s="285"/>
      <c r="J981" s="62"/>
      <c r="K981" s="51"/>
      <c r="L981" s="66"/>
    </row>
    <row r="982" spans="1:12" x14ac:dyDescent="0.4">
      <c r="A982" s="45">
        <f t="shared" ca="1" si="78"/>
        <v>0</v>
      </c>
      <c r="B982" s="45" t="b">
        <f t="shared" si="77"/>
        <v>0</v>
      </c>
      <c r="C982" s="46">
        <f t="shared" si="79"/>
        <v>0</v>
      </c>
      <c r="D982" s="45">
        <f t="shared" si="80"/>
        <v>0</v>
      </c>
      <c r="E982" s="251">
        <f t="shared" si="81"/>
        <v>0</v>
      </c>
      <c r="F982" s="168"/>
      <c r="G982" s="96"/>
      <c r="H982" s="79"/>
      <c r="I982" s="285"/>
      <c r="J982" s="62"/>
      <c r="K982" s="51"/>
      <c r="L982" s="66"/>
    </row>
    <row r="983" spans="1:12" x14ac:dyDescent="0.4">
      <c r="A983" s="45">
        <f t="shared" ca="1" si="78"/>
        <v>0</v>
      </c>
      <c r="B983" s="45" t="b">
        <f t="shared" si="77"/>
        <v>0</v>
      </c>
      <c r="C983" s="46">
        <f t="shared" si="79"/>
        <v>0</v>
      </c>
      <c r="D983" s="45">
        <f t="shared" si="80"/>
        <v>0</v>
      </c>
      <c r="E983" s="251">
        <f t="shared" si="81"/>
        <v>0</v>
      </c>
      <c r="F983" s="168"/>
      <c r="G983" s="96"/>
      <c r="H983" s="79"/>
      <c r="I983" s="285"/>
      <c r="J983" s="62"/>
      <c r="K983" s="51"/>
      <c r="L983" s="66"/>
    </row>
    <row r="984" spans="1:12" x14ac:dyDescent="0.4">
      <c r="A984" s="45">
        <f t="shared" ca="1" si="78"/>
        <v>0</v>
      </c>
      <c r="B984" s="45" t="b">
        <f t="shared" si="77"/>
        <v>0</v>
      </c>
      <c r="C984" s="46">
        <f t="shared" si="79"/>
        <v>0</v>
      </c>
      <c r="D984" s="45">
        <f t="shared" si="80"/>
        <v>0</v>
      </c>
      <c r="E984" s="251">
        <f t="shared" si="81"/>
        <v>0</v>
      </c>
      <c r="F984" s="168"/>
      <c r="G984" s="96"/>
      <c r="H984" s="79"/>
      <c r="I984" s="285"/>
      <c r="J984" s="62"/>
      <c r="K984" s="51"/>
      <c r="L984" s="66"/>
    </row>
    <row r="985" spans="1:12" x14ac:dyDescent="0.4">
      <c r="A985" s="45">
        <f t="shared" ca="1" si="78"/>
        <v>0</v>
      </c>
      <c r="B985" s="45" t="b">
        <f t="shared" si="77"/>
        <v>0</v>
      </c>
      <c r="C985" s="46">
        <f t="shared" si="79"/>
        <v>0</v>
      </c>
      <c r="D985" s="45">
        <f t="shared" si="80"/>
        <v>0</v>
      </c>
      <c r="E985" s="251">
        <f t="shared" si="81"/>
        <v>0</v>
      </c>
      <c r="F985" s="168"/>
      <c r="G985" s="96"/>
      <c r="H985" s="79"/>
      <c r="I985" s="285"/>
      <c r="J985" s="62"/>
      <c r="K985" s="51"/>
      <c r="L985" s="66"/>
    </row>
    <row r="986" spans="1:12" x14ac:dyDescent="0.4">
      <c r="A986" s="45">
        <f t="shared" ca="1" si="78"/>
        <v>0</v>
      </c>
      <c r="B986" s="45" t="b">
        <f t="shared" si="77"/>
        <v>0</v>
      </c>
      <c r="C986" s="46">
        <f t="shared" si="79"/>
        <v>0</v>
      </c>
      <c r="D986" s="45">
        <f t="shared" si="80"/>
        <v>0</v>
      </c>
      <c r="E986" s="251">
        <f t="shared" si="81"/>
        <v>0</v>
      </c>
      <c r="F986" s="168"/>
      <c r="G986" s="96"/>
      <c r="H986" s="79"/>
      <c r="I986" s="285"/>
      <c r="J986" s="62"/>
      <c r="K986" s="51"/>
      <c r="L986" s="66"/>
    </row>
    <row r="987" spans="1:12" x14ac:dyDescent="0.4">
      <c r="A987" s="45">
        <f t="shared" ca="1" si="78"/>
        <v>0</v>
      </c>
      <c r="B987" s="45" t="b">
        <f t="shared" si="77"/>
        <v>0</v>
      </c>
      <c r="C987" s="46">
        <f t="shared" si="79"/>
        <v>0</v>
      </c>
      <c r="D987" s="45">
        <f t="shared" si="80"/>
        <v>0</v>
      </c>
      <c r="E987" s="251">
        <f t="shared" si="81"/>
        <v>0</v>
      </c>
      <c r="F987" s="168"/>
      <c r="G987" s="96"/>
      <c r="H987" s="79"/>
      <c r="I987" s="285"/>
      <c r="J987" s="62"/>
      <c r="K987" s="51"/>
      <c r="L987" s="66"/>
    </row>
    <row r="988" spans="1:12" x14ac:dyDescent="0.4">
      <c r="A988" s="45">
        <f t="shared" ca="1" si="78"/>
        <v>0</v>
      </c>
      <c r="B988" s="45" t="b">
        <f t="shared" si="77"/>
        <v>0</v>
      </c>
      <c r="C988" s="46">
        <f t="shared" si="79"/>
        <v>0</v>
      </c>
      <c r="D988" s="45">
        <f t="shared" si="80"/>
        <v>0</v>
      </c>
      <c r="E988" s="251">
        <f t="shared" si="81"/>
        <v>0</v>
      </c>
      <c r="F988" s="168"/>
      <c r="G988" s="96"/>
      <c r="H988" s="79"/>
      <c r="I988" s="285"/>
      <c r="J988" s="62"/>
      <c r="K988" s="51"/>
      <c r="L988" s="66"/>
    </row>
    <row r="989" spans="1:12" x14ac:dyDescent="0.4">
      <c r="A989" s="45">
        <f t="shared" ca="1" si="78"/>
        <v>0</v>
      </c>
      <c r="B989" s="45" t="b">
        <f t="shared" si="77"/>
        <v>0</v>
      </c>
      <c r="C989" s="46">
        <f t="shared" si="79"/>
        <v>0</v>
      </c>
      <c r="D989" s="45">
        <f t="shared" si="80"/>
        <v>0</v>
      </c>
      <c r="E989" s="251">
        <f t="shared" si="81"/>
        <v>0</v>
      </c>
      <c r="F989" s="168"/>
      <c r="G989" s="96"/>
      <c r="H989" s="79"/>
      <c r="I989" s="285"/>
      <c r="J989" s="62"/>
      <c r="K989" s="51"/>
      <c r="L989" s="66"/>
    </row>
    <row r="990" spans="1:12" x14ac:dyDescent="0.4">
      <c r="A990" s="45">
        <f t="shared" ca="1" si="78"/>
        <v>0</v>
      </c>
      <c r="B990" s="45" t="b">
        <f t="shared" si="77"/>
        <v>0</v>
      </c>
      <c r="C990" s="46">
        <f t="shared" si="79"/>
        <v>0</v>
      </c>
      <c r="D990" s="45">
        <f t="shared" si="80"/>
        <v>0</v>
      </c>
      <c r="E990" s="251">
        <f t="shared" si="81"/>
        <v>0</v>
      </c>
      <c r="F990" s="168"/>
      <c r="G990" s="96"/>
      <c r="H990" s="79"/>
      <c r="I990" s="285"/>
      <c r="J990" s="62"/>
      <c r="K990" s="51"/>
      <c r="L990" s="66"/>
    </row>
    <row r="991" spans="1:12" x14ac:dyDescent="0.4">
      <c r="A991" s="45">
        <f t="shared" ca="1" si="78"/>
        <v>0</v>
      </c>
      <c r="B991" s="45" t="b">
        <f t="shared" si="77"/>
        <v>0</v>
      </c>
      <c r="C991" s="46">
        <f t="shared" si="79"/>
        <v>0</v>
      </c>
      <c r="D991" s="45">
        <f t="shared" si="80"/>
        <v>0</v>
      </c>
      <c r="E991" s="251">
        <f t="shared" si="81"/>
        <v>0</v>
      </c>
      <c r="F991" s="168"/>
      <c r="G991" s="96"/>
      <c r="H991" s="79"/>
      <c r="I991" s="285"/>
      <c r="J991" s="62"/>
      <c r="K991" s="51"/>
      <c r="L991" s="66"/>
    </row>
    <row r="992" spans="1:12" x14ac:dyDescent="0.4">
      <c r="A992" s="45">
        <f t="shared" ca="1" si="78"/>
        <v>0</v>
      </c>
      <c r="B992" s="45" t="b">
        <f t="shared" si="77"/>
        <v>0</v>
      </c>
      <c r="C992" s="46">
        <f t="shared" si="79"/>
        <v>0</v>
      </c>
      <c r="D992" s="45">
        <f t="shared" si="80"/>
        <v>0</v>
      </c>
      <c r="E992" s="251">
        <f t="shared" si="81"/>
        <v>0</v>
      </c>
      <c r="F992" s="168"/>
      <c r="G992" s="96"/>
      <c r="H992" s="79"/>
      <c r="I992" s="285"/>
      <c r="J992" s="62"/>
      <c r="K992" s="51"/>
      <c r="L992" s="66"/>
    </row>
    <row r="993" spans="1:12" x14ac:dyDescent="0.4">
      <c r="A993" s="45">
        <f t="shared" ca="1" si="78"/>
        <v>0</v>
      </c>
      <c r="B993" s="45" t="b">
        <f t="shared" si="77"/>
        <v>0</v>
      </c>
      <c r="C993" s="46">
        <f t="shared" si="79"/>
        <v>0</v>
      </c>
      <c r="D993" s="45">
        <f t="shared" si="80"/>
        <v>0</v>
      </c>
      <c r="E993" s="251">
        <f t="shared" si="81"/>
        <v>0</v>
      </c>
      <c r="F993" s="168"/>
      <c r="G993" s="96"/>
      <c r="H993" s="79"/>
      <c r="I993" s="285"/>
      <c r="J993" s="62"/>
      <c r="K993" s="51"/>
      <c r="L993" s="66"/>
    </row>
    <row r="994" spans="1:12" x14ac:dyDescent="0.4">
      <c r="A994" s="45">
        <f t="shared" ca="1" si="78"/>
        <v>0</v>
      </c>
      <c r="B994" s="45" t="b">
        <f t="shared" si="77"/>
        <v>0</v>
      </c>
      <c r="C994" s="46">
        <f t="shared" si="79"/>
        <v>0</v>
      </c>
      <c r="D994" s="45">
        <f t="shared" si="80"/>
        <v>0</v>
      </c>
      <c r="E994" s="251">
        <f t="shared" si="81"/>
        <v>0</v>
      </c>
      <c r="F994" s="168"/>
      <c r="G994" s="96"/>
      <c r="H994" s="79"/>
      <c r="I994" s="285"/>
      <c r="J994" s="62"/>
      <c r="K994" s="51"/>
      <c r="L994" s="66"/>
    </row>
    <row r="995" spans="1:12" x14ac:dyDescent="0.4">
      <c r="A995" s="45">
        <f t="shared" ca="1" si="78"/>
        <v>0</v>
      </c>
      <c r="B995" s="45" t="b">
        <f t="shared" si="77"/>
        <v>0</v>
      </c>
      <c r="C995" s="46">
        <f t="shared" si="79"/>
        <v>0</v>
      </c>
      <c r="D995" s="45">
        <f t="shared" si="80"/>
        <v>0</v>
      </c>
      <c r="E995" s="251">
        <f t="shared" si="81"/>
        <v>0</v>
      </c>
      <c r="F995" s="168"/>
      <c r="G995" s="96"/>
      <c r="H995" s="79"/>
      <c r="I995" s="285"/>
      <c r="J995" s="62"/>
      <c r="K995" s="51"/>
      <c r="L995" s="66"/>
    </row>
    <row r="996" spans="1:12" x14ac:dyDescent="0.4">
      <c r="A996" s="45">
        <f t="shared" ca="1" si="78"/>
        <v>0</v>
      </c>
      <c r="B996" s="45" t="b">
        <f t="shared" si="77"/>
        <v>0</v>
      </c>
      <c r="C996" s="46">
        <f t="shared" si="79"/>
        <v>0</v>
      </c>
      <c r="D996" s="45">
        <f t="shared" si="80"/>
        <v>0</v>
      </c>
      <c r="E996" s="251">
        <f t="shared" si="81"/>
        <v>0</v>
      </c>
      <c r="F996" s="168"/>
      <c r="G996" s="96"/>
      <c r="H996" s="79"/>
      <c r="I996" s="285"/>
      <c r="J996" s="62"/>
      <c r="K996" s="51"/>
      <c r="L996" s="66"/>
    </row>
    <row r="997" spans="1:12" x14ac:dyDescent="0.4">
      <c r="A997" s="45">
        <f t="shared" ca="1" si="78"/>
        <v>0</v>
      </c>
      <c r="B997" s="45" t="b">
        <f t="shared" si="77"/>
        <v>0</v>
      </c>
      <c r="C997" s="46">
        <f t="shared" si="79"/>
        <v>0</v>
      </c>
      <c r="D997" s="45">
        <f t="shared" si="80"/>
        <v>0</v>
      </c>
      <c r="E997" s="251">
        <f t="shared" si="81"/>
        <v>0</v>
      </c>
      <c r="F997" s="168"/>
      <c r="G997" s="96"/>
      <c r="H997" s="79"/>
      <c r="I997" s="285"/>
      <c r="J997" s="62"/>
      <c r="K997" s="51"/>
      <c r="L997" s="66"/>
    </row>
    <row r="998" spans="1:12" x14ac:dyDescent="0.4">
      <c r="A998" s="45">
        <f t="shared" ca="1" si="78"/>
        <v>0</v>
      </c>
      <c r="B998" s="45" t="b">
        <f t="shared" si="77"/>
        <v>0</v>
      </c>
      <c r="C998" s="46">
        <f t="shared" si="79"/>
        <v>0</v>
      </c>
      <c r="D998" s="45">
        <f t="shared" si="80"/>
        <v>0</v>
      </c>
      <c r="E998" s="251">
        <f t="shared" si="81"/>
        <v>0</v>
      </c>
      <c r="F998" s="168"/>
      <c r="G998" s="96"/>
      <c r="H998" s="79"/>
      <c r="I998" s="285"/>
      <c r="J998" s="62"/>
      <c r="K998" s="51"/>
      <c r="L998" s="66"/>
    </row>
    <row r="999" spans="1:12" x14ac:dyDescent="0.4">
      <c r="A999" s="45">
        <f t="shared" ca="1" si="78"/>
        <v>0</v>
      </c>
      <c r="B999" s="45" t="b">
        <f t="shared" si="77"/>
        <v>0</v>
      </c>
      <c r="C999" s="46">
        <f t="shared" si="79"/>
        <v>0</v>
      </c>
      <c r="D999" s="45">
        <f t="shared" si="80"/>
        <v>0</v>
      </c>
      <c r="E999" s="251">
        <f t="shared" si="81"/>
        <v>0</v>
      </c>
      <c r="F999" s="168"/>
      <c r="G999" s="96"/>
      <c r="H999" s="79"/>
      <c r="I999" s="285"/>
      <c r="J999" s="62"/>
      <c r="K999" s="51"/>
      <c r="L999" s="66"/>
    </row>
    <row r="1000" spans="1:12" x14ac:dyDescent="0.4">
      <c r="A1000" s="45">
        <f t="shared" ca="1" si="78"/>
        <v>0</v>
      </c>
      <c r="B1000" s="45" t="b">
        <f t="shared" si="77"/>
        <v>0</v>
      </c>
      <c r="C1000" s="46">
        <f t="shared" si="79"/>
        <v>0</v>
      </c>
      <c r="D1000" s="45">
        <f t="shared" si="80"/>
        <v>0</v>
      </c>
      <c r="E1000" s="251">
        <f t="shared" si="81"/>
        <v>0</v>
      </c>
      <c r="F1000" s="168"/>
      <c r="G1000" s="96"/>
      <c r="H1000" s="79"/>
      <c r="I1000" s="285"/>
      <c r="J1000" s="62"/>
      <c r="K1000" s="51"/>
      <c r="L1000" s="66"/>
    </row>
    <row r="1001" spans="1:12" x14ac:dyDescent="0.4">
      <c r="A1001" s="45">
        <f t="shared" ca="1" si="78"/>
        <v>0</v>
      </c>
      <c r="B1001" s="45" t="b">
        <f t="shared" si="77"/>
        <v>0</v>
      </c>
      <c r="C1001" s="46">
        <f t="shared" si="79"/>
        <v>0</v>
      </c>
      <c r="D1001" s="45">
        <f t="shared" si="80"/>
        <v>0</v>
      </c>
      <c r="E1001" s="251">
        <f t="shared" si="81"/>
        <v>0</v>
      </c>
      <c r="F1001" s="168"/>
      <c r="G1001" s="96"/>
      <c r="H1001" s="79"/>
      <c r="I1001" s="285"/>
      <c r="J1001" s="62"/>
      <c r="K1001" s="51"/>
      <c r="L1001" s="66"/>
    </row>
    <row r="1002" spans="1:12" x14ac:dyDescent="0.4">
      <c r="A1002" s="45">
        <f t="shared" ca="1" si="78"/>
        <v>0</v>
      </c>
      <c r="B1002" s="45" t="b">
        <f t="shared" si="77"/>
        <v>0</v>
      </c>
      <c r="C1002" s="46">
        <f t="shared" si="79"/>
        <v>0</v>
      </c>
      <c r="D1002" s="45">
        <f t="shared" si="80"/>
        <v>0</v>
      </c>
      <c r="E1002" s="251">
        <f t="shared" si="81"/>
        <v>0</v>
      </c>
      <c r="F1002" s="168"/>
      <c r="G1002" s="96"/>
      <c r="H1002" s="79"/>
      <c r="I1002" s="285"/>
      <c r="J1002" s="62"/>
      <c r="K1002" s="51"/>
      <c r="L1002" s="66"/>
    </row>
    <row r="1003" spans="1:12" x14ac:dyDescent="0.4">
      <c r="A1003" s="45">
        <f t="shared" ca="1" si="78"/>
        <v>0</v>
      </c>
      <c r="B1003" s="45" t="b">
        <f t="shared" si="77"/>
        <v>0</v>
      </c>
      <c r="C1003" s="46">
        <f t="shared" si="79"/>
        <v>0</v>
      </c>
      <c r="D1003" s="45">
        <f t="shared" si="80"/>
        <v>0</v>
      </c>
      <c r="E1003" s="251">
        <f t="shared" si="81"/>
        <v>0</v>
      </c>
      <c r="F1003" s="168"/>
      <c r="G1003" s="96"/>
      <c r="H1003" s="79"/>
      <c r="I1003" s="285"/>
      <c r="J1003" s="62"/>
      <c r="K1003" s="51"/>
      <c r="L1003" s="66"/>
    </row>
    <row r="1004" spans="1:12" x14ac:dyDescent="0.4">
      <c r="A1004" s="45">
        <f t="shared" ca="1" si="78"/>
        <v>0</v>
      </c>
      <c r="B1004" s="45" t="b">
        <f t="shared" si="77"/>
        <v>0</v>
      </c>
      <c r="C1004" s="46">
        <f t="shared" si="79"/>
        <v>0</v>
      </c>
      <c r="D1004" s="45">
        <f t="shared" si="80"/>
        <v>0</v>
      </c>
      <c r="E1004" s="251">
        <f t="shared" si="81"/>
        <v>0</v>
      </c>
      <c r="F1004" s="168"/>
      <c r="G1004" s="96"/>
      <c r="H1004" s="79"/>
      <c r="I1004" s="285"/>
      <c r="J1004" s="62"/>
      <c r="K1004" s="51"/>
      <c r="L1004" s="66"/>
    </row>
    <row r="1005" spans="1:12" x14ac:dyDescent="0.4">
      <c r="A1005" s="45">
        <f t="shared" ca="1" si="78"/>
        <v>0</v>
      </c>
      <c r="B1005" s="45" t="b">
        <f t="shared" si="77"/>
        <v>0</v>
      </c>
      <c r="C1005" s="46">
        <f t="shared" si="79"/>
        <v>0</v>
      </c>
      <c r="D1005" s="45">
        <f t="shared" si="80"/>
        <v>0</v>
      </c>
      <c r="E1005" s="251">
        <f t="shared" si="81"/>
        <v>0</v>
      </c>
      <c r="F1005" s="168"/>
      <c r="G1005" s="96"/>
      <c r="H1005" s="79"/>
      <c r="I1005" s="285"/>
      <c r="J1005" s="62"/>
      <c r="K1005" s="51"/>
      <c r="L1005" s="66"/>
    </row>
    <row r="1006" spans="1:12" x14ac:dyDescent="0.4">
      <c r="A1006" s="45">
        <f t="shared" ca="1" si="78"/>
        <v>0</v>
      </c>
      <c r="B1006" s="45" t="b">
        <f t="shared" si="77"/>
        <v>0</v>
      </c>
      <c r="C1006" s="46">
        <f t="shared" si="79"/>
        <v>0</v>
      </c>
      <c r="D1006" s="45">
        <f t="shared" si="80"/>
        <v>0</v>
      </c>
      <c r="E1006" s="251">
        <f t="shared" si="81"/>
        <v>0</v>
      </c>
      <c r="F1006" s="168"/>
      <c r="G1006" s="96"/>
      <c r="H1006" s="79"/>
      <c r="I1006" s="285"/>
      <c r="J1006" s="62"/>
      <c r="K1006" s="51"/>
      <c r="L1006" s="66"/>
    </row>
    <row r="1007" spans="1:12" x14ac:dyDescent="0.4">
      <c r="A1007" s="45">
        <f t="shared" ca="1" si="78"/>
        <v>0</v>
      </c>
      <c r="B1007" s="45" t="b">
        <f t="shared" si="77"/>
        <v>0</v>
      </c>
      <c r="C1007" s="46">
        <f t="shared" si="79"/>
        <v>0</v>
      </c>
      <c r="D1007" s="45">
        <f t="shared" si="80"/>
        <v>0</v>
      </c>
      <c r="E1007" s="251">
        <f t="shared" si="81"/>
        <v>0</v>
      </c>
      <c r="F1007" s="168"/>
      <c r="G1007" s="96"/>
      <c r="H1007" s="79"/>
      <c r="I1007" s="285"/>
      <c r="J1007" s="62"/>
      <c r="K1007" s="51"/>
      <c r="L1007" s="66"/>
    </row>
    <row r="1008" spans="1:12" x14ac:dyDescent="0.4">
      <c r="A1008" s="45">
        <f t="shared" ca="1" si="78"/>
        <v>0</v>
      </c>
      <c r="B1008" s="45" t="b">
        <f t="shared" si="77"/>
        <v>0</v>
      </c>
      <c r="C1008" s="46">
        <f t="shared" si="79"/>
        <v>0</v>
      </c>
      <c r="D1008" s="45">
        <f t="shared" si="80"/>
        <v>0</v>
      </c>
      <c r="E1008" s="251">
        <f t="shared" si="81"/>
        <v>0</v>
      </c>
      <c r="F1008" s="168"/>
      <c r="G1008" s="96"/>
      <c r="H1008" s="79"/>
      <c r="I1008" s="285"/>
      <c r="J1008" s="62"/>
      <c r="K1008" s="51"/>
      <c r="L1008" s="66"/>
    </row>
    <row r="1009" spans="1:12" x14ac:dyDescent="0.4">
      <c r="A1009" s="45">
        <f t="shared" ca="1" si="78"/>
        <v>0</v>
      </c>
      <c r="B1009" s="45" t="b">
        <f t="shared" si="77"/>
        <v>0</v>
      </c>
      <c r="C1009" s="46">
        <f t="shared" si="79"/>
        <v>0</v>
      </c>
      <c r="D1009" s="45">
        <f t="shared" si="80"/>
        <v>0</v>
      </c>
      <c r="E1009" s="251">
        <f t="shared" si="81"/>
        <v>0</v>
      </c>
      <c r="F1009" s="168"/>
      <c r="G1009" s="96"/>
      <c r="H1009" s="79"/>
      <c r="I1009" s="285"/>
      <c r="J1009" s="62"/>
      <c r="K1009" s="51"/>
      <c r="L1009" s="66"/>
    </row>
    <row r="1010" spans="1:12" x14ac:dyDescent="0.4">
      <c r="A1010" s="45">
        <f t="shared" ca="1" si="78"/>
        <v>0</v>
      </c>
      <c r="B1010" s="45" t="b">
        <f t="shared" si="77"/>
        <v>0</v>
      </c>
      <c r="C1010" s="46">
        <f t="shared" si="79"/>
        <v>0</v>
      </c>
      <c r="D1010" s="45">
        <f t="shared" si="80"/>
        <v>0</v>
      </c>
      <c r="E1010" s="251">
        <f t="shared" si="81"/>
        <v>0</v>
      </c>
      <c r="F1010" s="168"/>
      <c r="G1010" s="96"/>
      <c r="H1010" s="79"/>
      <c r="I1010" s="285"/>
      <c r="J1010" s="62"/>
      <c r="K1010" s="51"/>
      <c r="L1010" s="66"/>
    </row>
    <row r="1011" spans="1:12" x14ac:dyDescent="0.4">
      <c r="A1011" s="45">
        <f t="shared" ca="1" si="78"/>
        <v>0</v>
      </c>
      <c r="B1011" s="45" t="b">
        <f t="shared" si="77"/>
        <v>0</v>
      </c>
      <c r="C1011" s="46">
        <f t="shared" si="79"/>
        <v>0</v>
      </c>
      <c r="D1011" s="45">
        <f t="shared" si="80"/>
        <v>0</v>
      </c>
      <c r="E1011" s="251">
        <f t="shared" si="81"/>
        <v>0</v>
      </c>
      <c r="F1011" s="168"/>
      <c r="G1011" s="96"/>
      <c r="H1011" s="79"/>
      <c r="I1011" s="285"/>
      <c r="J1011" s="62"/>
      <c r="K1011" s="51"/>
      <c r="L1011" s="66"/>
    </row>
    <row r="1012" spans="1:12" x14ac:dyDescent="0.4">
      <c r="A1012" s="45">
        <f t="shared" ca="1" si="78"/>
        <v>0</v>
      </c>
      <c r="B1012" s="45" t="b">
        <f t="shared" si="77"/>
        <v>0</v>
      </c>
      <c r="C1012" s="46">
        <f t="shared" si="79"/>
        <v>0</v>
      </c>
      <c r="D1012" s="45">
        <f t="shared" si="80"/>
        <v>0</v>
      </c>
      <c r="E1012" s="251">
        <f t="shared" si="81"/>
        <v>0</v>
      </c>
      <c r="F1012" s="168"/>
      <c r="G1012" s="96"/>
      <c r="H1012" s="79"/>
      <c r="I1012" s="285"/>
      <c r="J1012" s="62"/>
      <c r="K1012" s="51"/>
      <c r="L1012" s="66"/>
    </row>
    <row r="1013" spans="1:12" x14ac:dyDescent="0.4">
      <c r="A1013" s="45">
        <f t="shared" ca="1" si="78"/>
        <v>0</v>
      </c>
      <c r="B1013" s="45" t="b">
        <f t="shared" si="77"/>
        <v>0</v>
      </c>
      <c r="C1013" s="46">
        <f t="shared" si="79"/>
        <v>0</v>
      </c>
      <c r="D1013" s="45">
        <f t="shared" si="80"/>
        <v>0</v>
      </c>
      <c r="E1013" s="251">
        <f t="shared" si="81"/>
        <v>0</v>
      </c>
      <c r="F1013" s="168"/>
      <c r="G1013" s="96"/>
      <c r="H1013" s="79"/>
      <c r="I1013" s="285"/>
      <c r="J1013" s="62"/>
      <c r="K1013" s="51"/>
      <c r="L1013" s="66"/>
    </row>
    <row r="1014" spans="1:12" x14ac:dyDescent="0.4">
      <c r="A1014" s="45">
        <f t="shared" ca="1" si="78"/>
        <v>0</v>
      </c>
      <c r="B1014" s="45" t="b">
        <f t="shared" si="77"/>
        <v>0</v>
      </c>
      <c r="C1014" s="46">
        <f t="shared" si="79"/>
        <v>0</v>
      </c>
      <c r="D1014" s="45">
        <f t="shared" si="80"/>
        <v>0</v>
      </c>
      <c r="E1014" s="251">
        <f t="shared" si="81"/>
        <v>0</v>
      </c>
      <c r="F1014" s="168"/>
      <c r="G1014" s="96"/>
      <c r="H1014" s="79"/>
      <c r="I1014" s="285"/>
      <c r="J1014" s="62"/>
      <c r="K1014" s="51"/>
      <c r="L1014" s="66"/>
    </row>
    <row r="1015" spans="1:12" x14ac:dyDescent="0.4">
      <c r="A1015" s="45">
        <f t="shared" ca="1" si="78"/>
        <v>0</v>
      </c>
      <c r="B1015" s="45" t="b">
        <f t="shared" si="77"/>
        <v>0</v>
      </c>
      <c r="C1015" s="46">
        <f t="shared" si="79"/>
        <v>0</v>
      </c>
      <c r="D1015" s="45">
        <f t="shared" si="80"/>
        <v>0</v>
      </c>
      <c r="E1015" s="251">
        <f t="shared" si="81"/>
        <v>0</v>
      </c>
      <c r="F1015" s="168"/>
      <c r="G1015" s="96"/>
      <c r="H1015" s="79"/>
      <c r="I1015" s="285"/>
      <c r="J1015" s="62"/>
      <c r="K1015" s="51"/>
      <c r="L1015" s="66"/>
    </row>
    <row r="1016" spans="1:12" x14ac:dyDescent="0.4">
      <c r="A1016" s="45">
        <f t="shared" ca="1" si="78"/>
        <v>0</v>
      </c>
      <c r="B1016" s="45" t="b">
        <f t="shared" si="77"/>
        <v>0</v>
      </c>
      <c r="C1016" s="46">
        <f t="shared" si="79"/>
        <v>0</v>
      </c>
      <c r="D1016" s="45">
        <f t="shared" si="80"/>
        <v>0</v>
      </c>
      <c r="E1016" s="251">
        <f t="shared" si="81"/>
        <v>0</v>
      </c>
      <c r="F1016" s="168"/>
      <c r="G1016" s="96"/>
      <c r="H1016" s="79"/>
      <c r="I1016" s="285"/>
      <c r="J1016" s="62"/>
      <c r="K1016" s="51"/>
      <c r="L1016" s="66"/>
    </row>
    <row r="1017" spans="1:12" x14ac:dyDescent="0.4">
      <c r="A1017" s="45">
        <f t="shared" ca="1" si="78"/>
        <v>0</v>
      </c>
      <c r="B1017" s="45" t="b">
        <f t="shared" si="77"/>
        <v>0</v>
      </c>
      <c r="C1017" s="46">
        <f t="shared" si="79"/>
        <v>0</v>
      </c>
      <c r="D1017" s="45">
        <f t="shared" si="80"/>
        <v>0</v>
      </c>
      <c r="E1017" s="251">
        <f t="shared" si="81"/>
        <v>0</v>
      </c>
      <c r="F1017" s="168"/>
      <c r="G1017" s="96"/>
      <c r="H1017" s="79"/>
      <c r="I1017" s="285"/>
      <c r="J1017" s="62"/>
      <c r="K1017" s="51"/>
      <c r="L1017" s="66"/>
    </row>
    <row r="1018" spans="1:12" x14ac:dyDescent="0.4">
      <c r="A1018" s="45">
        <f t="shared" ca="1" si="78"/>
        <v>0</v>
      </c>
      <c r="B1018" s="45" t="b">
        <f t="shared" si="77"/>
        <v>0</v>
      </c>
      <c r="C1018" s="46">
        <f t="shared" si="79"/>
        <v>0</v>
      </c>
      <c r="D1018" s="45">
        <f t="shared" si="80"/>
        <v>0</v>
      </c>
      <c r="E1018" s="251">
        <f t="shared" si="81"/>
        <v>0</v>
      </c>
      <c r="F1018" s="168"/>
      <c r="G1018" s="96"/>
      <c r="H1018" s="79"/>
      <c r="I1018" s="285"/>
      <c r="J1018" s="62"/>
      <c r="K1018" s="51"/>
      <c r="L1018" s="66"/>
    </row>
    <row r="1019" spans="1:12" x14ac:dyDescent="0.4">
      <c r="A1019" s="45">
        <f t="shared" ca="1" si="78"/>
        <v>0</v>
      </c>
      <c r="B1019" s="45" t="b">
        <f t="shared" si="77"/>
        <v>0</v>
      </c>
      <c r="C1019" s="46">
        <f t="shared" si="79"/>
        <v>0</v>
      </c>
      <c r="D1019" s="45">
        <f t="shared" si="80"/>
        <v>0</v>
      </c>
      <c r="E1019" s="251">
        <f t="shared" si="81"/>
        <v>0</v>
      </c>
      <c r="F1019" s="168"/>
      <c r="G1019" s="96"/>
      <c r="H1019" s="79"/>
      <c r="I1019" s="285"/>
      <c r="J1019" s="62"/>
      <c r="K1019" s="51"/>
      <c r="L1019" s="66"/>
    </row>
    <row r="1020" spans="1:12" x14ac:dyDescent="0.4">
      <c r="A1020" s="45">
        <f t="shared" ca="1" si="78"/>
        <v>0</v>
      </c>
      <c r="B1020" s="45" t="b">
        <f t="shared" si="77"/>
        <v>0</v>
      </c>
      <c r="C1020" s="46">
        <f t="shared" si="79"/>
        <v>0</v>
      </c>
      <c r="D1020" s="45">
        <f t="shared" si="80"/>
        <v>0</v>
      </c>
      <c r="E1020" s="251">
        <f t="shared" si="81"/>
        <v>0</v>
      </c>
      <c r="F1020" s="168"/>
      <c r="G1020" s="96"/>
      <c r="H1020" s="79"/>
      <c r="I1020" s="285"/>
      <c r="J1020" s="62"/>
      <c r="K1020" s="51"/>
      <c r="L1020" s="66"/>
    </row>
    <row r="1021" spans="1:12" x14ac:dyDescent="0.4">
      <c r="A1021" s="45">
        <f t="shared" ca="1" si="78"/>
        <v>0</v>
      </c>
      <c r="B1021" s="45" t="b">
        <f t="shared" si="77"/>
        <v>0</v>
      </c>
      <c r="C1021" s="46">
        <f t="shared" si="79"/>
        <v>0</v>
      </c>
      <c r="D1021" s="45">
        <f t="shared" si="80"/>
        <v>0</v>
      </c>
      <c r="E1021" s="251">
        <f t="shared" si="81"/>
        <v>0</v>
      </c>
      <c r="F1021" s="168"/>
      <c r="G1021" s="96"/>
      <c r="H1021" s="79"/>
      <c r="I1021" s="285"/>
      <c r="J1021" s="62"/>
      <c r="K1021" s="51"/>
      <c r="L1021" s="66"/>
    </row>
    <row r="1022" spans="1:12" x14ac:dyDescent="0.4">
      <c r="A1022" s="45">
        <f t="shared" ca="1" si="78"/>
        <v>0</v>
      </c>
      <c r="B1022" s="45" t="b">
        <f t="shared" si="77"/>
        <v>0</v>
      </c>
      <c r="C1022" s="46">
        <f t="shared" si="79"/>
        <v>0</v>
      </c>
      <c r="D1022" s="45">
        <f t="shared" si="80"/>
        <v>0</v>
      </c>
      <c r="E1022" s="251">
        <f t="shared" si="81"/>
        <v>0</v>
      </c>
      <c r="F1022" s="168"/>
      <c r="G1022" s="96"/>
      <c r="H1022" s="79"/>
      <c r="I1022" s="285"/>
      <c r="J1022" s="62"/>
      <c r="K1022" s="51"/>
      <c r="L1022" s="66"/>
    </row>
    <row r="1023" spans="1:12" x14ac:dyDescent="0.4">
      <c r="A1023" s="45">
        <f t="shared" ca="1" si="78"/>
        <v>0</v>
      </c>
      <c r="B1023" s="45" t="b">
        <f t="shared" si="77"/>
        <v>0</v>
      </c>
      <c r="C1023" s="46">
        <f t="shared" si="79"/>
        <v>0</v>
      </c>
      <c r="D1023" s="45">
        <f t="shared" si="80"/>
        <v>0</v>
      </c>
      <c r="E1023" s="251">
        <f t="shared" si="81"/>
        <v>0</v>
      </c>
      <c r="F1023" s="168"/>
      <c r="G1023" s="96"/>
      <c r="H1023" s="79"/>
      <c r="I1023" s="285"/>
      <c r="J1023" s="62"/>
      <c r="K1023" s="51"/>
      <c r="L1023" s="66"/>
    </row>
    <row r="1024" spans="1:12" x14ac:dyDescent="0.4">
      <c r="A1024" s="45">
        <f t="shared" ca="1" si="78"/>
        <v>0</v>
      </c>
      <c r="B1024" s="45" t="b">
        <f t="shared" si="77"/>
        <v>0</v>
      </c>
      <c r="C1024" s="46">
        <f t="shared" si="79"/>
        <v>0</v>
      </c>
      <c r="D1024" s="45">
        <f t="shared" si="80"/>
        <v>0</v>
      </c>
      <c r="E1024" s="251">
        <f t="shared" si="81"/>
        <v>0</v>
      </c>
      <c r="F1024" s="168"/>
      <c r="G1024" s="96"/>
      <c r="H1024" s="79"/>
      <c r="I1024" s="285"/>
      <c r="J1024" s="62"/>
      <c r="K1024" s="51"/>
      <c r="L1024" s="66"/>
    </row>
    <row r="1025" spans="1:12" x14ac:dyDescent="0.4">
      <c r="A1025" s="45">
        <f t="shared" ca="1" si="78"/>
        <v>0</v>
      </c>
      <c r="B1025" s="45" t="b">
        <f t="shared" si="77"/>
        <v>0</v>
      </c>
      <c r="C1025" s="46">
        <f t="shared" si="79"/>
        <v>0</v>
      </c>
      <c r="D1025" s="45">
        <f t="shared" si="80"/>
        <v>0</v>
      </c>
      <c r="E1025" s="251">
        <f t="shared" si="81"/>
        <v>0</v>
      </c>
      <c r="F1025" s="168"/>
      <c r="G1025" s="96"/>
      <c r="H1025" s="79"/>
      <c r="I1025" s="285"/>
      <c r="J1025" s="62"/>
      <c r="K1025" s="51"/>
      <c r="L1025" s="66"/>
    </row>
    <row r="1026" spans="1:12" x14ac:dyDescent="0.4">
      <c r="A1026" s="45">
        <f t="shared" ca="1" si="78"/>
        <v>0</v>
      </c>
      <c r="B1026" s="45" t="b">
        <f t="shared" si="77"/>
        <v>0</v>
      </c>
      <c r="C1026" s="46">
        <f t="shared" si="79"/>
        <v>0</v>
      </c>
      <c r="D1026" s="45">
        <f t="shared" si="80"/>
        <v>0</v>
      </c>
      <c r="E1026" s="251">
        <f t="shared" si="81"/>
        <v>0</v>
      </c>
      <c r="F1026" s="168"/>
      <c r="G1026" s="96"/>
      <c r="H1026" s="79"/>
      <c r="I1026" s="285"/>
      <c r="J1026" s="62"/>
      <c r="K1026" s="51"/>
      <c r="L1026" s="66"/>
    </row>
    <row r="1027" spans="1:12" x14ac:dyDescent="0.4">
      <c r="A1027" s="45">
        <f t="shared" ca="1" si="78"/>
        <v>0</v>
      </c>
      <c r="B1027" s="45" t="b">
        <f t="shared" si="77"/>
        <v>0</v>
      </c>
      <c r="C1027" s="46">
        <f t="shared" si="79"/>
        <v>0</v>
      </c>
      <c r="D1027" s="45">
        <f t="shared" si="80"/>
        <v>0</v>
      </c>
      <c r="E1027" s="251">
        <f t="shared" si="81"/>
        <v>0</v>
      </c>
      <c r="F1027" s="168"/>
      <c r="G1027" s="96"/>
      <c r="H1027" s="79"/>
      <c r="I1027" s="285"/>
      <c r="J1027" s="62"/>
      <c r="K1027" s="51"/>
      <c r="L1027" s="66"/>
    </row>
    <row r="1028" spans="1:12" x14ac:dyDescent="0.4">
      <c r="A1028" s="45">
        <f t="shared" ca="1" si="78"/>
        <v>0</v>
      </c>
      <c r="B1028" s="45" t="b">
        <f t="shared" si="77"/>
        <v>0</v>
      </c>
      <c r="C1028" s="46">
        <f t="shared" si="79"/>
        <v>0</v>
      </c>
      <c r="D1028" s="45">
        <f t="shared" si="80"/>
        <v>0</v>
      </c>
      <c r="E1028" s="251">
        <f t="shared" si="81"/>
        <v>0</v>
      </c>
      <c r="F1028" s="168"/>
      <c r="G1028" s="96"/>
      <c r="H1028" s="79"/>
      <c r="I1028" s="285"/>
      <c r="J1028" s="62"/>
      <c r="K1028" s="51"/>
      <c r="L1028" s="66"/>
    </row>
    <row r="1029" spans="1:12" x14ac:dyDescent="0.4">
      <c r="A1029" s="45">
        <f t="shared" ca="1" si="78"/>
        <v>0</v>
      </c>
      <c r="B1029" s="45" t="b">
        <f t="shared" si="77"/>
        <v>0</v>
      </c>
      <c r="C1029" s="46">
        <f t="shared" si="79"/>
        <v>0</v>
      </c>
      <c r="D1029" s="45">
        <f t="shared" si="80"/>
        <v>0</v>
      </c>
      <c r="E1029" s="251">
        <f t="shared" si="81"/>
        <v>0</v>
      </c>
      <c r="F1029" s="168"/>
      <c r="G1029" s="96"/>
      <c r="H1029" s="79"/>
      <c r="I1029" s="285"/>
      <c r="J1029" s="62"/>
      <c r="K1029" s="51"/>
      <c r="L1029" s="66"/>
    </row>
    <row r="1030" spans="1:12" x14ac:dyDescent="0.4">
      <c r="A1030" s="45">
        <f t="shared" ca="1" si="78"/>
        <v>0</v>
      </c>
      <c r="B1030" s="45" t="b">
        <f t="shared" si="77"/>
        <v>0</v>
      </c>
      <c r="C1030" s="46">
        <f t="shared" si="79"/>
        <v>0</v>
      </c>
      <c r="D1030" s="45">
        <f t="shared" si="80"/>
        <v>0</v>
      </c>
      <c r="E1030" s="251">
        <f t="shared" si="81"/>
        <v>0</v>
      </c>
      <c r="F1030" s="168"/>
      <c r="G1030" s="96"/>
      <c r="H1030" s="79"/>
      <c r="I1030" s="285"/>
      <c r="J1030" s="62"/>
      <c r="K1030" s="51"/>
      <c r="L1030" s="66"/>
    </row>
    <row r="1031" spans="1:12" x14ac:dyDescent="0.4">
      <c r="A1031" s="45">
        <f t="shared" ca="1" si="78"/>
        <v>0</v>
      </c>
      <c r="B1031" s="45" t="b">
        <f t="shared" ref="B1031:B1094" si="82">AND(分科號=E1031,D1031&gt;=分起日,D1031&lt;=分訖日)</f>
        <v>0</v>
      </c>
      <c r="C1031" s="46">
        <f t="shared" si="79"/>
        <v>0</v>
      </c>
      <c r="D1031" s="45">
        <f t="shared" si="80"/>
        <v>0</v>
      </c>
      <c r="E1031" s="251">
        <f t="shared" si="81"/>
        <v>0</v>
      </c>
      <c r="F1031" s="168"/>
      <c r="G1031" s="96"/>
      <c r="H1031" s="79"/>
      <c r="I1031" s="285"/>
      <c r="J1031" s="62"/>
      <c r="K1031" s="51"/>
      <c r="L1031" s="66"/>
    </row>
    <row r="1032" spans="1:12" x14ac:dyDescent="0.4">
      <c r="A1032" s="45">
        <f t="shared" ref="A1032:A1095" ca="1" si="83">IF(B1032,COUNTIF(OFFSET(B1032,ROW()*-1+6,,ROW()-5),TRUE),)</f>
        <v>0</v>
      </c>
      <c r="B1032" s="45" t="b">
        <f t="shared" si="82"/>
        <v>0</v>
      </c>
      <c r="C1032" s="46">
        <f t="shared" ref="C1032:C1095" si="84">IF(F1032&lt;&gt;"",F1032,IF(E1032&lt;&gt;0,INDEX(C:C,ROW()-1),0))</f>
        <v>0</v>
      </c>
      <c r="D1032" s="45">
        <f t="shared" ref="D1032:D1095" si="85">IF(G1032&lt;&gt;"",G1032,IF(E1032&lt;&gt;0,INDEX(D:D,ROW()-1),0))</f>
        <v>0</v>
      </c>
      <c r="E1032" s="251">
        <f t="shared" si="81"/>
        <v>0</v>
      </c>
      <c r="F1032" s="168"/>
      <c r="G1032" s="96"/>
      <c r="H1032" s="79"/>
      <c r="I1032" s="285"/>
      <c r="J1032" s="62"/>
      <c r="K1032" s="51"/>
      <c r="L1032" s="66"/>
    </row>
    <row r="1033" spans="1:12" x14ac:dyDescent="0.4">
      <c r="A1033" s="45">
        <f t="shared" ca="1" si="83"/>
        <v>0</v>
      </c>
      <c r="B1033" s="45" t="b">
        <f t="shared" si="82"/>
        <v>0</v>
      </c>
      <c r="C1033" s="46">
        <f t="shared" si="84"/>
        <v>0</v>
      </c>
      <c r="D1033" s="45">
        <f t="shared" si="85"/>
        <v>0</v>
      </c>
      <c r="E1033" s="251">
        <f t="shared" si="81"/>
        <v>0</v>
      </c>
      <c r="F1033" s="168"/>
      <c r="G1033" s="96"/>
      <c r="H1033" s="79"/>
      <c r="I1033" s="285"/>
      <c r="J1033" s="62"/>
      <c r="K1033" s="51"/>
      <c r="L1033" s="66"/>
    </row>
    <row r="1034" spans="1:12" x14ac:dyDescent="0.4">
      <c r="A1034" s="45">
        <f t="shared" ca="1" si="83"/>
        <v>0</v>
      </c>
      <c r="B1034" s="45" t="b">
        <f t="shared" si="82"/>
        <v>0</v>
      </c>
      <c r="C1034" s="46">
        <f t="shared" si="84"/>
        <v>0</v>
      </c>
      <c r="D1034" s="45">
        <f t="shared" si="85"/>
        <v>0</v>
      </c>
      <c r="E1034" s="251">
        <f t="shared" ref="E1034:E1097" si="86">IF(I1034&lt;&gt;"",VALUE(TRIM(LEFT(I1034,6))),0)</f>
        <v>0</v>
      </c>
      <c r="F1034" s="168"/>
      <c r="G1034" s="96"/>
      <c r="H1034" s="79"/>
      <c r="I1034" s="285"/>
      <c r="J1034" s="62"/>
      <c r="K1034" s="51"/>
      <c r="L1034" s="66"/>
    </row>
    <row r="1035" spans="1:12" x14ac:dyDescent="0.4">
      <c r="A1035" s="45">
        <f t="shared" ca="1" si="83"/>
        <v>0</v>
      </c>
      <c r="B1035" s="45" t="b">
        <f t="shared" si="82"/>
        <v>0</v>
      </c>
      <c r="C1035" s="46">
        <f t="shared" si="84"/>
        <v>0</v>
      </c>
      <c r="D1035" s="45">
        <f t="shared" si="85"/>
        <v>0</v>
      </c>
      <c r="E1035" s="251">
        <f t="shared" si="86"/>
        <v>0</v>
      </c>
      <c r="F1035" s="168"/>
      <c r="G1035" s="96"/>
      <c r="H1035" s="79"/>
      <c r="I1035" s="285"/>
      <c r="J1035" s="62"/>
      <c r="K1035" s="51"/>
      <c r="L1035" s="66"/>
    </row>
    <row r="1036" spans="1:12" x14ac:dyDescent="0.4">
      <c r="A1036" s="45">
        <f t="shared" ca="1" si="83"/>
        <v>0</v>
      </c>
      <c r="B1036" s="45" t="b">
        <f t="shared" si="82"/>
        <v>0</v>
      </c>
      <c r="C1036" s="46">
        <f t="shared" si="84"/>
        <v>0</v>
      </c>
      <c r="D1036" s="45">
        <f t="shared" si="85"/>
        <v>0</v>
      </c>
      <c r="E1036" s="251">
        <f t="shared" si="86"/>
        <v>0</v>
      </c>
      <c r="F1036" s="168"/>
      <c r="G1036" s="96"/>
      <c r="H1036" s="79"/>
      <c r="I1036" s="285"/>
      <c r="J1036" s="62"/>
      <c r="K1036" s="51"/>
      <c r="L1036" s="66"/>
    </row>
    <row r="1037" spans="1:12" x14ac:dyDescent="0.4">
      <c r="A1037" s="45">
        <f t="shared" ca="1" si="83"/>
        <v>0</v>
      </c>
      <c r="B1037" s="45" t="b">
        <f t="shared" si="82"/>
        <v>0</v>
      </c>
      <c r="C1037" s="46">
        <f t="shared" si="84"/>
        <v>0</v>
      </c>
      <c r="D1037" s="45">
        <f t="shared" si="85"/>
        <v>0</v>
      </c>
      <c r="E1037" s="251">
        <f t="shared" si="86"/>
        <v>0</v>
      </c>
      <c r="F1037" s="168"/>
      <c r="G1037" s="96"/>
      <c r="H1037" s="79"/>
      <c r="I1037" s="285"/>
      <c r="J1037" s="62"/>
      <c r="K1037" s="51"/>
      <c r="L1037" s="66"/>
    </row>
    <row r="1038" spans="1:12" x14ac:dyDescent="0.4">
      <c r="A1038" s="45">
        <f t="shared" ca="1" si="83"/>
        <v>0</v>
      </c>
      <c r="B1038" s="45" t="b">
        <f t="shared" si="82"/>
        <v>0</v>
      </c>
      <c r="C1038" s="46">
        <f t="shared" si="84"/>
        <v>0</v>
      </c>
      <c r="D1038" s="45">
        <f t="shared" si="85"/>
        <v>0</v>
      </c>
      <c r="E1038" s="251">
        <f t="shared" si="86"/>
        <v>0</v>
      </c>
      <c r="F1038" s="168"/>
      <c r="G1038" s="96"/>
      <c r="H1038" s="79"/>
      <c r="I1038" s="285"/>
      <c r="J1038" s="62"/>
      <c r="K1038" s="51"/>
      <c r="L1038" s="66"/>
    </row>
    <row r="1039" spans="1:12" x14ac:dyDescent="0.4">
      <c r="A1039" s="45">
        <f t="shared" ca="1" si="83"/>
        <v>0</v>
      </c>
      <c r="B1039" s="45" t="b">
        <f t="shared" si="82"/>
        <v>0</v>
      </c>
      <c r="C1039" s="46">
        <f t="shared" si="84"/>
        <v>0</v>
      </c>
      <c r="D1039" s="45">
        <f t="shared" si="85"/>
        <v>0</v>
      </c>
      <c r="E1039" s="251">
        <f t="shared" si="86"/>
        <v>0</v>
      </c>
      <c r="F1039" s="168"/>
      <c r="G1039" s="96"/>
      <c r="H1039" s="79"/>
      <c r="I1039" s="285"/>
      <c r="J1039" s="62"/>
      <c r="K1039" s="51"/>
      <c r="L1039" s="66"/>
    </row>
    <row r="1040" spans="1:12" x14ac:dyDescent="0.4">
      <c r="A1040" s="45">
        <f t="shared" ca="1" si="83"/>
        <v>0</v>
      </c>
      <c r="B1040" s="45" t="b">
        <f t="shared" si="82"/>
        <v>0</v>
      </c>
      <c r="C1040" s="46">
        <f t="shared" si="84"/>
        <v>0</v>
      </c>
      <c r="D1040" s="45">
        <f t="shared" si="85"/>
        <v>0</v>
      </c>
      <c r="E1040" s="251">
        <f t="shared" si="86"/>
        <v>0</v>
      </c>
      <c r="F1040" s="168"/>
      <c r="G1040" s="96"/>
      <c r="H1040" s="79"/>
      <c r="I1040" s="285"/>
      <c r="J1040" s="62"/>
      <c r="K1040" s="51"/>
      <c r="L1040" s="66"/>
    </row>
    <row r="1041" spans="1:12" x14ac:dyDescent="0.4">
      <c r="A1041" s="45">
        <f t="shared" ca="1" si="83"/>
        <v>0</v>
      </c>
      <c r="B1041" s="45" t="b">
        <f t="shared" si="82"/>
        <v>0</v>
      </c>
      <c r="C1041" s="46">
        <f t="shared" si="84"/>
        <v>0</v>
      </c>
      <c r="D1041" s="45">
        <f t="shared" si="85"/>
        <v>0</v>
      </c>
      <c r="E1041" s="251">
        <f t="shared" si="86"/>
        <v>0</v>
      </c>
      <c r="F1041" s="168"/>
      <c r="G1041" s="96"/>
      <c r="H1041" s="79"/>
      <c r="I1041" s="285"/>
      <c r="J1041" s="62"/>
      <c r="K1041" s="51"/>
      <c r="L1041" s="66"/>
    </row>
    <row r="1042" spans="1:12" x14ac:dyDescent="0.4">
      <c r="A1042" s="45">
        <f t="shared" ca="1" si="83"/>
        <v>0</v>
      </c>
      <c r="B1042" s="45" t="b">
        <f t="shared" si="82"/>
        <v>0</v>
      </c>
      <c r="C1042" s="46">
        <f t="shared" si="84"/>
        <v>0</v>
      </c>
      <c r="D1042" s="45">
        <f t="shared" si="85"/>
        <v>0</v>
      </c>
      <c r="E1042" s="251">
        <f t="shared" si="86"/>
        <v>0</v>
      </c>
      <c r="F1042" s="168"/>
      <c r="G1042" s="96"/>
      <c r="H1042" s="79"/>
      <c r="I1042" s="285"/>
      <c r="J1042" s="62"/>
      <c r="K1042" s="51"/>
      <c r="L1042" s="66"/>
    </row>
    <row r="1043" spans="1:12" x14ac:dyDescent="0.4">
      <c r="A1043" s="45">
        <f t="shared" ca="1" si="83"/>
        <v>0</v>
      </c>
      <c r="B1043" s="45" t="b">
        <f t="shared" si="82"/>
        <v>0</v>
      </c>
      <c r="C1043" s="46">
        <f t="shared" si="84"/>
        <v>0</v>
      </c>
      <c r="D1043" s="45">
        <f t="shared" si="85"/>
        <v>0</v>
      </c>
      <c r="E1043" s="251">
        <f t="shared" si="86"/>
        <v>0</v>
      </c>
      <c r="F1043" s="168"/>
      <c r="G1043" s="96"/>
      <c r="H1043" s="79"/>
      <c r="I1043" s="285"/>
      <c r="J1043" s="62"/>
      <c r="K1043" s="51"/>
      <c r="L1043" s="66"/>
    </row>
    <row r="1044" spans="1:12" x14ac:dyDescent="0.4">
      <c r="A1044" s="45">
        <f t="shared" ca="1" si="83"/>
        <v>0</v>
      </c>
      <c r="B1044" s="45" t="b">
        <f t="shared" si="82"/>
        <v>0</v>
      </c>
      <c r="C1044" s="46">
        <f t="shared" si="84"/>
        <v>0</v>
      </c>
      <c r="D1044" s="45">
        <f t="shared" si="85"/>
        <v>0</v>
      </c>
      <c r="E1044" s="251">
        <f t="shared" si="86"/>
        <v>0</v>
      </c>
      <c r="F1044" s="168"/>
      <c r="G1044" s="96"/>
      <c r="H1044" s="79"/>
      <c r="I1044" s="285"/>
      <c r="J1044" s="62"/>
      <c r="K1044" s="51"/>
      <c r="L1044" s="66"/>
    </row>
    <row r="1045" spans="1:12" x14ac:dyDescent="0.4">
      <c r="A1045" s="45">
        <f t="shared" ca="1" si="83"/>
        <v>0</v>
      </c>
      <c r="B1045" s="45" t="b">
        <f t="shared" si="82"/>
        <v>0</v>
      </c>
      <c r="C1045" s="46">
        <f t="shared" si="84"/>
        <v>0</v>
      </c>
      <c r="D1045" s="45">
        <f t="shared" si="85"/>
        <v>0</v>
      </c>
      <c r="E1045" s="251">
        <f t="shared" si="86"/>
        <v>0</v>
      </c>
      <c r="F1045" s="168"/>
      <c r="G1045" s="96"/>
      <c r="H1045" s="79"/>
      <c r="I1045" s="285"/>
      <c r="J1045" s="62"/>
      <c r="K1045" s="51"/>
      <c r="L1045" s="66"/>
    </row>
    <row r="1046" spans="1:12" x14ac:dyDescent="0.4">
      <c r="A1046" s="45">
        <f t="shared" ca="1" si="83"/>
        <v>0</v>
      </c>
      <c r="B1046" s="45" t="b">
        <f t="shared" si="82"/>
        <v>0</v>
      </c>
      <c r="C1046" s="46">
        <f t="shared" si="84"/>
        <v>0</v>
      </c>
      <c r="D1046" s="45">
        <f t="shared" si="85"/>
        <v>0</v>
      </c>
      <c r="E1046" s="251">
        <f t="shared" si="86"/>
        <v>0</v>
      </c>
      <c r="F1046" s="168"/>
      <c r="G1046" s="96"/>
      <c r="H1046" s="79"/>
      <c r="I1046" s="285"/>
      <c r="J1046" s="62"/>
      <c r="K1046" s="51"/>
      <c r="L1046" s="66"/>
    </row>
    <row r="1047" spans="1:12" x14ac:dyDescent="0.4">
      <c r="A1047" s="45">
        <f t="shared" ca="1" si="83"/>
        <v>0</v>
      </c>
      <c r="B1047" s="45" t="b">
        <f t="shared" si="82"/>
        <v>0</v>
      </c>
      <c r="C1047" s="46">
        <f t="shared" si="84"/>
        <v>0</v>
      </c>
      <c r="D1047" s="45">
        <f t="shared" si="85"/>
        <v>0</v>
      </c>
      <c r="E1047" s="251">
        <f t="shared" si="86"/>
        <v>0</v>
      </c>
      <c r="F1047" s="168"/>
      <c r="G1047" s="96"/>
      <c r="H1047" s="79"/>
      <c r="I1047" s="285"/>
      <c r="J1047" s="62"/>
      <c r="K1047" s="51"/>
      <c r="L1047" s="66"/>
    </row>
    <row r="1048" spans="1:12" x14ac:dyDescent="0.4">
      <c r="A1048" s="45">
        <f t="shared" ca="1" si="83"/>
        <v>0</v>
      </c>
      <c r="B1048" s="45" t="b">
        <f t="shared" si="82"/>
        <v>0</v>
      </c>
      <c r="C1048" s="46">
        <f t="shared" si="84"/>
        <v>0</v>
      </c>
      <c r="D1048" s="45">
        <f t="shared" si="85"/>
        <v>0</v>
      </c>
      <c r="E1048" s="251">
        <f t="shared" si="86"/>
        <v>0</v>
      </c>
      <c r="F1048" s="168"/>
      <c r="G1048" s="96"/>
      <c r="H1048" s="79"/>
      <c r="I1048" s="285"/>
      <c r="J1048" s="62"/>
      <c r="K1048" s="51"/>
      <c r="L1048" s="66"/>
    </row>
    <row r="1049" spans="1:12" x14ac:dyDescent="0.4">
      <c r="A1049" s="45">
        <f t="shared" ca="1" si="83"/>
        <v>0</v>
      </c>
      <c r="B1049" s="45" t="b">
        <f t="shared" si="82"/>
        <v>0</v>
      </c>
      <c r="C1049" s="46">
        <f t="shared" si="84"/>
        <v>0</v>
      </c>
      <c r="D1049" s="45">
        <f t="shared" si="85"/>
        <v>0</v>
      </c>
      <c r="E1049" s="251">
        <f t="shared" si="86"/>
        <v>0</v>
      </c>
      <c r="F1049" s="168"/>
      <c r="G1049" s="96"/>
      <c r="H1049" s="79"/>
      <c r="I1049" s="285"/>
      <c r="J1049" s="62"/>
      <c r="K1049" s="51"/>
      <c r="L1049" s="66"/>
    </row>
    <row r="1050" spans="1:12" x14ac:dyDescent="0.4">
      <c r="A1050" s="45">
        <f t="shared" ca="1" si="83"/>
        <v>0</v>
      </c>
      <c r="B1050" s="45" t="b">
        <f t="shared" si="82"/>
        <v>0</v>
      </c>
      <c r="C1050" s="46">
        <f t="shared" si="84"/>
        <v>0</v>
      </c>
      <c r="D1050" s="45">
        <f t="shared" si="85"/>
        <v>0</v>
      </c>
      <c r="E1050" s="251">
        <f t="shared" si="86"/>
        <v>0</v>
      </c>
      <c r="F1050" s="168"/>
      <c r="G1050" s="96"/>
      <c r="H1050" s="79"/>
      <c r="I1050" s="285"/>
      <c r="J1050" s="62"/>
      <c r="K1050" s="51"/>
      <c r="L1050" s="66"/>
    </row>
    <row r="1051" spans="1:12" x14ac:dyDescent="0.4">
      <c r="A1051" s="45">
        <f t="shared" ca="1" si="83"/>
        <v>0</v>
      </c>
      <c r="B1051" s="45" t="b">
        <f t="shared" si="82"/>
        <v>0</v>
      </c>
      <c r="C1051" s="46">
        <f t="shared" si="84"/>
        <v>0</v>
      </c>
      <c r="D1051" s="45">
        <f t="shared" si="85"/>
        <v>0</v>
      </c>
      <c r="E1051" s="251">
        <f t="shared" si="86"/>
        <v>0</v>
      </c>
      <c r="F1051" s="168"/>
      <c r="G1051" s="96"/>
      <c r="H1051" s="79"/>
      <c r="I1051" s="285"/>
      <c r="J1051" s="62"/>
      <c r="K1051" s="51"/>
      <c r="L1051" s="66"/>
    </row>
    <row r="1052" spans="1:12" x14ac:dyDescent="0.4">
      <c r="A1052" s="45">
        <f t="shared" ca="1" si="83"/>
        <v>0</v>
      </c>
      <c r="B1052" s="45" t="b">
        <f t="shared" si="82"/>
        <v>0</v>
      </c>
      <c r="C1052" s="46">
        <f t="shared" si="84"/>
        <v>0</v>
      </c>
      <c r="D1052" s="45">
        <f t="shared" si="85"/>
        <v>0</v>
      </c>
      <c r="E1052" s="251">
        <f t="shared" si="86"/>
        <v>0</v>
      </c>
      <c r="F1052" s="168"/>
      <c r="G1052" s="96"/>
      <c r="H1052" s="79"/>
      <c r="I1052" s="285"/>
      <c r="J1052" s="62"/>
      <c r="K1052" s="51"/>
      <c r="L1052" s="66"/>
    </row>
    <row r="1053" spans="1:12" x14ac:dyDescent="0.4">
      <c r="A1053" s="45">
        <f t="shared" ca="1" si="83"/>
        <v>0</v>
      </c>
      <c r="B1053" s="45" t="b">
        <f t="shared" si="82"/>
        <v>0</v>
      </c>
      <c r="C1053" s="46">
        <f t="shared" si="84"/>
        <v>0</v>
      </c>
      <c r="D1053" s="45">
        <f t="shared" si="85"/>
        <v>0</v>
      </c>
      <c r="E1053" s="251">
        <f t="shared" si="86"/>
        <v>0</v>
      </c>
      <c r="F1053" s="168"/>
      <c r="G1053" s="96"/>
      <c r="H1053" s="79"/>
      <c r="I1053" s="285"/>
      <c r="J1053" s="62"/>
      <c r="K1053" s="51"/>
      <c r="L1053" s="66"/>
    </row>
    <row r="1054" spans="1:12" x14ac:dyDescent="0.4">
      <c r="A1054" s="45">
        <f t="shared" ca="1" si="83"/>
        <v>0</v>
      </c>
      <c r="B1054" s="45" t="b">
        <f t="shared" si="82"/>
        <v>0</v>
      </c>
      <c r="C1054" s="46">
        <f t="shared" si="84"/>
        <v>0</v>
      </c>
      <c r="D1054" s="45">
        <f t="shared" si="85"/>
        <v>0</v>
      </c>
      <c r="E1054" s="251">
        <f t="shared" si="86"/>
        <v>0</v>
      </c>
      <c r="F1054" s="168"/>
      <c r="G1054" s="96"/>
      <c r="H1054" s="79"/>
      <c r="I1054" s="285"/>
      <c r="J1054" s="62"/>
      <c r="K1054" s="51"/>
      <c r="L1054" s="66"/>
    </row>
    <row r="1055" spans="1:12" x14ac:dyDescent="0.4">
      <c r="A1055" s="45">
        <f t="shared" ca="1" si="83"/>
        <v>0</v>
      </c>
      <c r="B1055" s="45" t="b">
        <f t="shared" si="82"/>
        <v>0</v>
      </c>
      <c r="C1055" s="46">
        <f t="shared" si="84"/>
        <v>0</v>
      </c>
      <c r="D1055" s="45">
        <f t="shared" si="85"/>
        <v>0</v>
      </c>
      <c r="E1055" s="251">
        <f t="shared" si="86"/>
        <v>0</v>
      </c>
      <c r="F1055" s="168"/>
      <c r="G1055" s="96"/>
      <c r="H1055" s="79"/>
      <c r="I1055" s="285"/>
      <c r="J1055" s="62"/>
      <c r="K1055" s="51"/>
      <c r="L1055" s="66"/>
    </row>
    <row r="1056" spans="1:12" x14ac:dyDescent="0.4">
      <c r="A1056" s="45">
        <f t="shared" ca="1" si="83"/>
        <v>0</v>
      </c>
      <c r="B1056" s="45" t="b">
        <f t="shared" si="82"/>
        <v>0</v>
      </c>
      <c r="C1056" s="46">
        <f t="shared" si="84"/>
        <v>0</v>
      </c>
      <c r="D1056" s="45">
        <f t="shared" si="85"/>
        <v>0</v>
      </c>
      <c r="E1056" s="251">
        <f t="shared" si="86"/>
        <v>0</v>
      </c>
      <c r="F1056" s="168"/>
      <c r="G1056" s="96"/>
      <c r="H1056" s="79"/>
      <c r="I1056" s="285"/>
      <c r="J1056" s="62"/>
      <c r="K1056" s="51"/>
      <c r="L1056" s="66"/>
    </row>
    <row r="1057" spans="1:12" x14ac:dyDescent="0.4">
      <c r="A1057" s="45">
        <f t="shared" ca="1" si="83"/>
        <v>0</v>
      </c>
      <c r="B1057" s="45" t="b">
        <f t="shared" si="82"/>
        <v>0</v>
      </c>
      <c r="C1057" s="46">
        <f t="shared" si="84"/>
        <v>0</v>
      </c>
      <c r="D1057" s="45">
        <f t="shared" si="85"/>
        <v>0</v>
      </c>
      <c r="E1057" s="251">
        <f t="shared" si="86"/>
        <v>0</v>
      </c>
      <c r="F1057" s="168"/>
      <c r="G1057" s="96"/>
      <c r="H1057" s="79"/>
      <c r="I1057" s="285"/>
      <c r="J1057" s="62"/>
      <c r="K1057" s="51"/>
      <c r="L1057" s="66"/>
    </row>
    <row r="1058" spans="1:12" x14ac:dyDescent="0.4">
      <c r="A1058" s="45">
        <f t="shared" ca="1" si="83"/>
        <v>0</v>
      </c>
      <c r="B1058" s="45" t="b">
        <f t="shared" si="82"/>
        <v>0</v>
      </c>
      <c r="C1058" s="46">
        <f t="shared" si="84"/>
        <v>0</v>
      </c>
      <c r="D1058" s="45">
        <f t="shared" si="85"/>
        <v>0</v>
      </c>
      <c r="E1058" s="251">
        <f t="shared" si="86"/>
        <v>0</v>
      </c>
      <c r="F1058" s="168"/>
      <c r="G1058" s="96"/>
      <c r="H1058" s="79"/>
      <c r="I1058" s="285"/>
      <c r="J1058" s="62"/>
      <c r="K1058" s="51"/>
      <c r="L1058" s="66"/>
    </row>
    <row r="1059" spans="1:12" x14ac:dyDescent="0.4">
      <c r="A1059" s="45">
        <f t="shared" ca="1" si="83"/>
        <v>0</v>
      </c>
      <c r="B1059" s="45" t="b">
        <f t="shared" si="82"/>
        <v>0</v>
      </c>
      <c r="C1059" s="46">
        <f t="shared" si="84"/>
        <v>0</v>
      </c>
      <c r="D1059" s="45">
        <f t="shared" si="85"/>
        <v>0</v>
      </c>
      <c r="E1059" s="251">
        <f t="shared" si="86"/>
        <v>0</v>
      </c>
      <c r="F1059" s="168"/>
      <c r="G1059" s="96"/>
      <c r="H1059" s="79"/>
      <c r="I1059" s="285"/>
      <c r="J1059" s="62"/>
      <c r="K1059" s="51"/>
      <c r="L1059" s="66"/>
    </row>
    <row r="1060" spans="1:12" x14ac:dyDescent="0.4">
      <c r="A1060" s="45">
        <f t="shared" ca="1" si="83"/>
        <v>0</v>
      </c>
      <c r="B1060" s="45" t="b">
        <f t="shared" si="82"/>
        <v>0</v>
      </c>
      <c r="C1060" s="46">
        <f t="shared" si="84"/>
        <v>0</v>
      </c>
      <c r="D1060" s="45">
        <f t="shared" si="85"/>
        <v>0</v>
      </c>
      <c r="E1060" s="251">
        <f t="shared" si="86"/>
        <v>0</v>
      </c>
      <c r="F1060" s="168"/>
      <c r="G1060" s="96"/>
      <c r="H1060" s="79"/>
      <c r="I1060" s="285"/>
      <c r="J1060" s="62"/>
      <c r="K1060" s="51"/>
      <c r="L1060" s="66"/>
    </row>
    <row r="1061" spans="1:12" x14ac:dyDescent="0.4">
      <c r="A1061" s="45">
        <f t="shared" ca="1" si="83"/>
        <v>0</v>
      </c>
      <c r="B1061" s="45" t="b">
        <f t="shared" si="82"/>
        <v>0</v>
      </c>
      <c r="C1061" s="46">
        <f t="shared" si="84"/>
        <v>0</v>
      </c>
      <c r="D1061" s="45">
        <f t="shared" si="85"/>
        <v>0</v>
      </c>
      <c r="E1061" s="251">
        <f t="shared" si="86"/>
        <v>0</v>
      </c>
      <c r="F1061" s="168"/>
      <c r="G1061" s="96"/>
      <c r="H1061" s="79"/>
      <c r="I1061" s="285"/>
      <c r="J1061" s="62"/>
      <c r="K1061" s="51"/>
      <c r="L1061" s="66"/>
    </row>
    <row r="1062" spans="1:12" x14ac:dyDescent="0.4">
      <c r="A1062" s="45">
        <f t="shared" ca="1" si="83"/>
        <v>0</v>
      </c>
      <c r="B1062" s="45" t="b">
        <f t="shared" si="82"/>
        <v>0</v>
      </c>
      <c r="C1062" s="46">
        <f t="shared" si="84"/>
        <v>0</v>
      </c>
      <c r="D1062" s="45">
        <f t="shared" si="85"/>
        <v>0</v>
      </c>
      <c r="E1062" s="251">
        <f t="shared" si="86"/>
        <v>0</v>
      </c>
      <c r="F1062" s="168"/>
      <c r="G1062" s="96"/>
      <c r="H1062" s="79"/>
      <c r="I1062" s="285"/>
      <c r="J1062" s="62"/>
      <c r="K1062" s="51"/>
      <c r="L1062" s="66"/>
    </row>
    <row r="1063" spans="1:12" x14ac:dyDescent="0.4">
      <c r="A1063" s="45">
        <f t="shared" ca="1" si="83"/>
        <v>0</v>
      </c>
      <c r="B1063" s="45" t="b">
        <f t="shared" si="82"/>
        <v>0</v>
      </c>
      <c r="C1063" s="46">
        <f t="shared" si="84"/>
        <v>0</v>
      </c>
      <c r="D1063" s="45">
        <f t="shared" si="85"/>
        <v>0</v>
      </c>
      <c r="E1063" s="251">
        <f t="shared" si="86"/>
        <v>0</v>
      </c>
      <c r="F1063" s="168"/>
      <c r="G1063" s="96"/>
      <c r="H1063" s="79"/>
      <c r="I1063" s="285"/>
      <c r="J1063" s="62"/>
      <c r="K1063" s="51"/>
      <c r="L1063" s="66"/>
    </row>
    <row r="1064" spans="1:12" x14ac:dyDescent="0.4">
      <c r="A1064" s="45">
        <f t="shared" ca="1" si="83"/>
        <v>0</v>
      </c>
      <c r="B1064" s="45" t="b">
        <f t="shared" si="82"/>
        <v>0</v>
      </c>
      <c r="C1064" s="46">
        <f t="shared" si="84"/>
        <v>0</v>
      </c>
      <c r="D1064" s="45">
        <f t="shared" si="85"/>
        <v>0</v>
      </c>
      <c r="E1064" s="251">
        <f t="shared" si="86"/>
        <v>0</v>
      </c>
      <c r="F1064" s="168"/>
      <c r="G1064" s="96"/>
      <c r="H1064" s="79"/>
      <c r="I1064" s="285"/>
      <c r="J1064" s="62"/>
      <c r="K1064" s="51"/>
      <c r="L1064" s="66"/>
    </row>
    <row r="1065" spans="1:12" x14ac:dyDescent="0.4">
      <c r="A1065" s="45">
        <f t="shared" ca="1" si="83"/>
        <v>0</v>
      </c>
      <c r="B1065" s="45" t="b">
        <f t="shared" si="82"/>
        <v>0</v>
      </c>
      <c r="C1065" s="46">
        <f t="shared" si="84"/>
        <v>0</v>
      </c>
      <c r="D1065" s="45">
        <f t="shared" si="85"/>
        <v>0</v>
      </c>
      <c r="E1065" s="251">
        <f t="shared" si="86"/>
        <v>0</v>
      </c>
      <c r="F1065" s="168"/>
      <c r="G1065" s="96"/>
      <c r="H1065" s="79"/>
      <c r="I1065" s="285"/>
      <c r="J1065" s="62"/>
      <c r="K1065" s="51"/>
      <c r="L1065" s="66"/>
    </row>
    <row r="1066" spans="1:12" x14ac:dyDescent="0.4">
      <c r="A1066" s="45">
        <f t="shared" ca="1" si="83"/>
        <v>0</v>
      </c>
      <c r="B1066" s="45" t="b">
        <f t="shared" si="82"/>
        <v>0</v>
      </c>
      <c r="C1066" s="46">
        <f t="shared" si="84"/>
        <v>0</v>
      </c>
      <c r="D1066" s="45">
        <f t="shared" si="85"/>
        <v>0</v>
      </c>
      <c r="E1066" s="251">
        <f t="shared" si="86"/>
        <v>0</v>
      </c>
      <c r="F1066" s="168"/>
      <c r="G1066" s="96"/>
      <c r="H1066" s="79"/>
      <c r="I1066" s="285"/>
      <c r="J1066" s="62"/>
      <c r="K1066" s="51"/>
      <c r="L1066" s="66"/>
    </row>
    <row r="1067" spans="1:12" x14ac:dyDescent="0.4">
      <c r="A1067" s="45">
        <f t="shared" ca="1" si="83"/>
        <v>0</v>
      </c>
      <c r="B1067" s="45" t="b">
        <f t="shared" si="82"/>
        <v>0</v>
      </c>
      <c r="C1067" s="46">
        <f t="shared" si="84"/>
        <v>0</v>
      </c>
      <c r="D1067" s="45">
        <f t="shared" si="85"/>
        <v>0</v>
      </c>
      <c r="E1067" s="251">
        <f t="shared" si="86"/>
        <v>0</v>
      </c>
      <c r="F1067" s="168"/>
      <c r="G1067" s="96"/>
      <c r="H1067" s="79"/>
      <c r="I1067" s="285"/>
      <c r="J1067" s="62"/>
      <c r="K1067" s="51"/>
      <c r="L1067" s="66"/>
    </row>
    <row r="1068" spans="1:12" x14ac:dyDescent="0.4">
      <c r="A1068" s="45">
        <f t="shared" ca="1" si="83"/>
        <v>0</v>
      </c>
      <c r="B1068" s="45" t="b">
        <f t="shared" si="82"/>
        <v>0</v>
      </c>
      <c r="C1068" s="46">
        <f t="shared" si="84"/>
        <v>0</v>
      </c>
      <c r="D1068" s="45">
        <f t="shared" si="85"/>
        <v>0</v>
      </c>
      <c r="E1068" s="251">
        <f t="shared" si="86"/>
        <v>0</v>
      </c>
      <c r="F1068" s="168"/>
      <c r="G1068" s="96"/>
      <c r="H1068" s="79"/>
      <c r="I1068" s="285"/>
      <c r="J1068" s="62"/>
      <c r="K1068" s="51"/>
      <c r="L1068" s="66"/>
    </row>
    <row r="1069" spans="1:12" x14ac:dyDescent="0.4">
      <c r="A1069" s="45">
        <f t="shared" ca="1" si="83"/>
        <v>0</v>
      </c>
      <c r="B1069" s="45" t="b">
        <f t="shared" si="82"/>
        <v>0</v>
      </c>
      <c r="C1069" s="46">
        <f t="shared" si="84"/>
        <v>0</v>
      </c>
      <c r="D1069" s="45">
        <f t="shared" si="85"/>
        <v>0</v>
      </c>
      <c r="E1069" s="251">
        <f t="shared" si="86"/>
        <v>0</v>
      </c>
      <c r="F1069" s="168"/>
      <c r="G1069" s="96"/>
      <c r="H1069" s="79"/>
      <c r="I1069" s="285"/>
      <c r="J1069" s="62"/>
      <c r="K1069" s="51"/>
      <c r="L1069" s="66"/>
    </row>
    <row r="1070" spans="1:12" x14ac:dyDescent="0.4">
      <c r="A1070" s="45">
        <f t="shared" ca="1" si="83"/>
        <v>0</v>
      </c>
      <c r="B1070" s="45" t="b">
        <f t="shared" si="82"/>
        <v>0</v>
      </c>
      <c r="C1070" s="46">
        <f t="shared" si="84"/>
        <v>0</v>
      </c>
      <c r="D1070" s="45">
        <f t="shared" si="85"/>
        <v>0</v>
      </c>
      <c r="E1070" s="251">
        <f t="shared" si="86"/>
        <v>0</v>
      </c>
      <c r="F1070" s="168"/>
      <c r="G1070" s="96"/>
      <c r="H1070" s="79"/>
      <c r="I1070" s="285"/>
      <c r="J1070" s="62"/>
      <c r="K1070" s="51"/>
      <c r="L1070" s="66"/>
    </row>
    <row r="1071" spans="1:12" x14ac:dyDescent="0.4">
      <c r="A1071" s="45">
        <f t="shared" ca="1" si="83"/>
        <v>0</v>
      </c>
      <c r="B1071" s="45" t="b">
        <f t="shared" si="82"/>
        <v>0</v>
      </c>
      <c r="C1071" s="46">
        <f t="shared" si="84"/>
        <v>0</v>
      </c>
      <c r="D1071" s="45">
        <f t="shared" si="85"/>
        <v>0</v>
      </c>
      <c r="E1071" s="251">
        <f t="shared" si="86"/>
        <v>0</v>
      </c>
      <c r="F1071" s="168"/>
      <c r="G1071" s="96"/>
      <c r="H1071" s="79"/>
      <c r="I1071" s="285"/>
      <c r="J1071" s="62"/>
      <c r="K1071" s="51"/>
      <c r="L1071" s="66"/>
    </row>
    <row r="1072" spans="1:12" x14ac:dyDescent="0.4">
      <c r="A1072" s="45">
        <f t="shared" ca="1" si="83"/>
        <v>0</v>
      </c>
      <c r="B1072" s="45" t="b">
        <f t="shared" si="82"/>
        <v>0</v>
      </c>
      <c r="C1072" s="46">
        <f t="shared" si="84"/>
        <v>0</v>
      </c>
      <c r="D1072" s="45">
        <f t="shared" si="85"/>
        <v>0</v>
      </c>
      <c r="E1072" s="251">
        <f t="shared" si="86"/>
        <v>0</v>
      </c>
      <c r="F1072" s="168"/>
      <c r="G1072" s="96"/>
      <c r="H1072" s="79"/>
      <c r="I1072" s="285"/>
      <c r="J1072" s="62"/>
      <c r="K1072" s="51"/>
      <c r="L1072" s="66"/>
    </row>
    <row r="1073" spans="1:12" x14ac:dyDescent="0.4">
      <c r="A1073" s="45">
        <f t="shared" ca="1" si="83"/>
        <v>0</v>
      </c>
      <c r="B1073" s="45" t="b">
        <f t="shared" si="82"/>
        <v>0</v>
      </c>
      <c r="C1073" s="46">
        <f t="shared" si="84"/>
        <v>0</v>
      </c>
      <c r="D1073" s="45">
        <f t="shared" si="85"/>
        <v>0</v>
      </c>
      <c r="E1073" s="251">
        <f t="shared" si="86"/>
        <v>0</v>
      </c>
      <c r="F1073" s="168"/>
      <c r="G1073" s="96"/>
      <c r="H1073" s="79"/>
      <c r="I1073" s="285"/>
      <c r="J1073" s="62"/>
      <c r="K1073" s="51"/>
      <c r="L1073" s="66"/>
    </row>
    <row r="1074" spans="1:12" x14ac:dyDescent="0.4">
      <c r="A1074" s="45">
        <f t="shared" ca="1" si="83"/>
        <v>0</v>
      </c>
      <c r="B1074" s="45" t="b">
        <f t="shared" si="82"/>
        <v>0</v>
      </c>
      <c r="C1074" s="46">
        <f t="shared" si="84"/>
        <v>0</v>
      </c>
      <c r="D1074" s="45">
        <f t="shared" si="85"/>
        <v>0</v>
      </c>
      <c r="E1074" s="251">
        <f t="shared" si="86"/>
        <v>0</v>
      </c>
      <c r="F1074" s="168"/>
      <c r="G1074" s="96"/>
      <c r="H1074" s="79"/>
      <c r="I1074" s="285"/>
      <c r="J1074" s="62"/>
      <c r="K1074" s="51"/>
      <c r="L1074" s="66"/>
    </row>
    <row r="1075" spans="1:12" x14ac:dyDescent="0.4">
      <c r="A1075" s="45">
        <f t="shared" ca="1" si="83"/>
        <v>0</v>
      </c>
      <c r="B1075" s="45" t="b">
        <f t="shared" si="82"/>
        <v>0</v>
      </c>
      <c r="C1075" s="46">
        <f t="shared" si="84"/>
        <v>0</v>
      </c>
      <c r="D1075" s="45">
        <f t="shared" si="85"/>
        <v>0</v>
      </c>
      <c r="E1075" s="251">
        <f t="shared" si="86"/>
        <v>0</v>
      </c>
      <c r="F1075" s="168"/>
      <c r="G1075" s="96"/>
      <c r="H1075" s="79"/>
      <c r="I1075" s="285"/>
      <c r="J1075" s="62"/>
      <c r="K1075" s="51"/>
      <c r="L1075" s="66"/>
    </row>
    <row r="1076" spans="1:12" x14ac:dyDescent="0.4">
      <c r="A1076" s="45">
        <f t="shared" ca="1" si="83"/>
        <v>0</v>
      </c>
      <c r="B1076" s="45" t="b">
        <f t="shared" si="82"/>
        <v>0</v>
      </c>
      <c r="C1076" s="46">
        <f t="shared" si="84"/>
        <v>0</v>
      </c>
      <c r="D1076" s="45">
        <f t="shared" si="85"/>
        <v>0</v>
      </c>
      <c r="E1076" s="251">
        <f t="shared" si="86"/>
        <v>0</v>
      </c>
      <c r="F1076" s="168"/>
      <c r="G1076" s="96"/>
      <c r="H1076" s="79"/>
      <c r="I1076" s="285"/>
      <c r="J1076" s="62"/>
      <c r="K1076" s="51"/>
      <c r="L1076" s="66"/>
    </row>
    <row r="1077" spans="1:12" x14ac:dyDescent="0.4">
      <c r="A1077" s="45">
        <f t="shared" ca="1" si="83"/>
        <v>0</v>
      </c>
      <c r="B1077" s="45" t="b">
        <f t="shared" si="82"/>
        <v>0</v>
      </c>
      <c r="C1077" s="46">
        <f t="shared" si="84"/>
        <v>0</v>
      </c>
      <c r="D1077" s="45">
        <f t="shared" si="85"/>
        <v>0</v>
      </c>
      <c r="E1077" s="251">
        <f t="shared" si="86"/>
        <v>0</v>
      </c>
      <c r="F1077" s="168"/>
      <c r="G1077" s="96"/>
      <c r="H1077" s="79"/>
      <c r="I1077" s="285"/>
      <c r="J1077" s="62"/>
      <c r="K1077" s="51"/>
      <c r="L1077" s="66"/>
    </row>
    <row r="1078" spans="1:12" x14ac:dyDescent="0.4">
      <c r="A1078" s="45">
        <f t="shared" ca="1" si="83"/>
        <v>0</v>
      </c>
      <c r="B1078" s="45" t="b">
        <f t="shared" si="82"/>
        <v>0</v>
      </c>
      <c r="C1078" s="46">
        <f t="shared" si="84"/>
        <v>0</v>
      </c>
      <c r="D1078" s="45">
        <f t="shared" si="85"/>
        <v>0</v>
      </c>
      <c r="E1078" s="251">
        <f t="shared" si="86"/>
        <v>0</v>
      </c>
      <c r="F1078" s="168"/>
      <c r="G1078" s="96"/>
      <c r="H1078" s="79"/>
      <c r="I1078" s="285"/>
      <c r="J1078" s="62"/>
      <c r="K1078" s="51"/>
      <c r="L1078" s="66"/>
    </row>
    <row r="1079" spans="1:12" x14ac:dyDescent="0.4">
      <c r="A1079" s="45">
        <f t="shared" ca="1" si="83"/>
        <v>0</v>
      </c>
      <c r="B1079" s="45" t="b">
        <f t="shared" si="82"/>
        <v>0</v>
      </c>
      <c r="C1079" s="46">
        <f t="shared" si="84"/>
        <v>0</v>
      </c>
      <c r="D1079" s="45">
        <f t="shared" si="85"/>
        <v>0</v>
      </c>
      <c r="E1079" s="251">
        <f t="shared" si="86"/>
        <v>0</v>
      </c>
      <c r="F1079" s="168"/>
      <c r="G1079" s="96"/>
      <c r="H1079" s="79"/>
      <c r="I1079" s="285"/>
      <c r="J1079" s="62"/>
      <c r="K1079" s="51"/>
      <c r="L1079" s="66"/>
    </row>
    <row r="1080" spans="1:12" x14ac:dyDescent="0.4">
      <c r="A1080" s="45">
        <f t="shared" ca="1" si="83"/>
        <v>0</v>
      </c>
      <c r="B1080" s="45" t="b">
        <f t="shared" si="82"/>
        <v>0</v>
      </c>
      <c r="C1080" s="46">
        <f t="shared" si="84"/>
        <v>0</v>
      </c>
      <c r="D1080" s="45">
        <f t="shared" si="85"/>
        <v>0</v>
      </c>
      <c r="E1080" s="251">
        <f t="shared" si="86"/>
        <v>0</v>
      </c>
      <c r="F1080" s="168"/>
      <c r="G1080" s="96"/>
      <c r="H1080" s="79"/>
      <c r="I1080" s="285"/>
      <c r="J1080" s="62"/>
      <c r="K1080" s="51"/>
      <c r="L1080" s="66"/>
    </row>
    <row r="1081" spans="1:12" x14ac:dyDescent="0.4">
      <c r="A1081" s="45">
        <f t="shared" ca="1" si="83"/>
        <v>0</v>
      </c>
      <c r="B1081" s="45" t="b">
        <f t="shared" si="82"/>
        <v>0</v>
      </c>
      <c r="C1081" s="46">
        <f t="shared" si="84"/>
        <v>0</v>
      </c>
      <c r="D1081" s="45">
        <f t="shared" si="85"/>
        <v>0</v>
      </c>
      <c r="E1081" s="251">
        <f t="shared" si="86"/>
        <v>0</v>
      </c>
      <c r="F1081" s="168"/>
      <c r="G1081" s="96"/>
      <c r="H1081" s="79"/>
      <c r="I1081" s="285"/>
      <c r="J1081" s="62"/>
      <c r="K1081" s="51"/>
      <c r="L1081" s="66"/>
    </row>
    <row r="1082" spans="1:12" x14ac:dyDescent="0.4">
      <c r="A1082" s="45">
        <f t="shared" ca="1" si="83"/>
        <v>0</v>
      </c>
      <c r="B1082" s="45" t="b">
        <f t="shared" si="82"/>
        <v>0</v>
      </c>
      <c r="C1082" s="46">
        <f t="shared" si="84"/>
        <v>0</v>
      </c>
      <c r="D1082" s="45">
        <f t="shared" si="85"/>
        <v>0</v>
      </c>
      <c r="E1082" s="251">
        <f t="shared" si="86"/>
        <v>0</v>
      </c>
      <c r="F1082" s="168"/>
      <c r="G1082" s="96"/>
      <c r="H1082" s="79"/>
      <c r="I1082" s="285"/>
      <c r="J1082" s="62"/>
      <c r="K1082" s="51"/>
      <c r="L1082" s="66"/>
    </row>
    <row r="1083" spans="1:12" x14ac:dyDescent="0.4">
      <c r="A1083" s="45">
        <f t="shared" ca="1" si="83"/>
        <v>0</v>
      </c>
      <c r="B1083" s="45" t="b">
        <f t="shared" si="82"/>
        <v>0</v>
      </c>
      <c r="C1083" s="46">
        <f t="shared" si="84"/>
        <v>0</v>
      </c>
      <c r="D1083" s="45">
        <f t="shared" si="85"/>
        <v>0</v>
      </c>
      <c r="E1083" s="251">
        <f t="shared" si="86"/>
        <v>0</v>
      </c>
      <c r="F1083" s="168"/>
      <c r="G1083" s="96"/>
      <c r="H1083" s="79"/>
      <c r="I1083" s="285"/>
      <c r="J1083" s="62"/>
      <c r="K1083" s="51"/>
      <c r="L1083" s="66"/>
    </row>
    <row r="1084" spans="1:12" x14ac:dyDescent="0.4">
      <c r="A1084" s="45">
        <f t="shared" ca="1" si="83"/>
        <v>0</v>
      </c>
      <c r="B1084" s="45" t="b">
        <f t="shared" si="82"/>
        <v>0</v>
      </c>
      <c r="C1084" s="46">
        <f t="shared" si="84"/>
        <v>0</v>
      </c>
      <c r="D1084" s="45">
        <f t="shared" si="85"/>
        <v>0</v>
      </c>
      <c r="E1084" s="251">
        <f t="shared" si="86"/>
        <v>0</v>
      </c>
      <c r="F1084" s="168"/>
      <c r="G1084" s="96"/>
      <c r="H1084" s="79"/>
      <c r="I1084" s="285"/>
      <c r="J1084" s="62"/>
      <c r="K1084" s="51"/>
      <c r="L1084" s="66"/>
    </row>
    <row r="1085" spans="1:12" x14ac:dyDescent="0.4">
      <c r="A1085" s="45">
        <f t="shared" ca="1" si="83"/>
        <v>0</v>
      </c>
      <c r="B1085" s="45" t="b">
        <f t="shared" si="82"/>
        <v>0</v>
      </c>
      <c r="C1085" s="46">
        <f t="shared" si="84"/>
        <v>0</v>
      </c>
      <c r="D1085" s="45">
        <f t="shared" si="85"/>
        <v>0</v>
      </c>
      <c r="E1085" s="251">
        <f t="shared" si="86"/>
        <v>0</v>
      </c>
      <c r="F1085" s="168"/>
      <c r="G1085" s="96"/>
      <c r="H1085" s="79"/>
      <c r="I1085" s="285"/>
      <c r="J1085" s="62"/>
      <c r="K1085" s="51"/>
      <c r="L1085" s="66"/>
    </row>
    <row r="1086" spans="1:12" x14ac:dyDescent="0.4">
      <c r="A1086" s="45">
        <f t="shared" ca="1" si="83"/>
        <v>0</v>
      </c>
      <c r="B1086" s="45" t="b">
        <f t="shared" si="82"/>
        <v>0</v>
      </c>
      <c r="C1086" s="46">
        <f t="shared" si="84"/>
        <v>0</v>
      </c>
      <c r="D1086" s="45">
        <f t="shared" si="85"/>
        <v>0</v>
      </c>
      <c r="E1086" s="251">
        <f t="shared" si="86"/>
        <v>0</v>
      </c>
      <c r="F1086" s="168"/>
      <c r="G1086" s="96"/>
      <c r="H1086" s="79"/>
      <c r="I1086" s="285"/>
      <c r="J1086" s="62"/>
      <c r="K1086" s="51"/>
      <c r="L1086" s="66"/>
    </row>
    <row r="1087" spans="1:12" x14ac:dyDescent="0.4">
      <c r="A1087" s="45">
        <f t="shared" ca="1" si="83"/>
        <v>0</v>
      </c>
      <c r="B1087" s="45" t="b">
        <f t="shared" si="82"/>
        <v>0</v>
      </c>
      <c r="C1087" s="46">
        <f t="shared" si="84"/>
        <v>0</v>
      </c>
      <c r="D1087" s="45">
        <f t="shared" si="85"/>
        <v>0</v>
      </c>
      <c r="E1087" s="251">
        <f t="shared" si="86"/>
        <v>0</v>
      </c>
      <c r="F1087" s="168"/>
      <c r="G1087" s="96"/>
      <c r="H1087" s="79"/>
      <c r="I1087" s="285"/>
      <c r="J1087" s="62"/>
      <c r="K1087" s="51"/>
      <c r="L1087" s="66"/>
    </row>
    <row r="1088" spans="1:12" x14ac:dyDescent="0.4">
      <c r="A1088" s="45">
        <f t="shared" ca="1" si="83"/>
        <v>0</v>
      </c>
      <c r="B1088" s="45" t="b">
        <f t="shared" si="82"/>
        <v>0</v>
      </c>
      <c r="C1088" s="46">
        <f t="shared" si="84"/>
        <v>0</v>
      </c>
      <c r="D1088" s="45">
        <f t="shared" si="85"/>
        <v>0</v>
      </c>
      <c r="E1088" s="251">
        <f t="shared" si="86"/>
        <v>0</v>
      </c>
      <c r="F1088" s="168"/>
      <c r="G1088" s="96"/>
      <c r="H1088" s="79"/>
      <c r="I1088" s="285"/>
      <c r="J1088" s="62"/>
      <c r="K1088" s="51"/>
      <c r="L1088" s="66"/>
    </row>
    <row r="1089" spans="1:12" x14ac:dyDescent="0.4">
      <c r="A1089" s="45">
        <f t="shared" ca="1" si="83"/>
        <v>0</v>
      </c>
      <c r="B1089" s="45" t="b">
        <f t="shared" si="82"/>
        <v>0</v>
      </c>
      <c r="C1089" s="46">
        <f t="shared" si="84"/>
        <v>0</v>
      </c>
      <c r="D1089" s="45">
        <f t="shared" si="85"/>
        <v>0</v>
      </c>
      <c r="E1089" s="251">
        <f t="shared" si="86"/>
        <v>0</v>
      </c>
      <c r="F1089" s="168"/>
      <c r="G1089" s="96"/>
      <c r="H1089" s="79"/>
      <c r="I1089" s="285"/>
      <c r="J1089" s="62"/>
      <c r="K1089" s="51"/>
      <c r="L1089" s="66"/>
    </row>
    <row r="1090" spans="1:12" x14ac:dyDescent="0.4">
      <c r="A1090" s="45">
        <f t="shared" ca="1" si="83"/>
        <v>0</v>
      </c>
      <c r="B1090" s="45" t="b">
        <f t="shared" si="82"/>
        <v>0</v>
      </c>
      <c r="C1090" s="46">
        <f t="shared" si="84"/>
        <v>0</v>
      </c>
      <c r="D1090" s="45">
        <f t="shared" si="85"/>
        <v>0</v>
      </c>
      <c r="E1090" s="251">
        <f t="shared" si="86"/>
        <v>0</v>
      </c>
      <c r="F1090" s="168"/>
      <c r="G1090" s="96"/>
      <c r="H1090" s="79"/>
      <c r="I1090" s="285"/>
      <c r="J1090" s="62"/>
      <c r="K1090" s="51"/>
      <c r="L1090" s="66"/>
    </row>
    <row r="1091" spans="1:12" x14ac:dyDescent="0.4">
      <c r="A1091" s="45">
        <f t="shared" ca="1" si="83"/>
        <v>0</v>
      </c>
      <c r="B1091" s="45" t="b">
        <f t="shared" si="82"/>
        <v>0</v>
      </c>
      <c r="C1091" s="46">
        <f t="shared" si="84"/>
        <v>0</v>
      </c>
      <c r="D1091" s="45">
        <f t="shared" si="85"/>
        <v>0</v>
      </c>
      <c r="E1091" s="251">
        <f t="shared" si="86"/>
        <v>0</v>
      </c>
      <c r="F1091" s="168"/>
      <c r="G1091" s="96"/>
      <c r="H1091" s="79"/>
      <c r="I1091" s="285"/>
      <c r="J1091" s="62"/>
      <c r="K1091" s="51"/>
      <c r="L1091" s="66"/>
    </row>
    <row r="1092" spans="1:12" x14ac:dyDescent="0.4">
      <c r="A1092" s="45">
        <f t="shared" ca="1" si="83"/>
        <v>0</v>
      </c>
      <c r="B1092" s="45" t="b">
        <f t="shared" si="82"/>
        <v>0</v>
      </c>
      <c r="C1092" s="46">
        <f t="shared" si="84"/>
        <v>0</v>
      </c>
      <c r="D1092" s="45">
        <f t="shared" si="85"/>
        <v>0</v>
      </c>
      <c r="E1092" s="251">
        <f t="shared" si="86"/>
        <v>0</v>
      </c>
      <c r="F1092" s="168"/>
      <c r="G1092" s="96"/>
      <c r="H1092" s="79"/>
      <c r="I1092" s="285"/>
      <c r="J1092" s="62"/>
      <c r="K1092" s="51"/>
      <c r="L1092" s="66"/>
    </row>
    <row r="1093" spans="1:12" x14ac:dyDescent="0.4">
      <c r="A1093" s="45">
        <f t="shared" ca="1" si="83"/>
        <v>0</v>
      </c>
      <c r="B1093" s="45" t="b">
        <f t="shared" si="82"/>
        <v>0</v>
      </c>
      <c r="C1093" s="46">
        <f t="shared" si="84"/>
        <v>0</v>
      </c>
      <c r="D1093" s="45">
        <f t="shared" si="85"/>
        <v>0</v>
      </c>
      <c r="E1093" s="251">
        <f t="shared" si="86"/>
        <v>0</v>
      </c>
      <c r="F1093" s="168"/>
      <c r="G1093" s="96"/>
      <c r="H1093" s="79"/>
      <c r="I1093" s="285"/>
      <c r="J1093" s="62"/>
      <c r="K1093" s="51"/>
      <c r="L1093" s="66"/>
    </row>
    <row r="1094" spans="1:12" x14ac:dyDescent="0.4">
      <c r="A1094" s="45">
        <f t="shared" ca="1" si="83"/>
        <v>0</v>
      </c>
      <c r="B1094" s="45" t="b">
        <f t="shared" si="82"/>
        <v>0</v>
      </c>
      <c r="C1094" s="46">
        <f t="shared" si="84"/>
        <v>0</v>
      </c>
      <c r="D1094" s="45">
        <f t="shared" si="85"/>
        <v>0</v>
      </c>
      <c r="E1094" s="251">
        <f t="shared" si="86"/>
        <v>0</v>
      </c>
      <c r="F1094" s="168"/>
      <c r="G1094" s="96"/>
      <c r="H1094" s="79"/>
      <c r="I1094" s="285"/>
      <c r="J1094" s="62"/>
      <c r="K1094" s="51"/>
      <c r="L1094" s="66"/>
    </row>
    <row r="1095" spans="1:12" x14ac:dyDescent="0.4">
      <c r="A1095" s="45">
        <f t="shared" ca="1" si="83"/>
        <v>0</v>
      </c>
      <c r="B1095" s="45" t="b">
        <f t="shared" ref="B1095:B1158" si="87">AND(分科號=E1095,D1095&gt;=分起日,D1095&lt;=分訖日)</f>
        <v>0</v>
      </c>
      <c r="C1095" s="46">
        <f t="shared" si="84"/>
        <v>0</v>
      </c>
      <c r="D1095" s="45">
        <f t="shared" si="85"/>
        <v>0</v>
      </c>
      <c r="E1095" s="251">
        <f t="shared" si="86"/>
        <v>0</v>
      </c>
      <c r="F1095" s="168"/>
      <c r="G1095" s="96"/>
      <c r="H1095" s="79"/>
      <c r="I1095" s="285"/>
      <c r="J1095" s="62"/>
      <c r="K1095" s="51"/>
      <c r="L1095" s="66"/>
    </row>
    <row r="1096" spans="1:12" x14ac:dyDescent="0.4">
      <c r="A1096" s="45">
        <f t="shared" ref="A1096:A1159" ca="1" si="88">IF(B1096,COUNTIF(OFFSET(B1096,ROW()*-1+6,,ROW()-5),TRUE),)</f>
        <v>0</v>
      </c>
      <c r="B1096" s="45" t="b">
        <f t="shared" si="87"/>
        <v>0</v>
      </c>
      <c r="C1096" s="46">
        <f t="shared" ref="C1096:C1159" si="89">IF(F1096&lt;&gt;"",F1096,IF(E1096&lt;&gt;0,INDEX(C:C,ROW()-1),0))</f>
        <v>0</v>
      </c>
      <c r="D1096" s="45">
        <f t="shared" ref="D1096:D1159" si="90">IF(G1096&lt;&gt;"",G1096,IF(E1096&lt;&gt;0,INDEX(D:D,ROW()-1),0))</f>
        <v>0</v>
      </c>
      <c r="E1096" s="251">
        <f t="shared" si="86"/>
        <v>0</v>
      </c>
      <c r="F1096" s="168"/>
      <c r="G1096" s="96"/>
      <c r="H1096" s="79"/>
      <c r="I1096" s="285"/>
      <c r="J1096" s="62"/>
      <c r="K1096" s="51"/>
      <c r="L1096" s="66"/>
    </row>
    <row r="1097" spans="1:12" x14ac:dyDescent="0.4">
      <c r="A1097" s="45">
        <f t="shared" ca="1" si="88"/>
        <v>0</v>
      </c>
      <c r="B1097" s="45" t="b">
        <f t="shared" si="87"/>
        <v>0</v>
      </c>
      <c r="C1097" s="46">
        <f t="shared" si="89"/>
        <v>0</v>
      </c>
      <c r="D1097" s="45">
        <f t="shared" si="90"/>
        <v>0</v>
      </c>
      <c r="E1097" s="251">
        <f t="shared" si="86"/>
        <v>0</v>
      </c>
      <c r="F1097" s="168"/>
      <c r="G1097" s="96"/>
      <c r="H1097" s="79"/>
      <c r="I1097" s="285"/>
      <c r="J1097" s="62"/>
      <c r="K1097" s="51"/>
      <c r="L1097" s="66"/>
    </row>
    <row r="1098" spans="1:12" x14ac:dyDescent="0.4">
      <c r="A1098" s="45">
        <f t="shared" ca="1" si="88"/>
        <v>0</v>
      </c>
      <c r="B1098" s="45" t="b">
        <f t="shared" si="87"/>
        <v>0</v>
      </c>
      <c r="C1098" s="46">
        <f t="shared" si="89"/>
        <v>0</v>
      </c>
      <c r="D1098" s="45">
        <f t="shared" si="90"/>
        <v>0</v>
      </c>
      <c r="E1098" s="251">
        <f t="shared" ref="E1098:E1161" si="91">IF(I1098&lt;&gt;"",VALUE(TRIM(LEFT(I1098,6))),0)</f>
        <v>0</v>
      </c>
      <c r="F1098" s="168"/>
      <c r="G1098" s="96"/>
      <c r="H1098" s="79"/>
      <c r="I1098" s="285"/>
      <c r="J1098" s="62"/>
      <c r="K1098" s="51"/>
      <c r="L1098" s="66"/>
    </row>
    <row r="1099" spans="1:12" x14ac:dyDescent="0.4">
      <c r="A1099" s="45">
        <f t="shared" ca="1" si="88"/>
        <v>0</v>
      </c>
      <c r="B1099" s="45" t="b">
        <f t="shared" si="87"/>
        <v>0</v>
      </c>
      <c r="C1099" s="46">
        <f t="shared" si="89"/>
        <v>0</v>
      </c>
      <c r="D1099" s="45">
        <f t="shared" si="90"/>
        <v>0</v>
      </c>
      <c r="E1099" s="251">
        <f t="shared" si="91"/>
        <v>0</v>
      </c>
      <c r="F1099" s="168"/>
      <c r="G1099" s="96"/>
      <c r="H1099" s="79"/>
      <c r="I1099" s="285"/>
      <c r="J1099" s="62"/>
      <c r="K1099" s="51"/>
      <c r="L1099" s="66"/>
    </row>
    <row r="1100" spans="1:12" x14ac:dyDescent="0.4">
      <c r="A1100" s="45">
        <f t="shared" ca="1" si="88"/>
        <v>0</v>
      </c>
      <c r="B1100" s="45" t="b">
        <f t="shared" si="87"/>
        <v>0</v>
      </c>
      <c r="C1100" s="46">
        <f t="shared" si="89"/>
        <v>0</v>
      </c>
      <c r="D1100" s="45">
        <f t="shared" si="90"/>
        <v>0</v>
      </c>
      <c r="E1100" s="251">
        <f t="shared" si="91"/>
        <v>0</v>
      </c>
      <c r="F1100" s="168"/>
      <c r="G1100" s="96"/>
      <c r="H1100" s="79"/>
      <c r="I1100" s="285"/>
      <c r="J1100" s="62"/>
      <c r="K1100" s="51"/>
      <c r="L1100" s="66"/>
    </row>
    <row r="1101" spans="1:12" x14ac:dyDescent="0.4">
      <c r="A1101" s="45">
        <f t="shared" ca="1" si="88"/>
        <v>0</v>
      </c>
      <c r="B1101" s="45" t="b">
        <f t="shared" si="87"/>
        <v>0</v>
      </c>
      <c r="C1101" s="46">
        <f t="shared" si="89"/>
        <v>0</v>
      </c>
      <c r="D1101" s="45">
        <f t="shared" si="90"/>
        <v>0</v>
      </c>
      <c r="E1101" s="251">
        <f t="shared" si="91"/>
        <v>0</v>
      </c>
      <c r="F1101" s="168"/>
      <c r="G1101" s="96"/>
      <c r="H1101" s="79"/>
      <c r="I1101" s="285"/>
      <c r="J1101" s="62"/>
      <c r="K1101" s="51"/>
      <c r="L1101" s="66"/>
    </row>
    <row r="1102" spans="1:12" x14ac:dyDescent="0.4">
      <c r="A1102" s="45">
        <f t="shared" ca="1" si="88"/>
        <v>0</v>
      </c>
      <c r="B1102" s="45" t="b">
        <f t="shared" si="87"/>
        <v>0</v>
      </c>
      <c r="C1102" s="46">
        <f t="shared" si="89"/>
        <v>0</v>
      </c>
      <c r="D1102" s="45">
        <f t="shared" si="90"/>
        <v>0</v>
      </c>
      <c r="E1102" s="251">
        <f t="shared" si="91"/>
        <v>0</v>
      </c>
      <c r="F1102" s="168"/>
      <c r="G1102" s="96"/>
      <c r="H1102" s="79"/>
      <c r="I1102" s="285"/>
      <c r="J1102" s="62"/>
      <c r="K1102" s="51"/>
      <c r="L1102" s="66"/>
    </row>
    <row r="1103" spans="1:12" x14ac:dyDescent="0.4">
      <c r="A1103" s="45">
        <f t="shared" ca="1" si="88"/>
        <v>0</v>
      </c>
      <c r="B1103" s="45" t="b">
        <f t="shared" si="87"/>
        <v>0</v>
      </c>
      <c r="C1103" s="46">
        <f t="shared" si="89"/>
        <v>0</v>
      </c>
      <c r="D1103" s="45">
        <f t="shared" si="90"/>
        <v>0</v>
      </c>
      <c r="E1103" s="251">
        <f t="shared" si="91"/>
        <v>0</v>
      </c>
      <c r="F1103" s="168"/>
      <c r="G1103" s="96"/>
      <c r="H1103" s="79"/>
      <c r="I1103" s="285"/>
      <c r="J1103" s="62"/>
      <c r="K1103" s="51"/>
      <c r="L1103" s="66"/>
    </row>
    <row r="1104" spans="1:12" x14ac:dyDescent="0.4">
      <c r="A1104" s="45">
        <f t="shared" ca="1" si="88"/>
        <v>0</v>
      </c>
      <c r="B1104" s="45" t="b">
        <f t="shared" si="87"/>
        <v>0</v>
      </c>
      <c r="C1104" s="46">
        <f t="shared" si="89"/>
        <v>0</v>
      </c>
      <c r="D1104" s="45">
        <f t="shared" si="90"/>
        <v>0</v>
      </c>
      <c r="E1104" s="251">
        <f t="shared" si="91"/>
        <v>0</v>
      </c>
      <c r="F1104" s="168"/>
      <c r="G1104" s="96"/>
      <c r="H1104" s="79"/>
      <c r="I1104" s="285"/>
      <c r="J1104" s="62"/>
      <c r="K1104" s="51"/>
      <c r="L1104" s="66"/>
    </row>
    <row r="1105" spans="1:12" x14ac:dyDescent="0.4">
      <c r="A1105" s="45">
        <f t="shared" ca="1" si="88"/>
        <v>0</v>
      </c>
      <c r="B1105" s="45" t="b">
        <f t="shared" si="87"/>
        <v>0</v>
      </c>
      <c r="C1105" s="46">
        <f t="shared" si="89"/>
        <v>0</v>
      </c>
      <c r="D1105" s="45">
        <f t="shared" si="90"/>
        <v>0</v>
      </c>
      <c r="E1105" s="251">
        <f t="shared" si="91"/>
        <v>0</v>
      </c>
      <c r="F1105" s="168"/>
      <c r="G1105" s="96"/>
      <c r="H1105" s="79"/>
      <c r="I1105" s="285"/>
      <c r="J1105" s="62"/>
      <c r="K1105" s="51"/>
      <c r="L1105" s="66"/>
    </row>
    <row r="1106" spans="1:12" x14ac:dyDescent="0.4">
      <c r="A1106" s="45">
        <f t="shared" ca="1" si="88"/>
        <v>0</v>
      </c>
      <c r="B1106" s="45" t="b">
        <f t="shared" si="87"/>
        <v>0</v>
      </c>
      <c r="C1106" s="46">
        <f t="shared" si="89"/>
        <v>0</v>
      </c>
      <c r="D1106" s="45">
        <f t="shared" si="90"/>
        <v>0</v>
      </c>
      <c r="E1106" s="251">
        <f t="shared" si="91"/>
        <v>0</v>
      </c>
      <c r="F1106" s="168"/>
      <c r="G1106" s="96"/>
      <c r="H1106" s="79"/>
      <c r="I1106" s="285"/>
      <c r="J1106" s="62"/>
      <c r="K1106" s="51"/>
      <c r="L1106" s="66"/>
    </row>
    <row r="1107" spans="1:12" x14ac:dyDescent="0.4">
      <c r="A1107" s="45">
        <f t="shared" ca="1" si="88"/>
        <v>0</v>
      </c>
      <c r="B1107" s="45" t="b">
        <f t="shared" si="87"/>
        <v>0</v>
      </c>
      <c r="C1107" s="46">
        <f t="shared" si="89"/>
        <v>0</v>
      </c>
      <c r="D1107" s="45">
        <f t="shared" si="90"/>
        <v>0</v>
      </c>
      <c r="E1107" s="251">
        <f t="shared" si="91"/>
        <v>0</v>
      </c>
      <c r="F1107" s="168"/>
      <c r="G1107" s="96"/>
      <c r="H1107" s="79"/>
      <c r="I1107" s="285"/>
      <c r="J1107" s="62"/>
      <c r="K1107" s="51"/>
      <c r="L1107" s="66"/>
    </row>
    <row r="1108" spans="1:12" x14ac:dyDescent="0.4">
      <c r="A1108" s="45">
        <f t="shared" ca="1" si="88"/>
        <v>0</v>
      </c>
      <c r="B1108" s="45" t="b">
        <f t="shared" si="87"/>
        <v>0</v>
      </c>
      <c r="C1108" s="46">
        <f t="shared" si="89"/>
        <v>0</v>
      </c>
      <c r="D1108" s="45">
        <f t="shared" si="90"/>
        <v>0</v>
      </c>
      <c r="E1108" s="251">
        <f t="shared" si="91"/>
        <v>0</v>
      </c>
      <c r="F1108" s="168"/>
      <c r="G1108" s="96"/>
      <c r="H1108" s="79"/>
      <c r="I1108" s="285"/>
      <c r="J1108" s="62"/>
      <c r="K1108" s="51"/>
      <c r="L1108" s="66"/>
    </row>
    <row r="1109" spans="1:12" x14ac:dyDescent="0.4">
      <c r="A1109" s="45">
        <f t="shared" ca="1" si="88"/>
        <v>0</v>
      </c>
      <c r="B1109" s="45" t="b">
        <f t="shared" si="87"/>
        <v>0</v>
      </c>
      <c r="C1109" s="46">
        <f t="shared" si="89"/>
        <v>0</v>
      </c>
      <c r="D1109" s="45">
        <f t="shared" si="90"/>
        <v>0</v>
      </c>
      <c r="E1109" s="251">
        <f t="shared" si="91"/>
        <v>0</v>
      </c>
      <c r="F1109" s="168"/>
      <c r="G1109" s="96"/>
      <c r="H1109" s="79"/>
      <c r="I1109" s="285"/>
      <c r="J1109" s="62"/>
      <c r="K1109" s="51"/>
      <c r="L1109" s="66"/>
    </row>
    <row r="1110" spans="1:12" x14ac:dyDescent="0.4">
      <c r="A1110" s="45">
        <f t="shared" ca="1" si="88"/>
        <v>0</v>
      </c>
      <c r="B1110" s="45" t="b">
        <f t="shared" si="87"/>
        <v>0</v>
      </c>
      <c r="C1110" s="46">
        <f t="shared" si="89"/>
        <v>0</v>
      </c>
      <c r="D1110" s="45">
        <f t="shared" si="90"/>
        <v>0</v>
      </c>
      <c r="E1110" s="251">
        <f t="shared" si="91"/>
        <v>0</v>
      </c>
      <c r="F1110" s="168"/>
      <c r="G1110" s="96"/>
      <c r="H1110" s="79"/>
      <c r="I1110" s="285"/>
      <c r="J1110" s="62"/>
      <c r="K1110" s="51"/>
      <c r="L1110" s="66"/>
    </row>
    <row r="1111" spans="1:12" x14ac:dyDescent="0.4">
      <c r="A1111" s="45">
        <f t="shared" ca="1" si="88"/>
        <v>0</v>
      </c>
      <c r="B1111" s="45" t="b">
        <f t="shared" si="87"/>
        <v>0</v>
      </c>
      <c r="C1111" s="46">
        <f t="shared" si="89"/>
        <v>0</v>
      </c>
      <c r="D1111" s="45">
        <f t="shared" si="90"/>
        <v>0</v>
      </c>
      <c r="E1111" s="251">
        <f t="shared" si="91"/>
        <v>0</v>
      </c>
      <c r="F1111" s="168"/>
      <c r="G1111" s="96"/>
      <c r="H1111" s="79"/>
      <c r="I1111" s="285"/>
      <c r="J1111" s="62"/>
      <c r="K1111" s="51"/>
      <c r="L1111" s="66"/>
    </row>
    <row r="1112" spans="1:12" x14ac:dyDescent="0.4">
      <c r="A1112" s="45">
        <f t="shared" ca="1" si="88"/>
        <v>0</v>
      </c>
      <c r="B1112" s="45" t="b">
        <f t="shared" si="87"/>
        <v>0</v>
      </c>
      <c r="C1112" s="46">
        <f t="shared" si="89"/>
        <v>0</v>
      </c>
      <c r="D1112" s="45">
        <f t="shared" si="90"/>
        <v>0</v>
      </c>
      <c r="E1112" s="251">
        <f t="shared" si="91"/>
        <v>0</v>
      </c>
      <c r="F1112" s="168"/>
      <c r="G1112" s="96"/>
      <c r="H1112" s="79"/>
      <c r="I1112" s="285"/>
      <c r="J1112" s="62"/>
      <c r="K1112" s="51"/>
      <c r="L1112" s="66"/>
    </row>
    <row r="1113" spans="1:12" x14ac:dyDescent="0.4">
      <c r="A1113" s="45">
        <f t="shared" ca="1" si="88"/>
        <v>0</v>
      </c>
      <c r="B1113" s="45" t="b">
        <f t="shared" si="87"/>
        <v>0</v>
      </c>
      <c r="C1113" s="46">
        <f t="shared" si="89"/>
        <v>0</v>
      </c>
      <c r="D1113" s="45">
        <f t="shared" si="90"/>
        <v>0</v>
      </c>
      <c r="E1113" s="251">
        <f t="shared" si="91"/>
        <v>0</v>
      </c>
      <c r="F1113" s="168"/>
      <c r="G1113" s="96"/>
      <c r="H1113" s="79"/>
      <c r="I1113" s="285"/>
      <c r="J1113" s="62"/>
      <c r="K1113" s="51"/>
      <c r="L1113" s="66"/>
    </row>
    <row r="1114" spans="1:12" x14ac:dyDescent="0.4">
      <c r="A1114" s="45">
        <f t="shared" ca="1" si="88"/>
        <v>0</v>
      </c>
      <c r="B1114" s="45" t="b">
        <f t="shared" si="87"/>
        <v>0</v>
      </c>
      <c r="C1114" s="46">
        <f t="shared" si="89"/>
        <v>0</v>
      </c>
      <c r="D1114" s="45">
        <f t="shared" si="90"/>
        <v>0</v>
      </c>
      <c r="E1114" s="251">
        <f t="shared" si="91"/>
        <v>0</v>
      </c>
      <c r="F1114" s="168"/>
      <c r="G1114" s="96"/>
      <c r="H1114" s="79"/>
      <c r="I1114" s="285"/>
      <c r="J1114" s="62"/>
      <c r="K1114" s="51"/>
      <c r="L1114" s="66"/>
    </row>
    <row r="1115" spans="1:12" x14ac:dyDescent="0.4">
      <c r="A1115" s="45">
        <f t="shared" ca="1" si="88"/>
        <v>0</v>
      </c>
      <c r="B1115" s="45" t="b">
        <f t="shared" si="87"/>
        <v>0</v>
      </c>
      <c r="C1115" s="46">
        <f t="shared" si="89"/>
        <v>0</v>
      </c>
      <c r="D1115" s="45">
        <f t="shared" si="90"/>
        <v>0</v>
      </c>
      <c r="E1115" s="251">
        <f t="shared" si="91"/>
        <v>0</v>
      </c>
      <c r="F1115" s="168"/>
      <c r="G1115" s="96"/>
      <c r="H1115" s="79"/>
      <c r="I1115" s="285"/>
      <c r="J1115" s="62"/>
      <c r="K1115" s="51"/>
      <c r="L1115" s="66"/>
    </row>
    <row r="1116" spans="1:12" x14ac:dyDescent="0.4">
      <c r="A1116" s="45">
        <f t="shared" ca="1" si="88"/>
        <v>0</v>
      </c>
      <c r="B1116" s="45" t="b">
        <f t="shared" si="87"/>
        <v>0</v>
      </c>
      <c r="C1116" s="46">
        <f t="shared" si="89"/>
        <v>0</v>
      </c>
      <c r="D1116" s="45">
        <f t="shared" si="90"/>
        <v>0</v>
      </c>
      <c r="E1116" s="251">
        <f t="shared" si="91"/>
        <v>0</v>
      </c>
      <c r="F1116" s="168"/>
      <c r="G1116" s="96"/>
      <c r="H1116" s="79"/>
      <c r="I1116" s="285"/>
      <c r="J1116" s="62"/>
      <c r="K1116" s="51"/>
      <c r="L1116" s="66"/>
    </row>
    <row r="1117" spans="1:12" x14ac:dyDescent="0.4">
      <c r="A1117" s="45">
        <f t="shared" ca="1" si="88"/>
        <v>0</v>
      </c>
      <c r="B1117" s="45" t="b">
        <f t="shared" si="87"/>
        <v>0</v>
      </c>
      <c r="C1117" s="46">
        <f t="shared" si="89"/>
        <v>0</v>
      </c>
      <c r="D1117" s="45">
        <f t="shared" si="90"/>
        <v>0</v>
      </c>
      <c r="E1117" s="251">
        <f t="shared" si="91"/>
        <v>0</v>
      </c>
      <c r="F1117" s="168"/>
      <c r="G1117" s="96"/>
      <c r="H1117" s="79"/>
      <c r="I1117" s="285"/>
      <c r="J1117" s="62"/>
      <c r="K1117" s="51"/>
      <c r="L1117" s="66"/>
    </row>
    <row r="1118" spans="1:12" x14ac:dyDescent="0.4">
      <c r="A1118" s="45">
        <f t="shared" ca="1" si="88"/>
        <v>0</v>
      </c>
      <c r="B1118" s="45" t="b">
        <f t="shared" si="87"/>
        <v>0</v>
      </c>
      <c r="C1118" s="46">
        <f t="shared" si="89"/>
        <v>0</v>
      </c>
      <c r="D1118" s="45">
        <f t="shared" si="90"/>
        <v>0</v>
      </c>
      <c r="E1118" s="251">
        <f t="shared" si="91"/>
        <v>0</v>
      </c>
      <c r="F1118" s="168"/>
      <c r="G1118" s="96"/>
      <c r="H1118" s="79"/>
      <c r="I1118" s="285"/>
      <c r="J1118" s="62"/>
      <c r="K1118" s="51"/>
      <c r="L1118" s="66"/>
    </row>
    <row r="1119" spans="1:12" x14ac:dyDescent="0.4">
      <c r="A1119" s="45">
        <f t="shared" ca="1" si="88"/>
        <v>0</v>
      </c>
      <c r="B1119" s="45" t="b">
        <f t="shared" si="87"/>
        <v>0</v>
      </c>
      <c r="C1119" s="46">
        <f t="shared" si="89"/>
        <v>0</v>
      </c>
      <c r="D1119" s="45">
        <f t="shared" si="90"/>
        <v>0</v>
      </c>
      <c r="E1119" s="251">
        <f t="shared" si="91"/>
        <v>0</v>
      </c>
      <c r="F1119" s="168"/>
      <c r="G1119" s="96"/>
      <c r="H1119" s="79"/>
      <c r="I1119" s="285"/>
      <c r="J1119" s="62"/>
      <c r="K1119" s="51"/>
      <c r="L1119" s="66"/>
    </row>
    <row r="1120" spans="1:12" x14ac:dyDescent="0.4">
      <c r="A1120" s="45">
        <f t="shared" ca="1" si="88"/>
        <v>0</v>
      </c>
      <c r="B1120" s="45" t="b">
        <f t="shared" si="87"/>
        <v>0</v>
      </c>
      <c r="C1120" s="46">
        <f t="shared" si="89"/>
        <v>0</v>
      </c>
      <c r="D1120" s="45">
        <f t="shared" si="90"/>
        <v>0</v>
      </c>
      <c r="E1120" s="251">
        <f t="shared" si="91"/>
        <v>0</v>
      </c>
      <c r="F1120" s="168"/>
      <c r="G1120" s="96"/>
      <c r="H1120" s="79"/>
      <c r="I1120" s="285"/>
      <c r="J1120" s="62"/>
      <c r="K1120" s="51"/>
      <c r="L1120" s="66"/>
    </row>
    <row r="1121" spans="1:12" x14ac:dyDescent="0.4">
      <c r="A1121" s="45">
        <f t="shared" ca="1" si="88"/>
        <v>0</v>
      </c>
      <c r="B1121" s="45" t="b">
        <f t="shared" si="87"/>
        <v>0</v>
      </c>
      <c r="C1121" s="46">
        <f t="shared" si="89"/>
        <v>0</v>
      </c>
      <c r="D1121" s="45">
        <f t="shared" si="90"/>
        <v>0</v>
      </c>
      <c r="E1121" s="251">
        <f t="shared" si="91"/>
        <v>0</v>
      </c>
      <c r="F1121" s="168"/>
      <c r="G1121" s="96"/>
      <c r="H1121" s="79"/>
      <c r="I1121" s="285"/>
      <c r="J1121" s="62"/>
      <c r="K1121" s="51"/>
      <c r="L1121" s="66"/>
    </row>
    <row r="1122" spans="1:12" x14ac:dyDescent="0.4">
      <c r="A1122" s="45">
        <f t="shared" ca="1" si="88"/>
        <v>0</v>
      </c>
      <c r="B1122" s="45" t="b">
        <f t="shared" si="87"/>
        <v>0</v>
      </c>
      <c r="C1122" s="46">
        <f t="shared" si="89"/>
        <v>0</v>
      </c>
      <c r="D1122" s="45">
        <f t="shared" si="90"/>
        <v>0</v>
      </c>
      <c r="E1122" s="251">
        <f t="shared" si="91"/>
        <v>0</v>
      </c>
      <c r="F1122" s="168"/>
      <c r="G1122" s="96"/>
      <c r="H1122" s="79"/>
      <c r="I1122" s="285"/>
      <c r="J1122" s="62"/>
      <c r="K1122" s="51"/>
      <c r="L1122" s="66"/>
    </row>
    <row r="1123" spans="1:12" x14ac:dyDescent="0.4">
      <c r="A1123" s="45">
        <f t="shared" ca="1" si="88"/>
        <v>0</v>
      </c>
      <c r="B1123" s="45" t="b">
        <f t="shared" si="87"/>
        <v>0</v>
      </c>
      <c r="C1123" s="46">
        <f t="shared" si="89"/>
        <v>0</v>
      </c>
      <c r="D1123" s="45">
        <f t="shared" si="90"/>
        <v>0</v>
      </c>
      <c r="E1123" s="251">
        <f t="shared" si="91"/>
        <v>0</v>
      </c>
      <c r="F1123" s="168"/>
      <c r="G1123" s="96"/>
      <c r="H1123" s="79"/>
      <c r="I1123" s="285"/>
      <c r="J1123" s="62"/>
      <c r="K1123" s="51"/>
      <c r="L1123" s="66"/>
    </row>
    <row r="1124" spans="1:12" x14ac:dyDescent="0.4">
      <c r="A1124" s="45">
        <f t="shared" ca="1" si="88"/>
        <v>0</v>
      </c>
      <c r="B1124" s="45" t="b">
        <f t="shared" si="87"/>
        <v>0</v>
      </c>
      <c r="C1124" s="46">
        <f t="shared" si="89"/>
        <v>0</v>
      </c>
      <c r="D1124" s="45">
        <f t="shared" si="90"/>
        <v>0</v>
      </c>
      <c r="E1124" s="251">
        <f t="shared" si="91"/>
        <v>0</v>
      </c>
      <c r="F1124" s="168"/>
      <c r="G1124" s="96"/>
      <c r="H1124" s="79"/>
      <c r="I1124" s="285"/>
      <c r="J1124" s="62"/>
      <c r="K1124" s="51"/>
      <c r="L1124" s="66"/>
    </row>
    <row r="1125" spans="1:12" x14ac:dyDescent="0.4">
      <c r="A1125" s="45">
        <f t="shared" ca="1" si="88"/>
        <v>0</v>
      </c>
      <c r="B1125" s="45" t="b">
        <f t="shared" si="87"/>
        <v>0</v>
      </c>
      <c r="C1125" s="46">
        <f t="shared" si="89"/>
        <v>0</v>
      </c>
      <c r="D1125" s="45">
        <f t="shared" si="90"/>
        <v>0</v>
      </c>
      <c r="E1125" s="251">
        <f t="shared" si="91"/>
        <v>0</v>
      </c>
      <c r="F1125" s="168"/>
      <c r="G1125" s="96"/>
      <c r="H1125" s="79"/>
      <c r="I1125" s="285"/>
      <c r="J1125" s="62"/>
      <c r="K1125" s="51"/>
      <c r="L1125" s="66"/>
    </row>
    <row r="1126" spans="1:12" x14ac:dyDescent="0.4">
      <c r="A1126" s="45">
        <f t="shared" ca="1" si="88"/>
        <v>0</v>
      </c>
      <c r="B1126" s="45" t="b">
        <f t="shared" si="87"/>
        <v>0</v>
      </c>
      <c r="C1126" s="46">
        <f t="shared" si="89"/>
        <v>0</v>
      </c>
      <c r="D1126" s="45">
        <f t="shared" si="90"/>
        <v>0</v>
      </c>
      <c r="E1126" s="251">
        <f t="shared" si="91"/>
        <v>0</v>
      </c>
      <c r="F1126" s="168"/>
      <c r="G1126" s="96"/>
      <c r="H1126" s="79"/>
      <c r="I1126" s="285"/>
      <c r="J1126" s="62"/>
      <c r="K1126" s="51"/>
      <c r="L1126" s="66"/>
    </row>
    <row r="1127" spans="1:12" x14ac:dyDescent="0.4">
      <c r="A1127" s="45">
        <f t="shared" ca="1" si="88"/>
        <v>0</v>
      </c>
      <c r="B1127" s="45" t="b">
        <f t="shared" si="87"/>
        <v>0</v>
      </c>
      <c r="C1127" s="46">
        <f t="shared" si="89"/>
        <v>0</v>
      </c>
      <c r="D1127" s="45">
        <f t="shared" si="90"/>
        <v>0</v>
      </c>
      <c r="E1127" s="251">
        <f t="shared" si="91"/>
        <v>0</v>
      </c>
      <c r="F1127" s="168"/>
      <c r="G1127" s="96"/>
      <c r="H1127" s="79"/>
      <c r="I1127" s="285"/>
      <c r="J1127" s="62"/>
      <c r="K1127" s="51"/>
      <c r="L1127" s="66"/>
    </row>
    <row r="1128" spans="1:12" x14ac:dyDescent="0.4">
      <c r="A1128" s="45">
        <f t="shared" ca="1" si="88"/>
        <v>0</v>
      </c>
      <c r="B1128" s="45" t="b">
        <f t="shared" si="87"/>
        <v>0</v>
      </c>
      <c r="C1128" s="46">
        <f t="shared" si="89"/>
        <v>0</v>
      </c>
      <c r="D1128" s="45">
        <f t="shared" si="90"/>
        <v>0</v>
      </c>
      <c r="E1128" s="251">
        <f t="shared" si="91"/>
        <v>0</v>
      </c>
      <c r="F1128" s="168"/>
      <c r="G1128" s="96"/>
      <c r="H1128" s="79"/>
      <c r="I1128" s="285"/>
      <c r="J1128" s="62"/>
      <c r="K1128" s="51"/>
      <c r="L1128" s="66"/>
    </row>
    <row r="1129" spans="1:12" x14ac:dyDescent="0.4">
      <c r="A1129" s="45">
        <f t="shared" ca="1" si="88"/>
        <v>0</v>
      </c>
      <c r="B1129" s="45" t="b">
        <f t="shared" si="87"/>
        <v>0</v>
      </c>
      <c r="C1129" s="46">
        <f t="shared" si="89"/>
        <v>0</v>
      </c>
      <c r="D1129" s="45">
        <f t="shared" si="90"/>
        <v>0</v>
      </c>
      <c r="E1129" s="251">
        <f t="shared" si="91"/>
        <v>0</v>
      </c>
      <c r="F1129" s="168"/>
      <c r="G1129" s="96"/>
      <c r="H1129" s="79"/>
      <c r="I1129" s="285"/>
      <c r="J1129" s="62"/>
      <c r="K1129" s="51"/>
      <c r="L1129" s="66"/>
    </row>
    <row r="1130" spans="1:12" x14ac:dyDescent="0.4">
      <c r="A1130" s="45">
        <f t="shared" ca="1" si="88"/>
        <v>0</v>
      </c>
      <c r="B1130" s="45" t="b">
        <f t="shared" si="87"/>
        <v>0</v>
      </c>
      <c r="C1130" s="46">
        <f t="shared" si="89"/>
        <v>0</v>
      </c>
      <c r="D1130" s="45">
        <f t="shared" si="90"/>
        <v>0</v>
      </c>
      <c r="E1130" s="251">
        <f t="shared" si="91"/>
        <v>0</v>
      </c>
      <c r="F1130" s="168"/>
      <c r="G1130" s="96"/>
      <c r="H1130" s="79"/>
      <c r="I1130" s="285"/>
      <c r="J1130" s="62"/>
      <c r="K1130" s="51"/>
      <c r="L1130" s="66"/>
    </row>
    <row r="1131" spans="1:12" x14ac:dyDescent="0.4">
      <c r="A1131" s="45">
        <f t="shared" ca="1" si="88"/>
        <v>0</v>
      </c>
      <c r="B1131" s="45" t="b">
        <f t="shared" si="87"/>
        <v>0</v>
      </c>
      <c r="C1131" s="46">
        <f t="shared" si="89"/>
        <v>0</v>
      </c>
      <c r="D1131" s="45">
        <f t="shared" si="90"/>
        <v>0</v>
      </c>
      <c r="E1131" s="251">
        <f t="shared" si="91"/>
        <v>0</v>
      </c>
      <c r="F1131" s="168"/>
      <c r="G1131" s="96"/>
      <c r="H1131" s="79"/>
      <c r="I1131" s="285"/>
      <c r="J1131" s="62"/>
      <c r="K1131" s="51"/>
      <c r="L1131" s="66"/>
    </row>
    <row r="1132" spans="1:12" x14ac:dyDescent="0.4">
      <c r="A1132" s="45">
        <f t="shared" ca="1" si="88"/>
        <v>0</v>
      </c>
      <c r="B1132" s="45" t="b">
        <f t="shared" si="87"/>
        <v>0</v>
      </c>
      <c r="C1132" s="46">
        <f t="shared" si="89"/>
        <v>0</v>
      </c>
      <c r="D1132" s="45">
        <f t="shared" si="90"/>
        <v>0</v>
      </c>
      <c r="E1132" s="251">
        <f t="shared" si="91"/>
        <v>0</v>
      </c>
      <c r="F1132" s="168"/>
      <c r="G1132" s="96"/>
      <c r="H1132" s="79"/>
      <c r="I1132" s="285"/>
      <c r="J1132" s="62"/>
      <c r="K1132" s="51"/>
      <c r="L1132" s="66"/>
    </row>
    <row r="1133" spans="1:12" x14ac:dyDescent="0.4">
      <c r="A1133" s="45">
        <f t="shared" ca="1" si="88"/>
        <v>0</v>
      </c>
      <c r="B1133" s="45" t="b">
        <f t="shared" si="87"/>
        <v>0</v>
      </c>
      <c r="C1133" s="46">
        <f t="shared" si="89"/>
        <v>0</v>
      </c>
      <c r="D1133" s="45">
        <f t="shared" si="90"/>
        <v>0</v>
      </c>
      <c r="E1133" s="251">
        <f t="shared" si="91"/>
        <v>0</v>
      </c>
      <c r="F1133" s="168"/>
      <c r="G1133" s="96"/>
      <c r="H1133" s="79"/>
      <c r="I1133" s="285"/>
      <c r="J1133" s="62"/>
      <c r="K1133" s="51"/>
      <c r="L1133" s="66"/>
    </row>
    <row r="1134" spans="1:12" x14ac:dyDescent="0.4">
      <c r="A1134" s="45">
        <f t="shared" ca="1" si="88"/>
        <v>0</v>
      </c>
      <c r="B1134" s="45" t="b">
        <f t="shared" si="87"/>
        <v>0</v>
      </c>
      <c r="C1134" s="46">
        <f t="shared" si="89"/>
        <v>0</v>
      </c>
      <c r="D1134" s="45">
        <f t="shared" si="90"/>
        <v>0</v>
      </c>
      <c r="E1134" s="251">
        <f t="shared" si="91"/>
        <v>0</v>
      </c>
      <c r="F1134" s="168"/>
      <c r="G1134" s="96"/>
      <c r="H1134" s="79"/>
      <c r="I1134" s="285"/>
      <c r="J1134" s="62"/>
      <c r="K1134" s="51"/>
      <c r="L1134" s="66"/>
    </row>
    <row r="1135" spans="1:12" x14ac:dyDescent="0.4">
      <c r="A1135" s="45">
        <f t="shared" ca="1" si="88"/>
        <v>0</v>
      </c>
      <c r="B1135" s="45" t="b">
        <f t="shared" si="87"/>
        <v>0</v>
      </c>
      <c r="C1135" s="46">
        <f t="shared" si="89"/>
        <v>0</v>
      </c>
      <c r="D1135" s="45">
        <f t="shared" si="90"/>
        <v>0</v>
      </c>
      <c r="E1135" s="251">
        <f t="shared" si="91"/>
        <v>0</v>
      </c>
      <c r="F1135" s="168"/>
      <c r="G1135" s="96"/>
      <c r="H1135" s="79"/>
      <c r="I1135" s="285"/>
      <c r="J1135" s="62"/>
      <c r="K1135" s="51"/>
      <c r="L1135" s="66"/>
    </row>
    <row r="1136" spans="1:12" x14ac:dyDescent="0.4">
      <c r="A1136" s="45">
        <f t="shared" ca="1" si="88"/>
        <v>0</v>
      </c>
      <c r="B1136" s="45" t="b">
        <f t="shared" si="87"/>
        <v>0</v>
      </c>
      <c r="C1136" s="46">
        <f t="shared" si="89"/>
        <v>0</v>
      </c>
      <c r="D1136" s="45">
        <f t="shared" si="90"/>
        <v>0</v>
      </c>
      <c r="E1136" s="251">
        <f t="shared" si="91"/>
        <v>0</v>
      </c>
      <c r="F1136" s="168"/>
      <c r="G1136" s="96"/>
      <c r="H1136" s="79"/>
      <c r="I1136" s="285"/>
      <c r="J1136" s="62"/>
      <c r="K1136" s="51"/>
      <c r="L1136" s="66"/>
    </row>
    <row r="1137" spans="1:12" x14ac:dyDescent="0.4">
      <c r="A1137" s="45">
        <f t="shared" ca="1" si="88"/>
        <v>0</v>
      </c>
      <c r="B1137" s="45" t="b">
        <f t="shared" si="87"/>
        <v>0</v>
      </c>
      <c r="C1137" s="46">
        <f t="shared" si="89"/>
        <v>0</v>
      </c>
      <c r="D1137" s="45">
        <f t="shared" si="90"/>
        <v>0</v>
      </c>
      <c r="E1137" s="251">
        <f t="shared" si="91"/>
        <v>0</v>
      </c>
      <c r="F1137" s="168"/>
      <c r="G1137" s="96"/>
      <c r="H1137" s="79"/>
      <c r="I1137" s="285"/>
      <c r="J1137" s="62"/>
      <c r="K1137" s="51"/>
      <c r="L1137" s="66"/>
    </row>
    <row r="1138" spans="1:12" x14ac:dyDescent="0.4">
      <c r="A1138" s="45">
        <f t="shared" ca="1" si="88"/>
        <v>0</v>
      </c>
      <c r="B1138" s="45" t="b">
        <f t="shared" si="87"/>
        <v>0</v>
      </c>
      <c r="C1138" s="46">
        <f t="shared" si="89"/>
        <v>0</v>
      </c>
      <c r="D1138" s="45">
        <f t="shared" si="90"/>
        <v>0</v>
      </c>
      <c r="E1138" s="251">
        <f t="shared" si="91"/>
        <v>0</v>
      </c>
      <c r="F1138" s="168"/>
      <c r="G1138" s="96"/>
      <c r="H1138" s="79"/>
      <c r="I1138" s="285"/>
      <c r="J1138" s="62"/>
      <c r="K1138" s="51"/>
      <c r="L1138" s="66"/>
    </row>
    <row r="1139" spans="1:12" x14ac:dyDescent="0.4">
      <c r="A1139" s="45">
        <f t="shared" ca="1" si="88"/>
        <v>0</v>
      </c>
      <c r="B1139" s="45" t="b">
        <f t="shared" si="87"/>
        <v>0</v>
      </c>
      <c r="C1139" s="46">
        <f t="shared" si="89"/>
        <v>0</v>
      </c>
      <c r="D1139" s="45">
        <f t="shared" si="90"/>
        <v>0</v>
      </c>
      <c r="E1139" s="251">
        <f t="shared" si="91"/>
        <v>0</v>
      </c>
      <c r="F1139" s="168"/>
      <c r="G1139" s="96"/>
      <c r="H1139" s="79"/>
      <c r="I1139" s="285"/>
      <c r="J1139" s="62"/>
      <c r="K1139" s="51"/>
      <c r="L1139" s="66"/>
    </row>
    <row r="1140" spans="1:12" x14ac:dyDescent="0.4">
      <c r="A1140" s="45">
        <f t="shared" ca="1" si="88"/>
        <v>0</v>
      </c>
      <c r="B1140" s="45" t="b">
        <f t="shared" si="87"/>
        <v>0</v>
      </c>
      <c r="C1140" s="46">
        <f t="shared" si="89"/>
        <v>0</v>
      </c>
      <c r="D1140" s="45">
        <f t="shared" si="90"/>
        <v>0</v>
      </c>
      <c r="E1140" s="251">
        <f t="shared" si="91"/>
        <v>0</v>
      </c>
      <c r="F1140" s="168"/>
      <c r="G1140" s="96"/>
      <c r="H1140" s="79"/>
      <c r="I1140" s="285"/>
      <c r="J1140" s="62"/>
      <c r="K1140" s="51"/>
      <c r="L1140" s="66"/>
    </row>
    <row r="1141" spans="1:12" x14ac:dyDescent="0.4">
      <c r="A1141" s="45">
        <f t="shared" ca="1" si="88"/>
        <v>0</v>
      </c>
      <c r="B1141" s="45" t="b">
        <f t="shared" si="87"/>
        <v>0</v>
      </c>
      <c r="C1141" s="46">
        <f t="shared" si="89"/>
        <v>0</v>
      </c>
      <c r="D1141" s="45">
        <f t="shared" si="90"/>
        <v>0</v>
      </c>
      <c r="E1141" s="251">
        <f t="shared" si="91"/>
        <v>0</v>
      </c>
      <c r="F1141" s="168"/>
      <c r="G1141" s="96"/>
      <c r="H1141" s="79"/>
      <c r="I1141" s="285"/>
      <c r="J1141" s="62"/>
      <c r="K1141" s="51"/>
      <c r="L1141" s="66"/>
    </row>
    <row r="1142" spans="1:12" x14ac:dyDescent="0.4">
      <c r="A1142" s="45">
        <f t="shared" ca="1" si="88"/>
        <v>0</v>
      </c>
      <c r="B1142" s="45" t="b">
        <f t="shared" si="87"/>
        <v>0</v>
      </c>
      <c r="C1142" s="46">
        <f t="shared" si="89"/>
        <v>0</v>
      </c>
      <c r="D1142" s="45">
        <f t="shared" si="90"/>
        <v>0</v>
      </c>
      <c r="E1142" s="251">
        <f t="shared" si="91"/>
        <v>0</v>
      </c>
      <c r="F1142" s="168"/>
      <c r="G1142" s="96"/>
      <c r="H1142" s="79"/>
      <c r="I1142" s="285"/>
      <c r="J1142" s="62"/>
      <c r="K1142" s="51"/>
      <c r="L1142" s="66"/>
    </row>
    <row r="1143" spans="1:12" x14ac:dyDescent="0.4">
      <c r="A1143" s="45">
        <f t="shared" ca="1" si="88"/>
        <v>0</v>
      </c>
      <c r="B1143" s="45" t="b">
        <f t="shared" si="87"/>
        <v>0</v>
      </c>
      <c r="C1143" s="46">
        <f t="shared" si="89"/>
        <v>0</v>
      </c>
      <c r="D1143" s="45">
        <f t="shared" si="90"/>
        <v>0</v>
      </c>
      <c r="E1143" s="251">
        <f t="shared" si="91"/>
        <v>0</v>
      </c>
      <c r="F1143" s="168"/>
      <c r="G1143" s="96"/>
      <c r="H1143" s="79"/>
      <c r="I1143" s="285"/>
      <c r="J1143" s="62"/>
      <c r="K1143" s="51"/>
      <c r="L1143" s="66"/>
    </row>
    <row r="1144" spans="1:12" x14ac:dyDescent="0.4">
      <c r="A1144" s="45">
        <f t="shared" ca="1" si="88"/>
        <v>0</v>
      </c>
      <c r="B1144" s="45" t="b">
        <f t="shared" si="87"/>
        <v>0</v>
      </c>
      <c r="C1144" s="46">
        <f t="shared" si="89"/>
        <v>0</v>
      </c>
      <c r="D1144" s="45">
        <f t="shared" si="90"/>
        <v>0</v>
      </c>
      <c r="E1144" s="251">
        <f t="shared" si="91"/>
        <v>0</v>
      </c>
      <c r="F1144" s="168"/>
      <c r="G1144" s="96"/>
      <c r="H1144" s="79"/>
      <c r="I1144" s="285"/>
      <c r="J1144" s="62"/>
      <c r="K1144" s="51"/>
      <c r="L1144" s="66"/>
    </row>
    <row r="1145" spans="1:12" x14ac:dyDescent="0.4">
      <c r="A1145" s="45">
        <f t="shared" ca="1" si="88"/>
        <v>0</v>
      </c>
      <c r="B1145" s="45" t="b">
        <f t="shared" si="87"/>
        <v>0</v>
      </c>
      <c r="C1145" s="46">
        <f t="shared" si="89"/>
        <v>0</v>
      </c>
      <c r="D1145" s="45">
        <f t="shared" si="90"/>
        <v>0</v>
      </c>
      <c r="E1145" s="251">
        <f t="shared" si="91"/>
        <v>0</v>
      </c>
      <c r="F1145" s="168"/>
      <c r="G1145" s="96"/>
      <c r="H1145" s="79"/>
      <c r="I1145" s="285"/>
      <c r="J1145" s="62"/>
      <c r="K1145" s="51"/>
      <c r="L1145" s="66"/>
    </row>
    <row r="1146" spans="1:12" x14ac:dyDescent="0.4">
      <c r="A1146" s="45">
        <f t="shared" ca="1" si="88"/>
        <v>0</v>
      </c>
      <c r="B1146" s="45" t="b">
        <f t="shared" si="87"/>
        <v>0</v>
      </c>
      <c r="C1146" s="46">
        <f t="shared" si="89"/>
        <v>0</v>
      </c>
      <c r="D1146" s="45">
        <f t="shared" si="90"/>
        <v>0</v>
      </c>
      <c r="E1146" s="251">
        <f t="shared" si="91"/>
        <v>0</v>
      </c>
      <c r="F1146" s="168"/>
      <c r="G1146" s="96"/>
      <c r="H1146" s="79"/>
      <c r="I1146" s="285"/>
      <c r="J1146" s="62"/>
      <c r="K1146" s="51"/>
      <c r="L1146" s="66"/>
    </row>
    <row r="1147" spans="1:12" x14ac:dyDescent="0.4">
      <c r="A1147" s="45">
        <f t="shared" ca="1" si="88"/>
        <v>0</v>
      </c>
      <c r="B1147" s="45" t="b">
        <f t="shared" si="87"/>
        <v>0</v>
      </c>
      <c r="C1147" s="46">
        <f t="shared" si="89"/>
        <v>0</v>
      </c>
      <c r="D1147" s="45">
        <f t="shared" si="90"/>
        <v>0</v>
      </c>
      <c r="E1147" s="251">
        <f t="shared" si="91"/>
        <v>0</v>
      </c>
      <c r="F1147" s="168"/>
      <c r="G1147" s="96"/>
      <c r="H1147" s="79"/>
      <c r="I1147" s="285"/>
      <c r="J1147" s="62"/>
      <c r="K1147" s="51"/>
      <c r="L1147" s="66"/>
    </row>
    <row r="1148" spans="1:12" x14ac:dyDescent="0.4">
      <c r="A1148" s="45">
        <f t="shared" ca="1" si="88"/>
        <v>0</v>
      </c>
      <c r="B1148" s="45" t="b">
        <f t="shared" si="87"/>
        <v>0</v>
      </c>
      <c r="C1148" s="46">
        <f t="shared" si="89"/>
        <v>0</v>
      </c>
      <c r="D1148" s="45">
        <f t="shared" si="90"/>
        <v>0</v>
      </c>
      <c r="E1148" s="251">
        <f t="shared" si="91"/>
        <v>0</v>
      </c>
      <c r="F1148" s="168"/>
      <c r="G1148" s="96"/>
      <c r="H1148" s="79"/>
      <c r="I1148" s="285"/>
      <c r="J1148" s="62"/>
      <c r="K1148" s="51"/>
      <c r="L1148" s="66"/>
    </row>
    <row r="1149" spans="1:12" x14ac:dyDescent="0.4">
      <c r="A1149" s="45">
        <f t="shared" ca="1" si="88"/>
        <v>0</v>
      </c>
      <c r="B1149" s="45" t="b">
        <f t="shared" si="87"/>
        <v>0</v>
      </c>
      <c r="C1149" s="46">
        <f t="shared" si="89"/>
        <v>0</v>
      </c>
      <c r="D1149" s="45">
        <f t="shared" si="90"/>
        <v>0</v>
      </c>
      <c r="E1149" s="251">
        <f t="shared" si="91"/>
        <v>0</v>
      </c>
      <c r="F1149" s="168"/>
      <c r="G1149" s="96"/>
      <c r="H1149" s="79"/>
      <c r="I1149" s="285"/>
      <c r="J1149" s="62"/>
      <c r="K1149" s="51"/>
      <c r="L1149" s="66"/>
    </row>
    <row r="1150" spans="1:12" x14ac:dyDescent="0.4">
      <c r="A1150" s="45">
        <f t="shared" ca="1" si="88"/>
        <v>0</v>
      </c>
      <c r="B1150" s="45" t="b">
        <f t="shared" si="87"/>
        <v>0</v>
      </c>
      <c r="C1150" s="46">
        <f t="shared" si="89"/>
        <v>0</v>
      </c>
      <c r="D1150" s="45">
        <f t="shared" si="90"/>
        <v>0</v>
      </c>
      <c r="E1150" s="251">
        <f t="shared" si="91"/>
        <v>0</v>
      </c>
      <c r="F1150" s="168"/>
      <c r="G1150" s="96"/>
      <c r="H1150" s="79"/>
      <c r="I1150" s="285"/>
      <c r="J1150" s="62"/>
      <c r="K1150" s="51"/>
      <c r="L1150" s="66"/>
    </row>
    <row r="1151" spans="1:12" x14ac:dyDescent="0.4">
      <c r="A1151" s="45">
        <f t="shared" ca="1" si="88"/>
        <v>0</v>
      </c>
      <c r="B1151" s="45" t="b">
        <f t="shared" si="87"/>
        <v>0</v>
      </c>
      <c r="C1151" s="46">
        <f t="shared" si="89"/>
        <v>0</v>
      </c>
      <c r="D1151" s="45">
        <f t="shared" si="90"/>
        <v>0</v>
      </c>
      <c r="E1151" s="251">
        <f t="shared" si="91"/>
        <v>0</v>
      </c>
      <c r="F1151" s="168"/>
      <c r="G1151" s="96"/>
      <c r="H1151" s="79"/>
      <c r="I1151" s="285"/>
      <c r="J1151" s="62"/>
      <c r="K1151" s="51"/>
      <c r="L1151" s="66"/>
    </row>
    <row r="1152" spans="1:12" x14ac:dyDescent="0.4">
      <c r="A1152" s="45">
        <f t="shared" ca="1" si="88"/>
        <v>0</v>
      </c>
      <c r="B1152" s="45" t="b">
        <f t="shared" si="87"/>
        <v>0</v>
      </c>
      <c r="C1152" s="46">
        <f t="shared" si="89"/>
        <v>0</v>
      </c>
      <c r="D1152" s="45">
        <f t="shared" si="90"/>
        <v>0</v>
      </c>
      <c r="E1152" s="251">
        <f t="shared" si="91"/>
        <v>0</v>
      </c>
      <c r="F1152" s="168"/>
      <c r="G1152" s="96"/>
      <c r="H1152" s="79"/>
      <c r="I1152" s="285"/>
      <c r="J1152" s="62"/>
      <c r="K1152" s="51"/>
      <c r="L1152" s="66"/>
    </row>
    <row r="1153" spans="1:12" x14ac:dyDescent="0.4">
      <c r="A1153" s="45">
        <f t="shared" ca="1" si="88"/>
        <v>0</v>
      </c>
      <c r="B1153" s="45" t="b">
        <f t="shared" si="87"/>
        <v>0</v>
      </c>
      <c r="C1153" s="46">
        <f t="shared" si="89"/>
        <v>0</v>
      </c>
      <c r="D1153" s="45">
        <f t="shared" si="90"/>
        <v>0</v>
      </c>
      <c r="E1153" s="251">
        <f t="shared" si="91"/>
        <v>0</v>
      </c>
      <c r="F1153" s="168"/>
      <c r="G1153" s="96"/>
      <c r="H1153" s="79"/>
      <c r="I1153" s="285"/>
      <c r="J1153" s="62"/>
      <c r="K1153" s="51"/>
      <c r="L1153" s="66"/>
    </row>
    <row r="1154" spans="1:12" x14ac:dyDescent="0.4">
      <c r="A1154" s="45">
        <f t="shared" ca="1" si="88"/>
        <v>0</v>
      </c>
      <c r="B1154" s="45" t="b">
        <f t="shared" si="87"/>
        <v>0</v>
      </c>
      <c r="C1154" s="46">
        <f t="shared" si="89"/>
        <v>0</v>
      </c>
      <c r="D1154" s="45">
        <f t="shared" si="90"/>
        <v>0</v>
      </c>
      <c r="E1154" s="251">
        <f t="shared" si="91"/>
        <v>0</v>
      </c>
      <c r="F1154" s="168"/>
      <c r="G1154" s="96"/>
      <c r="H1154" s="79"/>
      <c r="I1154" s="285"/>
      <c r="J1154" s="62"/>
      <c r="K1154" s="51"/>
      <c r="L1154" s="66"/>
    </row>
    <row r="1155" spans="1:12" x14ac:dyDescent="0.4">
      <c r="A1155" s="45">
        <f t="shared" ca="1" si="88"/>
        <v>0</v>
      </c>
      <c r="B1155" s="45" t="b">
        <f t="shared" si="87"/>
        <v>0</v>
      </c>
      <c r="C1155" s="46">
        <f t="shared" si="89"/>
        <v>0</v>
      </c>
      <c r="D1155" s="45">
        <f t="shared" si="90"/>
        <v>0</v>
      </c>
      <c r="E1155" s="251">
        <f t="shared" si="91"/>
        <v>0</v>
      </c>
      <c r="F1155" s="168"/>
      <c r="G1155" s="96"/>
      <c r="H1155" s="79"/>
      <c r="I1155" s="285"/>
      <c r="J1155" s="62"/>
      <c r="K1155" s="51"/>
      <c r="L1155" s="66"/>
    </row>
    <row r="1156" spans="1:12" x14ac:dyDescent="0.4">
      <c r="A1156" s="45">
        <f t="shared" ca="1" si="88"/>
        <v>0</v>
      </c>
      <c r="B1156" s="45" t="b">
        <f t="shared" si="87"/>
        <v>0</v>
      </c>
      <c r="C1156" s="46">
        <f t="shared" si="89"/>
        <v>0</v>
      </c>
      <c r="D1156" s="45">
        <f t="shared" si="90"/>
        <v>0</v>
      </c>
      <c r="E1156" s="251">
        <f t="shared" si="91"/>
        <v>0</v>
      </c>
      <c r="F1156" s="168"/>
      <c r="G1156" s="96"/>
      <c r="H1156" s="79"/>
      <c r="I1156" s="285"/>
      <c r="J1156" s="62"/>
      <c r="K1156" s="51"/>
      <c r="L1156" s="66"/>
    </row>
    <row r="1157" spans="1:12" x14ac:dyDescent="0.4">
      <c r="A1157" s="45">
        <f t="shared" ca="1" si="88"/>
        <v>0</v>
      </c>
      <c r="B1157" s="45" t="b">
        <f t="shared" si="87"/>
        <v>0</v>
      </c>
      <c r="C1157" s="46">
        <f t="shared" si="89"/>
        <v>0</v>
      </c>
      <c r="D1157" s="45">
        <f t="shared" si="90"/>
        <v>0</v>
      </c>
      <c r="E1157" s="251">
        <f t="shared" si="91"/>
        <v>0</v>
      </c>
      <c r="F1157" s="168"/>
      <c r="G1157" s="96"/>
      <c r="H1157" s="79"/>
      <c r="I1157" s="285"/>
      <c r="J1157" s="62"/>
      <c r="K1157" s="51"/>
      <c r="L1157" s="66"/>
    </row>
    <row r="1158" spans="1:12" x14ac:dyDescent="0.4">
      <c r="A1158" s="45">
        <f t="shared" ca="1" si="88"/>
        <v>0</v>
      </c>
      <c r="B1158" s="45" t="b">
        <f t="shared" si="87"/>
        <v>0</v>
      </c>
      <c r="C1158" s="46">
        <f t="shared" si="89"/>
        <v>0</v>
      </c>
      <c r="D1158" s="45">
        <f t="shared" si="90"/>
        <v>0</v>
      </c>
      <c r="E1158" s="251">
        <f t="shared" si="91"/>
        <v>0</v>
      </c>
      <c r="F1158" s="168"/>
      <c r="G1158" s="96"/>
      <c r="H1158" s="79"/>
      <c r="I1158" s="285"/>
      <c r="J1158" s="62"/>
      <c r="K1158" s="51"/>
      <c r="L1158" s="66"/>
    </row>
    <row r="1159" spans="1:12" x14ac:dyDescent="0.4">
      <c r="A1159" s="45">
        <f t="shared" ca="1" si="88"/>
        <v>0</v>
      </c>
      <c r="B1159" s="45" t="b">
        <f t="shared" ref="B1159:B1222" si="92">AND(分科號=E1159,D1159&gt;=分起日,D1159&lt;=分訖日)</f>
        <v>0</v>
      </c>
      <c r="C1159" s="46">
        <f t="shared" si="89"/>
        <v>0</v>
      </c>
      <c r="D1159" s="45">
        <f t="shared" si="90"/>
        <v>0</v>
      </c>
      <c r="E1159" s="251">
        <f t="shared" si="91"/>
        <v>0</v>
      </c>
      <c r="F1159" s="168"/>
      <c r="G1159" s="96"/>
      <c r="H1159" s="79"/>
      <c r="I1159" s="285"/>
      <c r="J1159" s="62"/>
      <c r="K1159" s="51"/>
      <c r="L1159" s="66"/>
    </row>
    <row r="1160" spans="1:12" x14ac:dyDescent="0.4">
      <c r="A1160" s="45">
        <f t="shared" ref="A1160:A1223" ca="1" si="93">IF(B1160,COUNTIF(OFFSET(B1160,ROW()*-1+6,,ROW()-5),TRUE),)</f>
        <v>0</v>
      </c>
      <c r="B1160" s="45" t="b">
        <f t="shared" si="92"/>
        <v>0</v>
      </c>
      <c r="C1160" s="46">
        <f t="shared" ref="C1160:C1223" si="94">IF(F1160&lt;&gt;"",F1160,IF(E1160&lt;&gt;0,INDEX(C:C,ROW()-1),0))</f>
        <v>0</v>
      </c>
      <c r="D1160" s="45">
        <f t="shared" ref="D1160:D1223" si="95">IF(G1160&lt;&gt;"",G1160,IF(E1160&lt;&gt;0,INDEX(D:D,ROW()-1),0))</f>
        <v>0</v>
      </c>
      <c r="E1160" s="251">
        <f t="shared" si="91"/>
        <v>0</v>
      </c>
      <c r="F1160" s="168"/>
      <c r="G1160" s="96"/>
      <c r="H1160" s="79"/>
      <c r="I1160" s="285"/>
      <c r="J1160" s="62"/>
      <c r="K1160" s="51"/>
      <c r="L1160" s="66"/>
    </row>
    <row r="1161" spans="1:12" x14ac:dyDescent="0.4">
      <c r="A1161" s="45">
        <f t="shared" ca="1" si="93"/>
        <v>0</v>
      </c>
      <c r="B1161" s="45" t="b">
        <f t="shared" si="92"/>
        <v>0</v>
      </c>
      <c r="C1161" s="46">
        <f t="shared" si="94"/>
        <v>0</v>
      </c>
      <c r="D1161" s="45">
        <f t="shared" si="95"/>
        <v>0</v>
      </c>
      <c r="E1161" s="251">
        <f t="shared" si="91"/>
        <v>0</v>
      </c>
      <c r="F1161" s="168"/>
      <c r="G1161" s="96"/>
      <c r="H1161" s="79"/>
      <c r="I1161" s="285"/>
      <c r="J1161" s="62"/>
      <c r="K1161" s="51"/>
      <c r="L1161" s="66"/>
    </row>
    <row r="1162" spans="1:12" x14ac:dyDescent="0.4">
      <c r="A1162" s="45">
        <f t="shared" ca="1" si="93"/>
        <v>0</v>
      </c>
      <c r="B1162" s="45" t="b">
        <f t="shared" si="92"/>
        <v>0</v>
      </c>
      <c r="C1162" s="46">
        <f t="shared" si="94"/>
        <v>0</v>
      </c>
      <c r="D1162" s="45">
        <f t="shared" si="95"/>
        <v>0</v>
      </c>
      <c r="E1162" s="251">
        <f t="shared" ref="E1162:E1225" si="96">IF(I1162&lt;&gt;"",VALUE(TRIM(LEFT(I1162,6))),0)</f>
        <v>0</v>
      </c>
      <c r="F1162" s="168"/>
      <c r="G1162" s="96"/>
      <c r="H1162" s="79"/>
      <c r="I1162" s="285"/>
      <c r="J1162" s="62"/>
      <c r="K1162" s="51"/>
      <c r="L1162" s="66"/>
    </row>
    <row r="1163" spans="1:12" x14ac:dyDescent="0.4">
      <c r="A1163" s="45">
        <f t="shared" ca="1" si="93"/>
        <v>0</v>
      </c>
      <c r="B1163" s="45" t="b">
        <f t="shared" si="92"/>
        <v>0</v>
      </c>
      <c r="C1163" s="46">
        <f t="shared" si="94"/>
        <v>0</v>
      </c>
      <c r="D1163" s="45">
        <f t="shared" si="95"/>
        <v>0</v>
      </c>
      <c r="E1163" s="251">
        <f t="shared" si="96"/>
        <v>0</v>
      </c>
      <c r="F1163" s="168"/>
      <c r="G1163" s="96"/>
      <c r="H1163" s="79"/>
      <c r="I1163" s="285"/>
      <c r="J1163" s="62"/>
      <c r="K1163" s="51"/>
      <c r="L1163" s="66"/>
    </row>
    <row r="1164" spans="1:12" x14ac:dyDescent="0.4">
      <c r="A1164" s="45">
        <f t="shared" ca="1" si="93"/>
        <v>0</v>
      </c>
      <c r="B1164" s="45" t="b">
        <f t="shared" si="92"/>
        <v>0</v>
      </c>
      <c r="C1164" s="46">
        <f t="shared" si="94"/>
        <v>0</v>
      </c>
      <c r="D1164" s="45">
        <f t="shared" si="95"/>
        <v>0</v>
      </c>
      <c r="E1164" s="251">
        <f t="shared" si="96"/>
        <v>0</v>
      </c>
      <c r="F1164" s="168"/>
      <c r="G1164" s="96"/>
      <c r="H1164" s="79"/>
      <c r="I1164" s="285"/>
      <c r="J1164" s="62"/>
      <c r="K1164" s="51"/>
      <c r="L1164" s="66"/>
    </row>
    <row r="1165" spans="1:12" x14ac:dyDescent="0.4">
      <c r="A1165" s="45">
        <f t="shared" ca="1" si="93"/>
        <v>0</v>
      </c>
      <c r="B1165" s="45" t="b">
        <f t="shared" si="92"/>
        <v>0</v>
      </c>
      <c r="C1165" s="46">
        <f t="shared" si="94"/>
        <v>0</v>
      </c>
      <c r="D1165" s="45">
        <f t="shared" si="95"/>
        <v>0</v>
      </c>
      <c r="E1165" s="251">
        <f t="shared" si="96"/>
        <v>0</v>
      </c>
      <c r="F1165" s="168"/>
      <c r="G1165" s="96"/>
      <c r="H1165" s="79"/>
      <c r="I1165" s="285"/>
      <c r="J1165" s="62"/>
      <c r="K1165" s="51"/>
      <c r="L1165" s="66"/>
    </row>
    <row r="1166" spans="1:12" x14ac:dyDescent="0.4">
      <c r="A1166" s="45">
        <f t="shared" ca="1" si="93"/>
        <v>0</v>
      </c>
      <c r="B1166" s="45" t="b">
        <f t="shared" si="92"/>
        <v>0</v>
      </c>
      <c r="C1166" s="46">
        <f t="shared" si="94"/>
        <v>0</v>
      </c>
      <c r="D1166" s="45">
        <f t="shared" si="95"/>
        <v>0</v>
      </c>
      <c r="E1166" s="251">
        <f t="shared" si="96"/>
        <v>0</v>
      </c>
      <c r="F1166" s="168"/>
      <c r="G1166" s="96"/>
      <c r="H1166" s="79"/>
      <c r="I1166" s="285"/>
      <c r="J1166" s="62"/>
      <c r="K1166" s="51"/>
      <c r="L1166" s="66"/>
    </row>
    <row r="1167" spans="1:12" x14ac:dyDescent="0.4">
      <c r="A1167" s="45">
        <f t="shared" ca="1" si="93"/>
        <v>0</v>
      </c>
      <c r="B1167" s="45" t="b">
        <f t="shared" si="92"/>
        <v>0</v>
      </c>
      <c r="C1167" s="46">
        <f t="shared" si="94"/>
        <v>0</v>
      </c>
      <c r="D1167" s="45">
        <f t="shared" si="95"/>
        <v>0</v>
      </c>
      <c r="E1167" s="251">
        <f t="shared" si="96"/>
        <v>0</v>
      </c>
      <c r="F1167" s="168"/>
      <c r="G1167" s="96"/>
      <c r="H1167" s="79"/>
      <c r="I1167" s="285"/>
      <c r="J1167" s="62"/>
      <c r="K1167" s="51"/>
      <c r="L1167" s="66"/>
    </row>
    <row r="1168" spans="1:12" x14ac:dyDescent="0.4">
      <c r="A1168" s="45">
        <f t="shared" ca="1" si="93"/>
        <v>0</v>
      </c>
      <c r="B1168" s="45" t="b">
        <f t="shared" si="92"/>
        <v>0</v>
      </c>
      <c r="C1168" s="46">
        <f t="shared" si="94"/>
        <v>0</v>
      </c>
      <c r="D1168" s="45">
        <f t="shared" si="95"/>
        <v>0</v>
      </c>
      <c r="E1168" s="251">
        <f t="shared" si="96"/>
        <v>0</v>
      </c>
      <c r="F1168" s="168"/>
      <c r="G1168" s="96"/>
      <c r="H1168" s="79"/>
      <c r="I1168" s="285"/>
      <c r="J1168" s="62"/>
      <c r="K1168" s="51"/>
      <c r="L1168" s="66"/>
    </row>
    <row r="1169" spans="1:12" x14ac:dyDescent="0.4">
      <c r="A1169" s="45">
        <f t="shared" ca="1" si="93"/>
        <v>0</v>
      </c>
      <c r="B1169" s="45" t="b">
        <f t="shared" si="92"/>
        <v>0</v>
      </c>
      <c r="C1169" s="46">
        <f t="shared" si="94"/>
        <v>0</v>
      </c>
      <c r="D1169" s="45">
        <f t="shared" si="95"/>
        <v>0</v>
      </c>
      <c r="E1169" s="251">
        <f t="shared" si="96"/>
        <v>0</v>
      </c>
      <c r="F1169" s="168"/>
      <c r="G1169" s="96"/>
      <c r="H1169" s="79"/>
      <c r="I1169" s="285"/>
      <c r="J1169" s="62"/>
      <c r="K1169" s="51"/>
      <c r="L1169" s="66"/>
    </row>
    <row r="1170" spans="1:12" x14ac:dyDescent="0.4">
      <c r="A1170" s="45">
        <f t="shared" ca="1" si="93"/>
        <v>0</v>
      </c>
      <c r="B1170" s="45" t="b">
        <f t="shared" si="92"/>
        <v>0</v>
      </c>
      <c r="C1170" s="46">
        <f t="shared" si="94"/>
        <v>0</v>
      </c>
      <c r="D1170" s="45">
        <f t="shared" si="95"/>
        <v>0</v>
      </c>
      <c r="E1170" s="251">
        <f t="shared" si="96"/>
        <v>0</v>
      </c>
      <c r="F1170" s="168"/>
      <c r="G1170" s="96"/>
      <c r="H1170" s="79"/>
      <c r="I1170" s="285"/>
      <c r="J1170" s="62"/>
      <c r="K1170" s="51"/>
      <c r="L1170" s="66"/>
    </row>
    <row r="1171" spans="1:12" x14ac:dyDescent="0.4">
      <c r="A1171" s="45">
        <f t="shared" ca="1" si="93"/>
        <v>0</v>
      </c>
      <c r="B1171" s="45" t="b">
        <f t="shared" si="92"/>
        <v>0</v>
      </c>
      <c r="C1171" s="46">
        <f t="shared" si="94"/>
        <v>0</v>
      </c>
      <c r="D1171" s="45">
        <f t="shared" si="95"/>
        <v>0</v>
      </c>
      <c r="E1171" s="251">
        <f t="shared" si="96"/>
        <v>0</v>
      </c>
      <c r="F1171" s="168"/>
      <c r="G1171" s="96"/>
      <c r="H1171" s="79"/>
      <c r="I1171" s="285"/>
      <c r="J1171" s="62"/>
      <c r="K1171" s="51"/>
      <c r="L1171" s="66"/>
    </row>
    <row r="1172" spans="1:12" x14ac:dyDescent="0.4">
      <c r="A1172" s="45">
        <f t="shared" ca="1" si="93"/>
        <v>0</v>
      </c>
      <c r="B1172" s="45" t="b">
        <f t="shared" si="92"/>
        <v>0</v>
      </c>
      <c r="C1172" s="46">
        <f t="shared" si="94"/>
        <v>0</v>
      </c>
      <c r="D1172" s="45">
        <f t="shared" si="95"/>
        <v>0</v>
      </c>
      <c r="E1172" s="251">
        <f t="shared" si="96"/>
        <v>0</v>
      </c>
      <c r="F1172" s="168"/>
      <c r="G1172" s="96"/>
      <c r="H1172" s="79"/>
      <c r="I1172" s="285"/>
      <c r="J1172" s="62"/>
      <c r="K1172" s="51"/>
      <c r="L1172" s="66"/>
    </row>
    <row r="1173" spans="1:12" x14ac:dyDescent="0.4">
      <c r="A1173" s="45">
        <f t="shared" ca="1" si="93"/>
        <v>0</v>
      </c>
      <c r="B1173" s="45" t="b">
        <f t="shared" si="92"/>
        <v>0</v>
      </c>
      <c r="C1173" s="46">
        <f t="shared" si="94"/>
        <v>0</v>
      </c>
      <c r="D1173" s="45">
        <f t="shared" si="95"/>
        <v>0</v>
      </c>
      <c r="E1173" s="251">
        <f t="shared" si="96"/>
        <v>0</v>
      </c>
      <c r="F1173" s="168"/>
      <c r="G1173" s="96"/>
      <c r="H1173" s="79"/>
      <c r="I1173" s="285"/>
      <c r="J1173" s="62"/>
      <c r="K1173" s="51"/>
      <c r="L1173" s="66"/>
    </row>
    <row r="1174" spans="1:12" x14ac:dyDescent="0.4">
      <c r="A1174" s="45">
        <f t="shared" ca="1" si="93"/>
        <v>0</v>
      </c>
      <c r="B1174" s="45" t="b">
        <f t="shared" si="92"/>
        <v>0</v>
      </c>
      <c r="C1174" s="46">
        <f t="shared" si="94"/>
        <v>0</v>
      </c>
      <c r="D1174" s="45">
        <f t="shared" si="95"/>
        <v>0</v>
      </c>
      <c r="E1174" s="251">
        <f t="shared" si="96"/>
        <v>0</v>
      </c>
      <c r="F1174" s="168"/>
      <c r="G1174" s="96"/>
      <c r="H1174" s="79"/>
      <c r="I1174" s="285"/>
      <c r="J1174" s="62"/>
      <c r="K1174" s="51"/>
      <c r="L1174" s="66"/>
    </row>
    <row r="1175" spans="1:12" x14ac:dyDescent="0.4">
      <c r="A1175" s="45">
        <f t="shared" ca="1" si="93"/>
        <v>0</v>
      </c>
      <c r="B1175" s="45" t="b">
        <f t="shared" si="92"/>
        <v>0</v>
      </c>
      <c r="C1175" s="46">
        <f t="shared" si="94"/>
        <v>0</v>
      </c>
      <c r="D1175" s="45">
        <f t="shared" si="95"/>
        <v>0</v>
      </c>
      <c r="E1175" s="251">
        <f t="shared" si="96"/>
        <v>0</v>
      </c>
      <c r="F1175" s="168"/>
      <c r="G1175" s="96"/>
      <c r="H1175" s="79"/>
      <c r="I1175" s="285"/>
      <c r="J1175" s="62"/>
      <c r="K1175" s="51"/>
      <c r="L1175" s="66"/>
    </row>
    <row r="1176" spans="1:12" x14ac:dyDescent="0.4">
      <c r="A1176" s="45">
        <f t="shared" ca="1" si="93"/>
        <v>0</v>
      </c>
      <c r="B1176" s="45" t="b">
        <f t="shared" si="92"/>
        <v>0</v>
      </c>
      <c r="C1176" s="46">
        <f t="shared" si="94"/>
        <v>0</v>
      </c>
      <c r="D1176" s="45">
        <f t="shared" si="95"/>
        <v>0</v>
      </c>
      <c r="E1176" s="251">
        <f t="shared" si="96"/>
        <v>0</v>
      </c>
      <c r="F1176" s="168"/>
      <c r="G1176" s="96"/>
      <c r="H1176" s="79"/>
      <c r="I1176" s="285"/>
      <c r="J1176" s="62"/>
      <c r="K1176" s="51"/>
      <c r="L1176" s="66"/>
    </row>
    <row r="1177" spans="1:12" x14ac:dyDescent="0.4">
      <c r="A1177" s="45">
        <f t="shared" ca="1" si="93"/>
        <v>0</v>
      </c>
      <c r="B1177" s="45" t="b">
        <f t="shared" si="92"/>
        <v>0</v>
      </c>
      <c r="C1177" s="46">
        <f t="shared" si="94"/>
        <v>0</v>
      </c>
      <c r="D1177" s="45">
        <f t="shared" si="95"/>
        <v>0</v>
      </c>
      <c r="E1177" s="251">
        <f t="shared" si="96"/>
        <v>0</v>
      </c>
      <c r="F1177" s="168"/>
      <c r="G1177" s="96"/>
      <c r="H1177" s="79"/>
      <c r="I1177" s="285"/>
      <c r="J1177" s="62"/>
      <c r="K1177" s="51"/>
      <c r="L1177" s="66"/>
    </row>
    <row r="1178" spans="1:12" x14ac:dyDescent="0.4">
      <c r="A1178" s="45">
        <f t="shared" ca="1" si="93"/>
        <v>0</v>
      </c>
      <c r="B1178" s="45" t="b">
        <f t="shared" si="92"/>
        <v>0</v>
      </c>
      <c r="C1178" s="46">
        <f t="shared" si="94"/>
        <v>0</v>
      </c>
      <c r="D1178" s="45">
        <f t="shared" si="95"/>
        <v>0</v>
      </c>
      <c r="E1178" s="251">
        <f t="shared" si="96"/>
        <v>0</v>
      </c>
      <c r="F1178" s="168"/>
      <c r="G1178" s="96"/>
      <c r="H1178" s="79"/>
      <c r="I1178" s="285"/>
      <c r="J1178" s="62"/>
      <c r="K1178" s="51"/>
      <c r="L1178" s="66"/>
    </row>
    <row r="1179" spans="1:12" x14ac:dyDescent="0.4">
      <c r="A1179" s="45">
        <f t="shared" ca="1" si="93"/>
        <v>0</v>
      </c>
      <c r="B1179" s="45" t="b">
        <f t="shared" si="92"/>
        <v>0</v>
      </c>
      <c r="C1179" s="46">
        <f t="shared" si="94"/>
        <v>0</v>
      </c>
      <c r="D1179" s="45">
        <f t="shared" si="95"/>
        <v>0</v>
      </c>
      <c r="E1179" s="251">
        <f t="shared" si="96"/>
        <v>0</v>
      </c>
      <c r="F1179" s="168"/>
      <c r="G1179" s="96"/>
      <c r="H1179" s="79"/>
      <c r="I1179" s="285"/>
      <c r="J1179" s="62"/>
      <c r="K1179" s="51"/>
      <c r="L1179" s="66"/>
    </row>
    <row r="1180" spans="1:12" x14ac:dyDescent="0.4">
      <c r="A1180" s="45">
        <f t="shared" ca="1" si="93"/>
        <v>0</v>
      </c>
      <c r="B1180" s="45" t="b">
        <f t="shared" si="92"/>
        <v>0</v>
      </c>
      <c r="C1180" s="46">
        <f t="shared" si="94"/>
        <v>0</v>
      </c>
      <c r="D1180" s="45">
        <f t="shared" si="95"/>
        <v>0</v>
      </c>
      <c r="E1180" s="251">
        <f t="shared" si="96"/>
        <v>0</v>
      </c>
      <c r="F1180" s="168"/>
      <c r="G1180" s="96"/>
      <c r="H1180" s="79"/>
      <c r="I1180" s="285"/>
      <c r="J1180" s="62"/>
      <c r="K1180" s="51"/>
      <c r="L1180" s="66"/>
    </row>
    <row r="1181" spans="1:12" x14ac:dyDescent="0.4">
      <c r="A1181" s="45">
        <f t="shared" ca="1" si="93"/>
        <v>0</v>
      </c>
      <c r="B1181" s="45" t="b">
        <f t="shared" si="92"/>
        <v>0</v>
      </c>
      <c r="C1181" s="46">
        <f t="shared" si="94"/>
        <v>0</v>
      </c>
      <c r="D1181" s="45">
        <f t="shared" si="95"/>
        <v>0</v>
      </c>
      <c r="E1181" s="251">
        <f t="shared" si="96"/>
        <v>0</v>
      </c>
      <c r="F1181" s="168"/>
      <c r="G1181" s="96"/>
      <c r="H1181" s="79"/>
      <c r="I1181" s="285"/>
      <c r="J1181" s="62"/>
      <c r="K1181" s="51"/>
      <c r="L1181" s="66"/>
    </row>
    <row r="1182" spans="1:12" x14ac:dyDescent="0.4">
      <c r="A1182" s="45">
        <f t="shared" ca="1" si="93"/>
        <v>0</v>
      </c>
      <c r="B1182" s="45" t="b">
        <f t="shared" si="92"/>
        <v>0</v>
      </c>
      <c r="C1182" s="46">
        <f t="shared" si="94"/>
        <v>0</v>
      </c>
      <c r="D1182" s="45">
        <f t="shared" si="95"/>
        <v>0</v>
      </c>
      <c r="E1182" s="251">
        <f t="shared" si="96"/>
        <v>0</v>
      </c>
      <c r="F1182" s="168"/>
      <c r="G1182" s="96"/>
      <c r="H1182" s="79"/>
      <c r="I1182" s="285"/>
      <c r="J1182" s="62"/>
      <c r="K1182" s="51"/>
      <c r="L1182" s="66"/>
    </row>
    <row r="1183" spans="1:12" x14ac:dyDescent="0.4">
      <c r="A1183" s="45">
        <f t="shared" ca="1" si="93"/>
        <v>0</v>
      </c>
      <c r="B1183" s="45" t="b">
        <f t="shared" si="92"/>
        <v>0</v>
      </c>
      <c r="C1183" s="46">
        <f t="shared" si="94"/>
        <v>0</v>
      </c>
      <c r="D1183" s="45">
        <f t="shared" si="95"/>
        <v>0</v>
      </c>
      <c r="E1183" s="251">
        <f t="shared" si="96"/>
        <v>0</v>
      </c>
      <c r="F1183" s="168"/>
      <c r="G1183" s="96"/>
      <c r="H1183" s="79"/>
      <c r="I1183" s="285"/>
      <c r="J1183" s="62"/>
      <c r="K1183" s="51"/>
      <c r="L1183" s="66"/>
    </row>
    <row r="1184" spans="1:12" x14ac:dyDescent="0.4">
      <c r="A1184" s="45">
        <f t="shared" ca="1" si="93"/>
        <v>0</v>
      </c>
      <c r="B1184" s="45" t="b">
        <f t="shared" si="92"/>
        <v>0</v>
      </c>
      <c r="C1184" s="46">
        <f t="shared" si="94"/>
        <v>0</v>
      </c>
      <c r="D1184" s="45">
        <f t="shared" si="95"/>
        <v>0</v>
      </c>
      <c r="E1184" s="251">
        <f t="shared" si="96"/>
        <v>0</v>
      </c>
      <c r="F1184" s="168"/>
      <c r="G1184" s="96"/>
      <c r="H1184" s="79"/>
      <c r="I1184" s="285"/>
      <c r="J1184" s="62"/>
      <c r="K1184" s="51"/>
      <c r="L1184" s="66"/>
    </row>
    <row r="1185" spans="1:12" x14ac:dyDescent="0.4">
      <c r="A1185" s="45">
        <f t="shared" ca="1" si="93"/>
        <v>0</v>
      </c>
      <c r="B1185" s="45" t="b">
        <f t="shared" si="92"/>
        <v>0</v>
      </c>
      <c r="C1185" s="46">
        <f t="shared" si="94"/>
        <v>0</v>
      </c>
      <c r="D1185" s="45">
        <f t="shared" si="95"/>
        <v>0</v>
      </c>
      <c r="E1185" s="251">
        <f t="shared" si="96"/>
        <v>0</v>
      </c>
      <c r="F1185" s="168"/>
      <c r="G1185" s="96"/>
      <c r="H1185" s="79"/>
      <c r="I1185" s="285"/>
      <c r="J1185" s="62"/>
      <c r="K1185" s="51"/>
      <c r="L1185" s="66"/>
    </row>
    <row r="1186" spans="1:12" x14ac:dyDescent="0.4">
      <c r="A1186" s="45">
        <f t="shared" ca="1" si="93"/>
        <v>0</v>
      </c>
      <c r="B1186" s="45" t="b">
        <f t="shared" si="92"/>
        <v>0</v>
      </c>
      <c r="C1186" s="46">
        <f t="shared" si="94"/>
        <v>0</v>
      </c>
      <c r="D1186" s="45">
        <f t="shared" si="95"/>
        <v>0</v>
      </c>
      <c r="E1186" s="251">
        <f t="shared" si="96"/>
        <v>0</v>
      </c>
      <c r="F1186" s="168"/>
      <c r="G1186" s="96"/>
      <c r="H1186" s="79"/>
      <c r="I1186" s="285"/>
      <c r="J1186" s="62"/>
      <c r="K1186" s="51"/>
      <c r="L1186" s="66"/>
    </row>
    <row r="1187" spans="1:12" x14ac:dyDescent="0.4">
      <c r="A1187" s="45">
        <f t="shared" ca="1" si="93"/>
        <v>0</v>
      </c>
      <c r="B1187" s="45" t="b">
        <f t="shared" si="92"/>
        <v>0</v>
      </c>
      <c r="C1187" s="46">
        <f t="shared" si="94"/>
        <v>0</v>
      </c>
      <c r="D1187" s="45">
        <f t="shared" si="95"/>
        <v>0</v>
      </c>
      <c r="E1187" s="251">
        <f t="shared" si="96"/>
        <v>0</v>
      </c>
      <c r="F1187" s="168"/>
      <c r="G1187" s="96"/>
      <c r="H1187" s="79"/>
      <c r="I1187" s="285"/>
      <c r="J1187" s="62"/>
      <c r="K1187" s="51"/>
      <c r="L1187" s="66"/>
    </row>
    <row r="1188" spans="1:12" x14ac:dyDescent="0.4">
      <c r="A1188" s="45">
        <f t="shared" ca="1" si="93"/>
        <v>0</v>
      </c>
      <c r="B1188" s="45" t="b">
        <f t="shared" si="92"/>
        <v>0</v>
      </c>
      <c r="C1188" s="46">
        <f t="shared" si="94"/>
        <v>0</v>
      </c>
      <c r="D1188" s="45">
        <f t="shared" si="95"/>
        <v>0</v>
      </c>
      <c r="E1188" s="251">
        <f t="shared" si="96"/>
        <v>0</v>
      </c>
      <c r="F1188" s="168"/>
      <c r="G1188" s="96"/>
      <c r="H1188" s="79"/>
      <c r="I1188" s="285"/>
      <c r="J1188" s="62"/>
      <c r="K1188" s="51"/>
      <c r="L1188" s="66"/>
    </row>
    <row r="1189" spans="1:12" x14ac:dyDescent="0.4">
      <c r="A1189" s="45">
        <f t="shared" ca="1" si="93"/>
        <v>0</v>
      </c>
      <c r="B1189" s="45" t="b">
        <f t="shared" si="92"/>
        <v>0</v>
      </c>
      <c r="C1189" s="46">
        <f t="shared" si="94"/>
        <v>0</v>
      </c>
      <c r="D1189" s="45">
        <f t="shared" si="95"/>
        <v>0</v>
      </c>
      <c r="E1189" s="251">
        <f t="shared" si="96"/>
        <v>0</v>
      </c>
      <c r="F1189" s="168"/>
      <c r="G1189" s="96"/>
      <c r="H1189" s="79"/>
      <c r="I1189" s="285"/>
      <c r="J1189" s="62"/>
      <c r="K1189" s="51"/>
      <c r="L1189" s="66"/>
    </row>
    <row r="1190" spans="1:12" x14ac:dyDescent="0.4">
      <c r="A1190" s="45">
        <f t="shared" ca="1" si="93"/>
        <v>0</v>
      </c>
      <c r="B1190" s="45" t="b">
        <f t="shared" si="92"/>
        <v>0</v>
      </c>
      <c r="C1190" s="46">
        <f t="shared" si="94"/>
        <v>0</v>
      </c>
      <c r="D1190" s="45">
        <f t="shared" si="95"/>
        <v>0</v>
      </c>
      <c r="E1190" s="251">
        <f t="shared" si="96"/>
        <v>0</v>
      </c>
      <c r="F1190" s="168"/>
      <c r="G1190" s="96"/>
      <c r="H1190" s="79"/>
      <c r="I1190" s="285"/>
      <c r="J1190" s="62"/>
      <c r="K1190" s="51"/>
      <c r="L1190" s="66"/>
    </row>
    <row r="1191" spans="1:12" x14ac:dyDescent="0.4">
      <c r="A1191" s="45">
        <f t="shared" ca="1" si="93"/>
        <v>0</v>
      </c>
      <c r="B1191" s="45" t="b">
        <f t="shared" si="92"/>
        <v>0</v>
      </c>
      <c r="C1191" s="46">
        <f t="shared" si="94"/>
        <v>0</v>
      </c>
      <c r="D1191" s="45">
        <f t="shared" si="95"/>
        <v>0</v>
      </c>
      <c r="E1191" s="251">
        <f t="shared" si="96"/>
        <v>0</v>
      </c>
      <c r="F1191" s="168"/>
      <c r="G1191" s="96"/>
      <c r="H1191" s="79"/>
      <c r="I1191" s="285"/>
      <c r="J1191" s="62"/>
      <c r="K1191" s="51"/>
      <c r="L1191" s="66"/>
    </row>
    <row r="1192" spans="1:12" x14ac:dyDescent="0.4">
      <c r="A1192" s="45">
        <f t="shared" ca="1" si="93"/>
        <v>0</v>
      </c>
      <c r="B1192" s="45" t="b">
        <f t="shared" si="92"/>
        <v>0</v>
      </c>
      <c r="C1192" s="46">
        <f t="shared" si="94"/>
        <v>0</v>
      </c>
      <c r="D1192" s="45">
        <f t="shared" si="95"/>
        <v>0</v>
      </c>
      <c r="E1192" s="251">
        <f t="shared" si="96"/>
        <v>0</v>
      </c>
      <c r="F1192" s="168"/>
      <c r="G1192" s="96"/>
      <c r="H1192" s="79"/>
      <c r="I1192" s="285"/>
      <c r="J1192" s="62"/>
      <c r="K1192" s="51"/>
      <c r="L1192" s="66"/>
    </row>
    <row r="1193" spans="1:12" x14ac:dyDescent="0.4">
      <c r="A1193" s="45">
        <f t="shared" ca="1" si="93"/>
        <v>0</v>
      </c>
      <c r="B1193" s="45" t="b">
        <f t="shared" si="92"/>
        <v>0</v>
      </c>
      <c r="C1193" s="46">
        <f t="shared" si="94"/>
        <v>0</v>
      </c>
      <c r="D1193" s="45">
        <f t="shared" si="95"/>
        <v>0</v>
      </c>
      <c r="E1193" s="251">
        <f t="shared" si="96"/>
        <v>0</v>
      </c>
      <c r="F1193" s="168"/>
      <c r="G1193" s="96"/>
      <c r="H1193" s="79"/>
      <c r="I1193" s="285"/>
      <c r="J1193" s="62"/>
      <c r="K1193" s="51"/>
      <c r="L1193" s="66"/>
    </row>
    <row r="1194" spans="1:12" x14ac:dyDescent="0.4">
      <c r="A1194" s="45">
        <f t="shared" ca="1" si="93"/>
        <v>0</v>
      </c>
      <c r="B1194" s="45" t="b">
        <f t="shared" si="92"/>
        <v>0</v>
      </c>
      <c r="C1194" s="46">
        <f t="shared" si="94"/>
        <v>0</v>
      </c>
      <c r="D1194" s="45">
        <f t="shared" si="95"/>
        <v>0</v>
      </c>
      <c r="E1194" s="251">
        <f t="shared" si="96"/>
        <v>0</v>
      </c>
      <c r="F1194" s="168"/>
      <c r="G1194" s="96"/>
      <c r="H1194" s="79"/>
      <c r="I1194" s="285"/>
      <c r="J1194" s="62"/>
      <c r="K1194" s="51"/>
      <c r="L1194" s="66"/>
    </row>
    <row r="1195" spans="1:12" x14ac:dyDescent="0.4">
      <c r="A1195" s="45">
        <f t="shared" ca="1" si="93"/>
        <v>0</v>
      </c>
      <c r="B1195" s="45" t="b">
        <f t="shared" si="92"/>
        <v>0</v>
      </c>
      <c r="C1195" s="46">
        <f t="shared" si="94"/>
        <v>0</v>
      </c>
      <c r="D1195" s="45">
        <f t="shared" si="95"/>
        <v>0</v>
      </c>
      <c r="E1195" s="251">
        <f t="shared" si="96"/>
        <v>0</v>
      </c>
      <c r="F1195" s="168"/>
      <c r="G1195" s="96"/>
      <c r="H1195" s="79"/>
      <c r="I1195" s="285"/>
      <c r="J1195" s="62"/>
      <c r="K1195" s="51"/>
      <c r="L1195" s="66"/>
    </row>
    <row r="1196" spans="1:12" x14ac:dyDescent="0.4">
      <c r="A1196" s="45">
        <f t="shared" ca="1" si="93"/>
        <v>0</v>
      </c>
      <c r="B1196" s="45" t="b">
        <f t="shared" si="92"/>
        <v>0</v>
      </c>
      <c r="C1196" s="46">
        <f t="shared" si="94"/>
        <v>0</v>
      </c>
      <c r="D1196" s="45">
        <f t="shared" si="95"/>
        <v>0</v>
      </c>
      <c r="E1196" s="251">
        <f t="shared" si="96"/>
        <v>0</v>
      </c>
      <c r="F1196" s="168"/>
      <c r="G1196" s="96"/>
      <c r="H1196" s="79"/>
      <c r="I1196" s="285"/>
      <c r="J1196" s="62"/>
      <c r="K1196" s="51"/>
      <c r="L1196" s="66"/>
    </row>
    <row r="1197" spans="1:12" x14ac:dyDescent="0.4">
      <c r="A1197" s="45">
        <f t="shared" ca="1" si="93"/>
        <v>0</v>
      </c>
      <c r="B1197" s="45" t="b">
        <f t="shared" si="92"/>
        <v>0</v>
      </c>
      <c r="C1197" s="46">
        <f t="shared" si="94"/>
        <v>0</v>
      </c>
      <c r="D1197" s="45">
        <f t="shared" si="95"/>
        <v>0</v>
      </c>
      <c r="E1197" s="251">
        <f t="shared" si="96"/>
        <v>0</v>
      </c>
      <c r="F1197" s="168"/>
      <c r="G1197" s="96"/>
      <c r="H1197" s="79"/>
      <c r="I1197" s="285"/>
      <c r="J1197" s="62"/>
      <c r="K1197" s="51"/>
      <c r="L1197" s="66"/>
    </row>
    <row r="1198" spans="1:12" x14ac:dyDescent="0.4">
      <c r="A1198" s="45">
        <f t="shared" ca="1" si="93"/>
        <v>0</v>
      </c>
      <c r="B1198" s="45" t="b">
        <f t="shared" si="92"/>
        <v>0</v>
      </c>
      <c r="C1198" s="46">
        <f t="shared" si="94"/>
        <v>0</v>
      </c>
      <c r="D1198" s="45">
        <f t="shared" si="95"/>
        <v>0</v>
      </c>
      <c r="E1198" s="251">
        <f t="shared" si="96"/>
        <v>0</v>
      </c>
      <c r="F1198" s="168"/>
      <c r="G1198" s="96"/>
      <c r="H1198" s="79"/>
      <c r="I1198" s="285"/>
      <c r="J1198" s="62"/>
      <c r="K1198" s="51"/>
      <c r="L1198" s="66"/>
    </row>
    <row r="1199" spans="1:12" x14ac:dyDescent="0.4">
      <c r="A1199" s="45">
        <f t="shared" ca="1" si="93"/>
        <v>0</v>
      </c>
      <c r="B1199" s="45" t="b">
        <f t="shared" si="92"/>
        <v>0</v>
      </c>
      <c r="C1199" s="46">
        <f t="shared" si="94"/>
        <v>0</v>
      </c>
      <c r="D1199" s="45">
        <f t="shared" si="95"/>
        <v>0</v>
      </c>
      <c r="E1199" s="251">
        <f t="shared" si="96"/>
        <v>0</v>
      </c>
      <c r="F1199" s="168"/>
      <c r="G1199" s="96"/>
      <c r="H1199" s="79"/>
      <c r="I1199" s="285"/>
      <c r="J1199" s="62"/>
      <c r="K1199" s="51"/>
      <c r="L1199" s="66"/>
    </row>
    <row r="1200" spans="1:12" x14ac:dyDescent="0.4">
      <c r="A1200" s="45">
        <f t="shared" ca="1" si="93"/>
        <v>0</v>
      </c>
      <c r="B1200" s="45" t="b">
        <f t="shared" si="92"/>
        <v>0</v>
      </c>
      <c r="C1200" s="46">
        <f t="shared" si="94"/>
        <v>0</v>
      </c>
      <c r="D1200" s="45">
        <f t="shared" si="95"/>
        <v>0</v>
      </c>
      <c r="E1200" s="251">
        <f t="shared" si="96"/>
        <v>0</v>
      </c>
      <c r="F1200" s="168"/>
      <c r="G1200" s="96"/>
      <c r="H1200" s="79"/>
      <c r="I1200" s="285"/>
      <c r="J1200" s="62"/>
      <c r="K1200" s="51"/>
      <c r="L1200" s="66"/>
    </row>
    <row r="1201" spans="1:12" x14ac:dyDescent="0.4">
      <c r="A1201" s="45">
        <f t="shared" ca="1" si="93"/>
        <v>0</v>
      </c>
      <c r="B1201" s="45" t="b">
        <f t="shared" si="92"/>
        <v>0</v>
      </c>
      <c r="C1201" s="46">
        <f t="shared" si="94"/>
        <v>0</v>
      </c>
      <c r="D1201" s="45">
        <f t="shared" si="95"/>
        <v>0</v>
      </c>
      <c r="E1201" s="251">
        <f t="shared" si="96"/>
        <v>0</v>
      </c>
      <c r="F1201" s="168"/>
      <c r="G1201" s="96"/>
      <c r="H1201" s="79"/>
      <c r="I1201" s="285"/>
      <c r="J1201" s="62"/>
      <c r="K1201" s="51"/>
      <c r="L1201" s="66"/>
    </row>
    <row r="1202" spans="1:12" x14ac:dyDescent="0.4">
      <c r="A1202" s="45">
        <f t="shared" ca="1" si="93"/>
        <v>0</v>
      </c>
      <c r="B1202" s="45" t="b">
        <f t="shared" si="92"/>
        <v>0</v>
      </c>
      <c r="C1202" s="46">
        <f t="shared" si="94"/>
        <v>0</v>
      </c>
      <c r="D1202" s="45">
        <f t="shared" si="95"/>
        <v>0</v>
      </c>
      <c r="E1202" s="251">
        <f t="shared" si="96"/>
        <v>0</v>
      </c>
      <c r="F1202" s="168"/>
      <c r="G1202" s="96"/>
      <c r="H1202" s="79"/>
      <c r="I1202" s="285"/>
      <c r="J1202" s="62"/>
      <c r="K1202" s="51"/>
      <c r="L1202" s="66"/>
    </row>
    <row r="1203" spans="1:12" x14ac:dyDescent="0.4">
      <c r="A1203" s="45">
        <f t="shared" ca="1" si="93"/>
        <v>0</v>
      </c>
      <c r="B1203" s="45" t="b">
        <f t="shared" si="92"/>
        <v>0</v>
      </c>
      <c r="C1203" s="46">
        <f t="shared" si="94"/>
        <v>0</v>
      </c>
      <c r="D1203" s="45">
        <f t="shared" si="95"/>
        <v>0</v>
      </c>
      <c r="E1203" s="251">
        <f t="shared" si="96"/>
        <v>0</v>
      </c>
      <c r="F1203" s="168"/>
      <c r="G1203" s="96"/>
      <c r="H1203" s="79"/>
      <c r="I1203" s="285"/>
      <c r="J1203" s="62"/>
      <c r="K1203" s="51"/>
      <c r="L1203" s="66"/>
    </row>
    <row r="1204" spans="1:12" x14ac:dyDescent="0.4">
      <c r="A1204" s="45">
        <f t="shared" ca="1" si="93"/>
        <v>0</v>
      </c>
      <c r="B1204" s="45" t="b">
        <f t="shared" si="92"/>
        <v>0</v>
      </c>
      <c r="C1204" s="46">
        <f t="shared" si="94"/>
        <v>0</v>
      </c>
      <c r="D1204" s="45">
        <f t="shared" si="95"/>
        <v>0</v>
      </c>
      <c r="E1204" s="251">
        <f t="shared" si="96"/>
        <v>0</v>
      </c>
      <c r="F1204" s="168"/>
      <c r="G1204" s="96"/>
      <c r="H1204" s="79"/>
      <c r="I1204" s="285"/>
      <c r="J1204" s="62"/>
      <c r="K1204" s="51"/>
      <c r="L1204" s="66"/>
    </row>
    <row r="1205" spans="1:12" x14ac:dyDescent="0.4">
      <c r="A1205" s="45">
        <f t="shared" ca="1" si="93"/>
        <v>0</v>
      </c>
      <c r="B1205" s="45" t="b">
        <f t="shared" si="92"/>
        <v>0</v>
      </c>
      <c r="C1205" s="46">
        <f t="shared" si="94"/>
        <v>0</v>
      </c>
      <c r="D1205" s="45">
        <f t="shared" si="95"/>
        <v>0</v>
      </c>
      <c r="E1205" s="251">
        <f t="shared" si="96"/>
        <v>0</v>
      </c>
      <c r="F1205" s="168"/>
      <c r="G1205" s="96"/>
      <c r="H1205" s="79"/>
      <c r="I1205" s="285"/>
      <c r="J1205" s="62"/>
      <c r="K1205" s="51"/>
      <c r="L1205" s="66"/>
    </row>
    <row r="1206" spans="1:12" x14ac:dyDescent="0.4">
      <c r="A1206" s="45">
        <f t="shared" ca="1" si="93"/>
        <v>0</v>
      </c>
      <c r="B1206" s="45" t="b">
        <f t="shared" si="92"/>
        <v>0</v>
      </c>
      <c r="C1206" s="46">
        <f t="shared" si="94"/>
        <v>0</v>
      </c>
      <c r="D1206" s="45">
        <f t="shared" si="95"/>
        <v>0</v>
      </c>
      <c r="E1206" s="251">
        <f t="shared" si="96"/>
        <v>0</v>
      </c>
      <c r="F1206" s="168"/>
      <c r="G1206" s="96"/>
      <c r="H1206" s="79"/>
      <c r="I1206" s="285"/>
      <c r="J1206" s="62"/>
      <c r="K1206" s="51"/>
      <c r="L1206" s="66"/>
    </row>
    <row r="1207" spans="1:12" x14ac:dyDescent="0.4">
      <c r="A1207" s="45">
        <f t="shared" ca="1" si="93"/>
        <v>0</v>
      </c>
      <c r="B1207" s="45" t="b">
        <f t="shared" si="92"/>
        <v>0</v>
      </c>
      <c r="C1207" s="46">
        <f t="shared" si="94"/>
        <v>0</v>
      </c>
      <c r="D1207" s="45">
        <f t="shared" si="95"/>
        <v>0</v>
      </c>
      <c r="E1207" s="251">
        <f t="shared" si="96"/>
        <v>0</v>
      </c>
      <c r="F1207" s="168"/>
      <c r="G1207" s="96"/>
      <c r="H1207" s="79"/>
      <c r="I1207" s="285"/>
      <c r="J1207" s="62"/>
      <c r="K1207" s="51"/>
      <c r="L1207" s="66"/>
    </row>
    <row r="1208" spans="1:12" x14ac:dyDescent="0.4">
      <c r="A1208" s="45">
        <f t="shared" ca="1" si="93"/>
        <v>0</v>
      </c>
      <c r="B1208" s="45" t="b">
        <f t="shared" si="92"/>
        <v>0</v>
      </c>
      <c r="C1208" s="46">
        <f t="shared" si="94"/>
        <v>0</v>
      </c>
      <c r="D1208" s="45">
        <f t="shared" si="95"/>
        <v>0</v>
      </c>
      <c r="E1208" s="251">
        <f t="shared" si="96"/>
        <v>0</v>
      </c>
      <c r="F1208" s="168"/>
      <c r="G1208" s="96"/>
      <c r="H1208" s="79"/>
      <c r="I1208" s="285"/>
      <c r="J1208" s="62"/>
      <c r="K1208" s="51"/>
      <c r="L1208" s="66"/>
    </row>
    <row r="1209" spans="1:12" x14ac:dyDescent="0.4">
      <c r="A1209" s="45">
        <f t="shared" ca="1" si="93"/>
        <v>0</v>
      </c>
      <c r="B1209" s="45" t="b">
        <f t="shared" si="92"/>
        <v>0</v>
      </c>
      <c r="C1209" s="46">
        <f t="shared" si="94"/>
        <v>0</v>
      </c>
      <c r="D1209" s="45">
        <f t="shared" si="95"/>
        <v>0</v>
      </c>
      <c r="E1209" s="251">
        <f t="shared" si="96"/>
        <v>0</v>
      </c>
      <c r="F1209" s="168"/>
      <c r="G1209" s="96"/>
      <c r="H1209" s="79"/>
      <c r="I1209" s="285"/>
      <c r="J1209" s="62"/>
      <c r="K1209" s="51"/>
      <c r="L1209" s="66"/>
    </row>
    <row r="1210" spans="1:12" x14ac:dyDescent="0.4">
      <c r="A1210" s="45">
        <f t="shared" ca="1" si="93"/>
        <v>0</v>
      </c>
      <c r="B1210" s="45" t="b">
        <f t="shared" si="92"/>
        <v>0</v>
      </c>
      <c r="C1210" s="46">
        <f t="shared" si="94"/>
        <v>0</v>
      </c>
      <c r="D1210" s="45">
        <f t="shared" si="95"/>
        <v>0</v>
      </c>
      <c r="E1210" s="251">
        <f t="shared" si="96"/>
        <v>0</v>
      </c>
      <c r="F1210" s="168"/>
      <c r="G1210" s="96"/>
      <c r="H1210" s="79"/>
      <c r="I1210" s="285"/>
      <c r="J1210" s="62"/>
      <c r="K1210" s="51"/>
      <c r="L1210" s="66"/>
    </row>
    <row r="1211" spans="1:12" x14ac:dyDescent="0.4">
      <c r="A1211" s="45">
        <f t="shared" ca="1" si="93"/>
        <v>0</v>
      </c>
      <c r="B1211" s="45" t="b">
        <f t="shared" si="92"/>
        <v>0</v>
      </c>
      <c r="C1211" s="46">
        <f t="shared" si="94"/>
        <v>0</v>
      </c>
      <c r="D1211" s="45">
        <f t="shared" si="95"/>
        <v>0</v>
      </c>
      <c r="E1211" s="251">
        <f t="shared" si="96"/>
        <v>0</v>
      </c>
      <c r="F1211" s="168"/>
      <c r="G1211" s="96"/>
      <c r="H1211" s="79"/>
      <c r="I1211" s="285"/>
      <c r="J1211" s="62"/>
      <c r="K1211" s="51"/>
      <c r="L1211" s="66"/>
    </row>
    <row r="1212" spans="1:12" x14ac:dyDescent="0.4">
      <c r="A1212" s="45">
        <f t="shared" ca="1" si="93"/>
        <v>0</v>
      </c>
      <c r="B1212" s="45" t="b">
        <f t="shared" si="92"/>
        <v>0</v>
      </c>
      <c r="C1212" s="46">
        <f t="shared" si="94"/>
        <v>0</v>
      </c>
      <c r="D1212" s="45">
        <f t="shared" si="95"/>
        <v>0</v>
      </c>
      <c r="E1212" s="251">
        <f t="shared" si="96"/>
        <v>0</v>
      </c>
      <c r="F1212" s="168"/>
      <c r="G1212" s="96"/>
      <c r="H1212" s="79"/>
      <c r="I1212" s="285"/>
      <c r="J1212" s="62"/>
      <c r="K1212" s="51"/>
      <c r="L1212" s="66"/>
    </row>
    <row r="1213" spans="1:12" x14ac:dyDescent="0.4">
      <c r="A1213" s="45">
        <f t="shared" ca="1" si="93"/>
        <v>0</v>
      </c>
      <c r="B1213" s="45" t="b">
        <f t="shared" si="92"/>
        <v>0</v>
      </c>
      <c r="C1213" s="46">
        <f t="shared" si="94"/>
        <v>0</v>
      </c>
      <c r="D1213" s="45">
        <f t="shared" si="95"/>
        <v>0</v>
      </c>
      <c r="E1213" s="251">
        <f t="shared" si="96"/>
        <v>0</v>
      </c>
      <c r="F1213" s="168"/>
      <c r="G1213" s="96"/>
      <c r="H1213" s="79"/>
      <c r="I1213" s="285"/>
      <c r="J1213" s="62"/>
      <c r="K1213" s="51"/>
      <c r="L1213" s="66"/>
    </row>
    <row r="1214" spans="1:12" x14ac:dyDescent="0.4">
      <c r="A1214" s="45">
        <f t="shared" ca="1" si="93"/>
        <v>0</v>
      </c>
      <c r="B1214" s="45" t="b">
        <f t="shared" si="92"/>
        <v>0</v>
      </c>
      <c r="C1214" s="46">
        <f t="shared" si="94"/>
        <v>0</v>
      </c>
      <c r="D1214" s="45">
        <f t="shared" si="95"/>
        <v>0</v>
      </c>
      <c r="E1214" s="251">
        <f t="shared" si="96"/>
        <v>0</v>
      </c>
      <c r="F1214" s="168"/>
      <c r="G1214" s="96"/>
      <c r="H1214" s="79"/>
      <c r="I1214" s="285"/>
      <c r="J1214" s="62"/>
      <c r="K1214" s="51"/>
      <c r="L1214" s="66"/>
    </row>
    <row r="1215" spans="1:12" x14ac:dyDescent="0.4">
      <c r="A1215" s="45">
        <f t="shared" ca="1" si="93"/>
        <v>0</v>
      </c>
      <c r="B1215" s="45" t="b">
        <f t="shared" si="92"/>
        <v>0</v>
      </c>
      <c r="C1215" s="46">
        <f t="shared" si="94"/>
        <v>0</v>
      </c>
      <c r="D1215" s="45">
        <f t="shared" si="95"/>
        <v>0</v>
      </c>
      <c r="E1215" s="251">
        <f t="shared" si="96"/>
        <v>0</v>
      </c>
      <c r="F1215" s="168"/>
      <c r="G1215" s="96"/>
      <c r="H1215" s="79"/>
      <c r="I1215" s="285"/>
      <c r="J1215" s="62"/>
      <c r="K1215" s="51"/>
      <c r="L1215" s="66"/>
    </row>
    <row r="1216" spans="1:12" x14ac:dyDescent="0.4">
      <c r="A1216" s="45">
        <f t="shared" ca="1" si="93"/>
        <v>0</v>
      </c>
      <c r="B1216" s="45" t="b">
        <f t="shared" si="92"/>
        <v>0</v>
      </c>
      <c r="C1216" s="46">
        <f t="shared" si="94"/>
        <v>0</v>
      </c>
      <c r="D1216" s="45">
        <f t="shared" si="95"/>
        <v>0</v>
      </c>
      <c r="E1216" s="251">
        <f t="shared" si="96"/>
        <v>0</v>
      </c>
      <c r="F1216" s="168"/>
      <c r="G1216" s="96"/>
      <c r="H1216" s="79"/>
      <c r="I1216" s="285"/>
      <c r="J1216" s="62"/>
      <c r="K1216" s="51"/>
      <c r="L1216" s="66"/>
    </row>
    <row r="1217" spans="1:12" x14ac:dyDescent="0.4">
      <c r="A1217" s="45">
        <f t="shared" ca="1" si="93"/>
        <v>0</v>
      </c>
      <c r="B1217" s="45" t="b">
        <f t="shared" si="92"/>
        <v>0</v>
      </c>
      <c r="C1217" s="46">
        <f t="shared" si="94"/>
        <v>0</v>
      </c>
      <c r="D1217" s="45">
        <f t="shared" si="95"/>
        <v>0</v>
      </c>
      <c r="E1217" s="251">
        <f t="shared" si="96"/>
        <v>0</v>
      </c>
      <c r="F1217" s="168"/>
      <c r="G1217" s="96"/>
      <c r="H1217" s="79"/>
      <c r="I1217" s="285"/>
      <c r="J1217" s="62"/>
      <c r="K1217" s="51"/>
      <c r="L1217" s="66"/>
    </row>
    <row r="1218" spans="1:12" x14ac:dyDescent="0.4">
      <c r="A1218" s="45">
        <f t="shared" ca="1" si="93"/>
        <v>0</v>
      </c>
      <c r="B1218" s="45" t="b">
        <f t="shared" si="92"/>
        <v>0</v>
      </c>
      <c r="C1218" s="46">
        <f t="shared" si="94"/>
        <v>0</v>
      </c>
      <c r="D1218" s="45">
        <f t="shared" si="95"/>
        <v>0</v>
      </c>
      <c r="E1218" s="251">
        <f t="shared" si="96"/>
        <v>0</v>
      </c>
      <c r="F1218" s="168"/>
      <c r="G1218" s="96"/>
      <c r="H1218" s="79"/>
      <c r="I1218" s="285"/>
      <c r="J1218" s="62"/>
      <c r="K1218" s="51"/>
      <c r="L1218" s="66"/>
    </row>
    <row r="1219" spans="1:12" x14ac:dyDescent="0.4">
      <c r="A1219" s="45">
        <f t="shared" ca="1" si="93"/>
        <v>0</v>
      </c>
      <c r="B1219" s="45" t="b">
        <f t="shared" si="92"/>
        <v>0</v>
      </c>
      <c r="C1219" s="46">
        <f t="shared" si="94"/>
        <v>0</v>
      </c>
      <c r="D1219" s="45">
        <f t="shared" si="95"/>
        <v>0</v>
      </c>
      <c r="E1219" s="251">
        <f t="shared" si="96"/>
        <v>0</v>
      </c>
      <c r="F1219" s="168"/>
      <c r="G1219" s="96"/>
      <c r="H1219" s="79"/>
      <c r="I1219" s="285"/>
      <c r="J1219" s="62"/>
      <c r="K1219" s="51"/>
      <c r="L1219" s="66"/>
    </row>
    <row r="1220" spans="1:12" x14ac:dyDescent="0.4">
      <c r="A1220" s="45">
        <f t="shared" ca="1" si="93"/>
        <v>0</v>
      </c>
      <c r="B1220" s="45" t="b">
        <f t="shared" si="92"/>
        <v>0</v>
      </c>
      <c r="C1220" s="46">
        <f t="shared" si="94"/>
        <v>0</v>
      </c>
      <c r="D1220" s="45">
        <f t="shared" si="95"/>
        <v>0</v>
      </c>
      <c r="E1220" s="251">
        <f t="shared" si="96"/>
        <v>0</v>
      </c>
      <c r="F1220" s="168"/>
      <c r="G1220" s="96"/>
      <c r="H1220" s="79"/>
      <c r="I1220" s="285"/>
      <c r="J1220" s="62"/>
      <c r="K1220" s="51"/>
      <c r="L1220" s="66"/>
    </row>
    <row r="1221" spans="1:12" x14ac:dyDescent="0.4">
      <c r="A1221" s="45">
        <f t="shared" ca="1" si="93"/>
        <v>0</v>
      </c>
      <c r="B1221" s="45" t="b">
        <f t="shared" si="92"/>
        <v>0</v>
      </c>
      <c r="C1221" s="46">
        <f t="shared" si="94"/>
        <v>0</v>
      </c>
      <c r="D1221" s="45">
        <f t="shared" si="95"/>
        <v>0</v>
      </c>
      <c r="E1221" s="251">
        <f t="shared" si="96"/>
        <v>0</v>
      </c>
      <c r="F1221" s="168"/>
      <c r="G1221" s="96"/>
      <c r="H1221" s="79"/>
      <c r="I1221" s="285"/>
      <c r="J1221" s="62"/>
      <c r="K1221" s="51"/>
      <c r="L1221" s="66"/>
    </row>
    <row r="1222" spans="1:12" x14ac:dyDescent="0.4">
      <c r="A1222" s="45">
        <f t="shared" ca="1" si="93"/>
        <v>0</v>
      </c>
      <c r="B1222" s="45" t="b">
        <f t="shared" si="92"/>
        <v>0</v>
      </c>
      <c r="C1222" s="46">
        <f t="shared" si="94"/>
        <v>0</v>
      </c>
      <c r="D1222" s="45">
        <f t="shared" si="95"/>
        <v>0</v>
      </c>
      <c r="E1222" s="251">
        <f t="shared" si="96"/>
        <v>0</v>
      </c>
      <c r="F1222" s="168"/>
      <c r="G1222" s="96"/>
      <c r="H1222" s="79"/>
      <c r="I1222" s="285"/>
      <c r="J1222" s="62"/>
      <c r="K1222" s="51"/>
      <c r="L1222" s="66"/>
    </row>
    <row r="1223" spans="1:12" x14ac:dyDescent="0.4">
      <c r="A1223" s="45">
        <f t="shared" ca="1" si="93"/>
        <v>0</v>
      </c>
      <c r="B1223" s="45" t="b">
        <f t="shared" ref="B1223:B1286" si="97">AND(分科號=E1223,D1223&gt;=分起日,D1223&lt;=分訖日)</f>
        <v>0</v>
      </c>
      <c r="C1223" s="46">
        <f t="shared" si="94"/>
        <v>0</v>
      </c>
      <c r="D1223" s="45">
        <f t="shared" si="95"/>
        <v>0</v>
      </c>
      <c r="E1223" s="251">
        <f t="shared" si="96"/>
        <v>0</v>
      </c>
      <c r="F1223" s="168"/>
      <c r="G1223" s="96"/>
      <c r="H1223" s="79"/>
      <c r="I1223" s="285"/>
      <c r="J1223" s="62"/>
      <c r="K1223" s="51"/>
      <c r="L1223" s="66"/>
    </row>
    <row r="1224" spans="1:12" x14ac:dyDescent="0.4">
      <c r="A1224" s="45">
        <f t="shared" ref="A1224:A1287" ca="1" si="98">IF(B1224,COUNTIF(OFFSET(B1224,ROW()*-1+6,,ROW()-5),TRUE),)</f>
        <v>0</v>
      </c>
      <c r="B1224" s="45" t="b">
        <f t="shared" si="97"/>
        <v>0</v>
      </c>
      <c r="C1224" s="46">
        <f t="shared" ref="C1224:C1287" si="99">IF(F1224&lt;&gt;"",F1224,IF(E1224&lt;&gt;0,INDEX(C:C,ROW()-1),0))</f>
        <v>0</v>
      </c>
      <c r="D1224" s="45">
        <f t="shared" ref="D1224:D1287" si="100">IF(G1224&lt;&gt;"",G1224,IF(E1224&lt;&gt;0,INDEX(D:D,ROW()-1),0))</f>
        <v>0</v>
      </c>
      <c r="E1224" s="251">
        <f t="shared" si="96"/>
        <v>0</v>
      </c>
      <c r="F1224" s="168"/>
      <c r="G1224" s="96"/>
      <c r="H1224" s="79"/>
      <c r="I1224" s="285"/>
      <c r="J1224" s="62"/>
      <c r="K1224" s="51"/>
      <c r="L1224" s="66"/>
    </row>
    <row r="1225" spans="1:12" x14ac:dyDescent="0.4">
      <c r="A1225" s="45">
        <f t="shared" ca="1" si="98"/>
        <v>0</v>
      </c>
      <c r="B1225" s="45" t="b">
        <f t="shared" si="97"/>
        <v>0</v>
      </c>
      <c r="C1225" s="46">
        <f t="shared" si="99"/>
        <v>0</v>
      </c>
      <c r="D1225" s="45">
        <f t="shared" si="100"/>
        <v>0</v>
      </c>
      <c r="E1225" s="251">
        <f t="shared" si="96"/>
        <v>0</v>
      </c>
      <c r="F1225" s="168"/>
      <c r="G1225" s="96"/>
      <c r="H1225" s="79"/>
      <c r="I1225" s="285"/>
      <c r="J1225" s="62"/>
      <c r="K1225" s="51"/>
      <c r="L1225" s="66"/>
    </row>
    <row r="1226" spans="1:12" x14ac:dyDescent="0.4">
      <c r="A1226" s="45">
        <f t="shared" ca="1" si="98"/>
        <v>0</v>
      </c>
      <c r="B1226" s="45" t="b">
        <f t="shared" si="97"/>
        <v>0</v>
      </c>
      <c r="C1226" s="46">
        <f t="shared" si="99"/>
        <v>0</v>
      </c>
      <c r="D1226" s="45">
        <f t="shared" si="100"/>
        <v>0</v>
      </c>
      <c r="E1226" s="251">
        <f t="shared" ref="E1226:E1289" si="101">IF(I1226&lt;&gt;"",VALUE(TRIM(LEFT(I1226,6))),0)</f>
        <v>0</v>
      </c>
      <c r="F1226" s="168"/>
      <c r="G1226" s="96"/>
      <c r="H1226" s="79"/>
      <c r="I1226" s="285"/>
      <c r="J1226" s="62"/>
      <c r="K1226" s="51"/>
      <c r="L1226" s="66"/>
    </row>
    <row r="1227" spans="1:12" x14ac:dyDescent="0.4">
      <c r="A1227" s="45">
        <f t="shared" ca="1" si="98"/>
        <v>0</v>
      </c>
      <c r="B1227" s="45" t="b">
        <f t="shared" si="97"/>
        <v>0</v>
      </c>
      <c r="C1227" s="46">
        <f t="shared" si="99"/>
        <v>0</v>
      </c>
      <c r="D1227" s="45">
        <f t="shared" si="100"/>
        <v>0</v>
      </c>
      <c r="E1227" s="251">
        <f t="shared" si="101"/>
        <v>0</v>
      </c>
      <c r="F1227" s="168"/>
      <c r="G1227" s="96"/>
      <c r="H1227" s="79"/>
      <c r="I1227" s="285"/>
      <c r="J1227" s="62"/>
      <c r="K1227" s="51"/>
      <c r="L1227" s="66"/>
    </row>
    <row r="1228" spans="1:12" x14ac:dyDescent="0.4">
      <c r="A1228" s="45">
        <f t="shared" ca="1" si="98"/>
        <v>0</v>
      </c>
      <c r="B1228" s="45" t="b">
        <f t="shared" si="97"/>
        <v>0</v>
      </c>
      <c r="C1228" s="46">
        <f t="shared" si="99"/>
        <v>0</v>
      </c>
      <c r="D1228" s="45">
        <f t="shared" si="100"/>
        <v>0</v>
      </c>
      <c r="E1228" s="251">
        <f t="shared" si="101"/>
        <v>0</v>
      </c>
      <c r="F1228" s="168"/>
      <c r="G1228" s="96"/>
      <c r="H1228" s="79"/>
      <c r="I1228" s="285"/>
      <c r="J1228" s="62"/>
      <c r="K1228" s="51"/>
      <c r="L1228" s="66"/>
    </row>
    <row r="1229" spans="1:12" x14ac:dyDescent="0.4">
      <c r="A1229" s="45">
        <f t="shared" ca="1" si="98"/>
        <v>0</v>
      </c>
      <c r="B1229" s="45" t="b">
        <f t="shared" si="97"/>
        <v>0</v>
      </c>
      <c r="C1229" s="46">
        <f t="shared" si="99"/>
        <v>0</v>
      </c>
      <c r="D1229" s="45">
        <f t="shared" si="100"/>
        <v>0</v>
      </c>
      <c r="E1229" s="251">
        <f t="shared" si="101"/>
        <v>0</v>
      </c>
      <c r="F1229" s="168"/>
      <c r="G1229" s="96"/>
      <c r="H1229" s="79"/>
      <c r="I1229" s="285"/>
      <c r="J1229" s="62"/>
      <c r="K1229" s="51"/>
      <c r="L1229" s="66"/>
    </row>
    <row r="1230" spans="1:12" x14ac:dyDescent="0.4">
      <c r="A1230" s="45">
        <f t="shared" ca="1" si="98"/>
        <v>0</v>
      </c>
      <c r="B1230" s="45" t="b">
        <f t="shared" si="97"/>
        <v>0</v>
      </c>
      <c r="C1230" s="46">
        <f t="shared" si="99"/>
        <v>0</v>
      </c>
      <c r="D1230" s="45">
        <f t="shared" si="100"/>
        <v>0</v>
      </c>
      <c r="E1230" s="251">
        <f t="shared" si="101"/>
        <v>0</v>
      </c>
      <c r="F1230" s="168"/>
      <c r="G1230" s="96"/>
      <c r="H1230" s="79"/>
      <c r="I1230" s="285"/>
      <c r="J1230" s="62"/>
      <c r="K1230" s="51"/>
      <c r="L1230" s="66"/>
    </row>
    <row r="1231" spans="1:12" x14ac:dyDescent="0.4">
      <c r="A1231" s="45">
        <f t="shared" ca="1" si="98"/>
        <v>0</v>
      </c>
      <c r="B1231" s="45" t="b">
        <f t="shared" si="97"/>
        <v>0</v>
      </c>
      <c r="C1231" s="46">
        <f t="shared" si="99"/>
        <v>0</v>
      </c>
      <c r="D1231" s="45">
        <f t="shared" si="100"/>
        <v>0</v>
      </c>
      <c r="E1231" s="251">
        <f t="shared" si="101"/>
        <v>0</v>
      </c>
      <c r="F1231" s="168"/>
      <c r="G1231" s="96"/>
      <c r="H1231" s="79"/>
      <c r="I1231" s="285"/>
      <c r="J1231" s="62"/>
      <c r="K1231" s="51"/>
      <c r="L1231" s="66"/>
    </row>
    <row r="1232" spans="1:12" x14ac:dyDescent="0.4">
      <c r="A1232" s="45">
        <f t="shared" ca="1" si="98"/>
        <v>0</v>
      </c>
      <c r="B1232" s="45" t="b">
        <f t="shared" si="97"/>
        <v>0</v>
      </c>
      <c r="C1232" s="46">
        <f t="shared" si="99"/>
        <v>0</v>
      </c>
      <c r="D1232" s="45">
        <f t="shared" si="100"/>
        <v>0</v>
      </c>
      <c r="E1232" s="251">
        <f t="shared" si="101"/>
        <v>0</v>
      </c>
      <c r="F1232" s="168"/>
      <c r="G1232" s="96"/>
      <c r="H1232" s="79"/>
      <c r="I1232" s="285"/>
      <c r="J1232" s="62"/>
      <c r="K1232" s="51"/>
      <c r="L1232" s="66"/>
    </row>
    <row r="1233" spans="1:12" x14ac:dyDescent="0.4">
      <c r="A1233" s="45">
        <f t="shared" ca="1" si="98"/>
        <v>0</v>
      </c>
      <c r="B1233" s="45" t="b">
        <f t="shared" si="97"/>
        <v>0</v>
      </c>
      <c r="C1233" s="46">
        <f t="shared" si="99"/>
        <v>0</v>
      </c>
      <c r="D1233" s="45">
        <f t="shared" si="100"/>
        <v>0</v>
      </c>
      <c r="E1233" s="251">
        <f t="shared" si="101"/>
        <v>0</v>
      </c>
      <c r="F1233" s="168"/>
      <c r="G1233" s="96"/>
      <c r="H1233" s="79"/>
      <c r="I1233" s="285"/>
      <c r="J1233" s="62"/>
      <c r="K1233" s="51"/>
      <c r="L1233" s="66"/>
    </row>
    <row r="1234" spans="1:12" x14ac:dyDescent="0.4">
      <c r="A1234" s="45">
        <f t="shared" ca="1" si="98"/>
        <v>0</v>
      </c>
      <c r="B1234" s="45" t="b">
        <f t="shared" si="97"/>
        <v>0</v>
      </c>
      <c r="C1234" s="46">
        <f t="shared" si="99"/>
        <v>0</v>
      </c>
      <c r="D1234" s="45">
        <f t="shared" si="100"/>
        <v>0</v>
      </c>
      <c r="E1234" s="251">
        <f t="shared" si="101"/>
        <v>0</v>
      </c>
      <c r="F1234" s="168"/>
      <c r="G1234" s="96"/>
      <c r="H1234" s="79"/>
      <c r="I1234" s="285"/>
      <c r="J1234" s="62"/>
      <c r="K1234" s="51"/>
      <c r="L1234" s="66"/>
    </row>
    <row r="1235" spans="1:12" x14ac:dyDescent="0.4">
      <c r="A1235" s="45">
        <f t="shared" ca="1" si="98"/>
        <v>0</v>
      </c>
      <c r="B1235" s="45" t="b">
        <f t="shared" si="97"/>
        <v>0</v>
      </c>
      <c r="C1235" s="46">
        <f t="shared" si="99"/>
        <v>0</v>
      </c>
      <c r="D1235" s="45">
        <f t="shared" si="100"/>
        <v>0</v>
      </c>
      <c r="E1235" s="251">
        <f t="shared" si="101"/>
        <v>0</v>
      </c>
      <c r="F1235" s="168"/>
      <c r="G1235" s="96"/>
      <c r="H1235" s="79"/>
      <c r="I1235" s="285"/>
      <c r="J1235" s="62"/>
      <c r="K1235" s="51"/>
      <c r="L1235" s="66"/>
    </row>
    <row r="1236" spans="1:12" x14ac:dyDescent="0.4">
      <c r="A1236" s="45">
        <f t="shared" ca="1" si="98"/>
        <v>0</v>
      </c>
      <c r="B1236" s="45" t="b">
        <f t="shared" si="97"/>
        <v>0</v>
      </c>
      <c r="C1236" s="46">
        <f t="shared" si="99"/>
        <v>0</v>
      </c>
      <c r="D1236" s="45">
        <f t="shared" si="100"/>
        <v>0</v>
      </c>
      <c r="E1236" s="251">
        <f t="shared" si="101"/>
        <v>0</v>
      </c>
      <c r="F1236" s="168"/>
      <c r="G1236" s="96"/>
      <c r="H1236" s="79"/>
      <c r="I1236" s="285"/>
      <c r="J1236" s="62"/>
      <c r="K1236" s="51"/>
      <c r="L1236" s="66"/>
    </row>
    <row r="1237" spans="1:12" x14ac:dyDescent="0.4">
      <c r="A1237" s="45">
        <f t="shared" ca="1" si="98"/>
        <v>0</v>
      </c>
      <c r="B1237" s="45" t="b">
        <f t="shared" si="97"/>
        <v>0</v>
      </c>
      <c r="C1237" s="46">
        <f t="shared" si="99"/>
        <v>0</v>
      </c>
      <c r="D1237" s="45">
        <f t="shared" si="100"/>
        <v>0</v>
      </c>
      <c r="E1237" s="251">
        <f t="shared" si="101"/>
        <v>0</v>
      </c>
      <c r="F1237" s="168"/>
      <c r="G1237" s="96"/>
      <c r="H1237" s="79"/>
      <c r="I1237" s="285"/>
      <c r="J1237" s="62"/>
      <c r="K1237" s="51"/>
      <c r="L1237" s="66"/>
    </row>
    <row r="1238" spans="1:12" x14ac:dyDescent="0.4">
      <c r="A1238" s="45">
        <f t="shared" ca="1" si="98"/>
        <v>0</v>
      </c>
      <c r="B1238" s="45" t="b">
        <f t="shared" si="97"/>
        <v>0</v>
      </c>
      <c r="C1238" s="46">
        <f t="shared" si="99"/>
        <v>0</v>
      </c>
      <c r="D1238" s="45">
        <f t="shared" si="100"/>
        <v>0</v>
      </c>
      <c r="E1238" s="251">
        <f t="shared" si="101"/>
        <v>0</v>
      </c>
      <c r="F1238" s="168"/>
      <c r="G1238" s="96"/>
      <c r="H1238" s="79"/>
      <c r="I1238" s="285"/>
      <c r="J1238" s="62"/>
      <c r="K1238" s="51"/>
      <c r="L1238" s="66"/>
    </row>
    <row r="1239" spans="1:12" x14ac:dyDescent="0.4">
      <c r="A1239" s="45">
        <f t="shared" ca="1" si="98"/>
        <v>0</v>
      </c>
      <c r="B1239" s="45" t="b">
        <f t="shared" si="97"/>
        <v>0</v>
      </c>
      <c r="C1239" s="46">
        <f t="shared" si="99"/>
        <v>0</v>
      </c>
      <c r="D1239" s="45">
        <f t="shared" si="100"/>
        <v>0</v>
      </c>
      <c r="E1239" s="251">
        <f t="shared" si="101"/>
        <v>0</v>
      </c>
      <c r="F1239" s="168"/>
      <c r="G1239" s="96"/>
      <c r="H1239" s="79"/>
      <c r="I1239" s="285"/>
      <c r="J1239" s="62"/>
      <c r="K1239" s="51"/>
      <c r="L1239" s="66"/>
    </row>
    <row r="1240" spans="1:12" x14ac:dyDescent="0.4">
      <c r="A1240" s="45">
        <f t="shared" ca="1" si="98"/>
        <v>0</v>
      </c>
      <c r="B1240" s="45" t="b">
        <f t="shared" si="97"/>
        <v>0</v>
      </c>
      <c r="C1240" s="46">
        <f t="shared" si="99"/>
        <v>0</v>
      </c>
      <c r="D1240" s="45">
        <f t="shared" si="100"/>
        <v>0</v>
      </c>
      <c r="E1240" s="251">
        <f t="shared" si="101"/>
        <v>0</v>
      </c>
      <c r="F1240" s="168"/>
      <c r="G1240" s="96"/>
      <c r="H1240" s="79"/>
      <c r="I1240" s="285"/>
      <c r="J1240" s="62"/>
      <c r="K1240" s="51"/>
      <c r="L1240" s="66"/>
    </row>
    <row r="1241" spans="1:12" x14ac:dyDescent="0.4">
      <c r="A1241" s="45">
        <f t="shared" ca="1" si="98"/>
        <v>0</v>
      </c>
      <c r="B1241" s="45" t="b">
        <f t="shared" si="97"/>
        <v>0</v>
      </c>
      <c r="C1241" s="46">
        <f t="shared" si="99"/>
        <v>0</v>
      </c>
      <c r="D1241" s="45">
        <f t="shared" si="100"/>
        <v>0</v>
      </c>
      <c r="E1241" s="251">
        <f t="shared" si="101"/>
        <v>0</v>
      </c>
      <c r="F1241" s="168"/>
      <c r="G1241" s="96"/>
      <c r="H1241" s="79"/>
      <c r="I1241" s="285"/>
      <c r="J1241" s="62"/>
      <c r="K1241" s="51"/>
      <c r="L1241" s="66"/>
    </row>
    <row r="1242" spans="1:12" x14ac:dyDescent="0.4">
      <c r="A1242" s="45">
        <f t="shared" ca="1" si="98"/>
        <v>0</v>
      </c>
      <c r="B1242" s="45" t="b">
        <f t="shared" si="97"/>
        <v>0</v>
      </c>
      <c r="C1242" s="46">
        <f t="shared" si="99"/>
        <v>0</v>
      </c>
      <c r="D1242" s="45">
        <f t="shared" si="100"/>
        <v>0</v>
      </c>
      <c r="E1242" s="251">
        <f t="shared" si="101"/>
        <v>0</v>
      </c>
      <c r="F1242" s="168"/>
      <c r="G1242" s="96"/>
      <c r="H1242" s="79"/>
      <c r="I1242" s="285"/>
      <c r="J1242" s="62"/>
      <c r="K1242" s="51"/>
      <c r="L1242" s="66"/>
    </row>
    <row r="1243" spans="1:12" x14ac:dyDescent="0.4">
      <c r="A1243" s="45">
        <f t="shared" ca="1" si="98"/>
        <v>0</v>
      </c>
      <c r="B1243" s="45" t="b">
        <f t="shared" si="97"/>
        <v>0</v>
      </c>
      <c r="C1243" s="46">
        <f t="shared" si="99"/>
        <v>0</v>
      </c>
      <c r="D1243" s="45">
        <f t="shared" si="100"/>
        <v>0</v>
      </c>
      <c r="E1243" s="251">
        <f t="shared" si="101"/>
        <v>0</v>
      </c>
      <c r="F1243" s="168"/>
      <c r="G1243" s="96"/>
      <c r="H1243" s="79"/>
      <c r="I1243" s="285"/>
      <c r="J1243" s="62"/>
      <c r="K1243" s="51"/>
      <c r="L1243" s="66"/>
    </row>
    <row r="1244" spans="1:12" x14ac:dyDescent="0.4">
      <c r="A1244" s="45">
        <f t="shared" ca="1" si="98"/>
        <v>0</v>
      </c>
      <c r="B1244" s="45" t="b">
        <f t="shared" si="97"/>
        <v>0</v>
      </c>
      <c r="C1244" s="46">
        <f t="shared" si="99"/>
        <v>0</v>
      </c>
      <c r="D1244" s="45">
        <f t="shared" si="100"/>
        <v>0</v>
      </c>
      <c r="E1244" s="251">
        <f t="shared" si="101"/>
        <v>0</v>
      </c>
      <c r="F1244" s="168"/>
      <c r="G1244" s="96"/>
      <c r="H1244" s="79"/>
      <c r="I1244" s="285"/>
      <c r="J1244" s="62"/>
      <c r="K1244" s="51"/>
      <c r="L1244" s="66"/>
    </row>
    <row r="1245" spans="1:12" x14ac:dyDescent="0.4">
      <c r="A1245" s="45">
        <f t="shared" ca="1" si="98"/>
        <v>0</v>
      </c>
      <c r="B1245" s="45" t="b">
        <f t="shared" si="97"/>
        <v>0</v>
      </c>
      <c r="C1245" s="46">
        <f t="shared" si="99"/>
        <v>0</v>
      </c>
      <c r="D1245" s="45">
        <f t="shared" si="100"/>
        <v>0</v>
      </c>
      <c r="E1245" s="251">
        <f t="shared" si="101"/>
        <v>0</v>
      </c>
      <c r="F1245" s="168"/>
      <c r="G1245" s="96"/>
      <c r="H1245" s="79"/>
      <c r="I1245" s="285"/>
      <c r="J1245" s="62"/>
      <c r="K1245" s="51"/>
      <c r="L1245" s="66"/>
    </row>
    <row r="1246" spans="1:12" x14ac:dyDescent="0.4">
      <c r="A1246" s="45">
        <f t="shared" ca="1" si="98"/>
        <v>0</v>
      </c>
      <c r="B1246" s="45" t="b">
        <f t="shared" si="97"/>
        <v>0</v>
      </c>
      <c r="C1246" s="46">
        <f t="shared" si="99"/>
        <v>0</v>
      </c>
      <c r="D1246" s="45">
        <f t="shared" si="100"/>
        <v>0</v>
      </c>
      <c r="E1246" s="251">
        <f t="shared" si="101"/>
        <v>0</v>
      </c>
      <c r="F1246" s="168"/>
      <c r="G1246" s="96"/>
      <c r="H1246" s="79"/>
      <c r="I1246" s="285"/>
      <c r="J1246" s="62"/>
      <c r="K1246" s="51"/>
      <c r="L1246" s="66"/>
    </row>
    <row r="1247" spans="1:12" x14ac:dyDescent="0.4">
      <c r="A1247" s="45">
        <f t="shared" ca="1" si="98"/>
        <v>0</v>
      </c>
      <c r="B1247" s="45" t="b">
        <f t="shared" si="97"/>
        <v>0</v>
      </c>
      <c r="C1247" s="46">
        <f t="shared" si="99"/>
        <v>0</v>
      </c>
      <c r="D1247" s="45">
        <f t="shared" si="100"/>
        <v>0</v>
      </c>
      <c r="E1247" s="251">
        <f t="shared" si="101"/>
        <v>0</v>
      </c>
      <c r="F1247" s="168"/>
      <c r="G1247" s="96"/>
      <c r="H1247" s="79"/>
      <c r="I1247" s="285"/>
      <c r="J1247" s="62"/>
      <c r="K1247" s="51"/>
      <c r="L1247" s="66"/>
    </row>
    <row r="1248" spans="1:12" x14ac:dyDescent="0.4">
      <c r="A1248" s="45">
        <f t="shared" ca="1" si="98"/>
        <v>0</v>
      </c>
      <c r="B1248" s="45" t="b">
        <f t="shared" si="97"/>
        <v>0</v>
      </c>
      <c r="C1248" s="46">
        <f t="shared" si="99"/>
        <v>0</v>
      </c>
      <c r="D1248" s="45">
        <f t="shared" si="100"/>
        <v>0</v>
      </c>
      <c r="E1248" s="251">
        <f t="shared" si="101"/>
        <v>0</v>
      </c>
      <c r="F1248" s="168"/>
      <c r="G1248" s="96"/>
      <c r="H1248" s="79"/>
      <c r="I1248" s="285"/>
      <c r="J1248" s="62"/>
      <c r="K1248" s="51"/>
      <c r="L1248" s="66"/>
    </row>
    <row r="1249" spans="1:12" x14ac:dyDescent="0.4">
      <c r="A1249" s="45">
        <f t="shared" ca="1" si="98"/>
        <v>0</v>
      </c>
      <c r="B1249" s="45" t="b">
        <f t="shared" si="97"/>
        <v>0</v>
      </c>
      <c r="C1249" s="46">
        <f t="shared" si="99"/>
        <v>0</v>
      </c>
      <c r="D1249" s="45">
        <f t="shared" si="100"/>
        <v>0</v>
      </c>
      <c r="E1249" s="251">
        <f t="shared" si="101"/>
        <v>0</v>
      </c>
      <c r="F1249" s="168"/>
      <c r="G1249" s="96"/>
      <c r="H1249" s="79"/>
      <c r="I1249" s="285"/>
      <c r="J1249" s="62"/>
      <c r="K1249" s="51"/>
      <c r="L1249" s="66"/>
    </row>
    <row r="1250" spans="1:12" x14ac:dyDescent="0.4">
      <c r="A1250" s="45">
        <f t="shared" ca="1" si="98"/>
        <v>0</v>
      </c>
      <c r="B1250" s="45" t="b">
        <f t="shared" si="97"/>
        <v>0</v>
      </c>
      <c r="C1250" s="46">
        <f t="shared" si="99"/>
        <v>0</v>
      </c>
      <c r="D1250" s="45">
        <f t="shared" si="100"/>
        <v>0</v>
      </c>
      <c r="E1250" s="251">
        <f t="shared" si="101"/>
        <v>0</v>
      </c>
      <c r="F1250" s="168"/>
      <c r="G1250" s="96"/>
      <c r="H1250" s="79"/>
      <c r="I1250" s="285"/>
      <c r="J1250" s="62"/>
      <c r="K1250" s="51"/>
      <c r="L1250" s="66"/>
    </row>
    <row r="1251" spans="1:12" x14ac:dyDescent="0.4">
      <c r="A1251" s="45">
        <f t="shared" ca="1" si="98"/>
        <v>0</v>
      </c>
      <c r="B1251" s="45" t="b">
        <f t="shared" si="97"/>
        <v>0</v>
      </c>
      <c r="C1251" s="46">
        <f t="shared" si="99"/>
        <v>0</v>
      </c>
      <c r="D1251" s="45">
        <f t="shared" si="100"/>
        <v>0</v>
      </c>
      <c r="E1251" s="251">
        <f t="shared" si="101"/>
        <v>0</v>
      </c>
      <c r="F1251" s="168"/>
      <c r="G1251" s="96"/>
      <c r="H1251" s="79"/>
      <c r="I1251" s="285"/>
      <c r="J1251" s="62"/>
      <c r="K1251" s="51"/>
      <c r="L1251" s="66"/>
    </row>
    <row r="1252" spans="1:12" x14ac:dyDescent="0.4">
      <c r="A1252" s="45">
        <f t="shared" ca="1" si="98"/>
        <v>0</v>
      </c>
      <c r="B1252" s="45" t="b">
        <f t="shared" si="97"/>
        <v>0</v>
      </c>
      <c r="C1252" s="46">
        <f t="shared" si="99"/>
        <v>0</v>
      </c>
      <c r="D1252" s="45">
        <f t="shared" si="100"/>
        <v>0</v>
      </c>
      <c r="E1252" s="251">
        <f t="shared" si="101"/>
        <v>0</v>
      </c>
      <c r="F1252" s="168"/>
      <c r="G1252" s="96"/>
      <c r="H1252" s="79"/>
      <c r="I1252" s="285"/>
      <c r="J1252" s="62"/>
      <c r="K1252" s="51"/>
      <c r="L1252" s="66"/>
    </row>
    <row r="1253" spans="1:12" x14ac:dyDescent="0.4">
      <c r="A1253" s="45">
        <f t="shared" ca="1" si="98"/>
        <v>0</v>
      </c>
      <c r="B1253" s="45" t="b">
        <f t="shared" si="97"/>
        <v>0</v>
      </c>
      <c r="C1253" s="46">
        <f t="shared" si="99"/>
        <v>0</v>
      </c>
      <c r="D1253" s="45">
        <f t="shared" si="100"/>
        <v>0</v>
      </c>
      <c r="E1253" s="251">
        <f t="shared" si="101"/>
        <v>0</v>
      </c>
      <c r="F1253" s="168"/>
      <c r="G1253" s="96"/>
      <c r="H1253" s="79"/>
      <c r="I1253" s="285"/>
      <c r="J1253" s="62"/>
      <c r="K1253" s="51"/>
      <c r="L1253" s="66"/>
    </row>
    <row r="1254" spans="1:12" x14ac:dyDescent="0.4">
      <c r="A1254" s="45">
        <f t="shared" ca="1" si="98"/>
        <v>0</v>
      </c>
      <c r="B1254" s="45" t="b">
        <f t="shared" si="97"/>
        <v>0</v>
      </c>
      <c r="C1254" s="46">
        <f t="shared" si="99"/>
        <v>0</v>
      </c>
      <c r="D1254" s="45">
        <f t="shared" si="100"/>
        <v>0</v>
      </c>
      <c r="E1254" s="251">
        <f t="shared" si="101"/>
        <v>0</v>
      </c>
      <c r="F1254" s="168"/>
      <c r="G1254" s="96"/>
      <c r="H1254" s="79"/>
      <c r="I1254" s="285"/>
      <c r="J1254" s="62"/>
      <c r="K1254" s="51"/>
      <c r="L1254" s="66"/>
    </row>
    <row r="1255" spans="1:12" x14ac:dyDescent="0.4">
      <c r="A1255" s="45">
        <f t="shared" ca="1" si="98"/>
        <v>0</v>
      </c>
      <c r="B1255" s="45" t="b">
        <f t="shared" si="97"/>
        <v>0</v>
      </c>
      <c r="C1255" s="46">
        <f t="shared" si="99"/>
        <v>0</v>
      </c>
      <c r="D1255" s="45">
        <f t="shared" si="100"/>
        <v>0</v>
      </c>
      <c r="E1255" s="251">
        <f t="shared" si="101"/>
        <v>0</v>
      </c>
      <c r="F1255" s="168"/>
      <c r="G1255" s="96"/>
      <c r="H1255" s="79"/>
      <c r="I1255" s="285"/>
      <c r="J1255" s="62"/>
      <c r="K1255" s="51"/>
      <c r="L1255" s="66"/>
    </row>
    <row r="1256" spans="1:12" x14ac:dyDescent="0.4">
      <c r="A1256" s="45">
        <f t="shared" ca="1" si="98"/>
        <v>0</v>
      </c>
      <c r="B1256" s="45" t="b">
        <f t="shared" si="97"/>
        <v>0</v>
      </c>
      <c r="C1256" s="46">
        <f t="shared" si="99"/>
        <v>0</v>
      </c>
      <c r="D1256" s="45">
        <f t="shared" si="100"/>
        <v>0</v>
      </c>
      <c r="E1256" s="251">
        <f t="shared" si="101"/>
        <v>0</v>
      </c>
      <c r="F1256" s="168"/>
      <c r="G1256" s="96"/>
      <c r="H1256" s="79"/>
      <c r="I1256" s="285"/>
      <c r="J1256" s="62"/>
      <c r="K1256" s="51"/>
      <c r="L1256" s="66"/>
    </row>
    <row r="1257" spans="1:12" x14ac:dyDescent="0.4">
      <c r="A1257" s="45">
        <f t="shared" ca="1" si="98"/>
        <v>0</v>
      </c>
      <c r="B1257" s="45" t="b">
        <f t="shared" si="97"/>
        <v>0</v>
      </c>
      <c r="C1257" s="46">
        <f t="shared" si="99"/>
        <v>0</v>
      </c>
      <c r="D1257" s="45">
        <f t="shared" si="100"/>
        <v>0</v>
      </c>
      <c r="E1257" s="251">
        <f t="shared" si="101"/>
        <v>0</v>
      </c>
      <c r="F1257" s="168"/>
      <c r="G1257" s="96"/>
      <c r="H1257" s="79"/>
      <c r="I1257" s="285"/>
      <c r="J1257" s="62"/>
      <c r="K1257" s="51"/>
      <c r="L1257" s="66"/>
    </row>
    <row r="1258" spans="1:12" x14ac:dyDescent="0.4">
      <c r="A1258" s="45">
        <f t="shared" ca="1" si="98"/>
        <v>0</v>
      </c>
      <c r="B1258" s="45" t="b">
        <f t="shared" si="97"/>
        <v>0</v>
      </c>
      <c r="C1258" s="46">
        <f t="shared" si="99"/>
        <v>0</v>
      </c>
      <c r="D1258" s="45">
        <f t="shared" si="100"/>
        <v>0</v>
      </c>
      <c r="E1258" s="251">
        <f t="shared" si="101"/>
        <v>0</v>
      </c>
      <c r="F1258" s="168"/>
      <c r="G1258" s="96"/>
      <c r="H1258" s="79"/>
      <c r="I1258" s="285"/>
      <c r="J1258" s="62"/>
      <c r="K1258" s="51"/>
      <c r="L1258" s="66"/>
    </row>
    <row r="1259" spans="1:12" x14ac:dyDescent="0.4">
      <c r="A1259" s="45">
        <f t="shared" ca="1" si="98"/>
        <v>0</v>
      </c>
      <c r="B1259" s="45" t="b">
        <f t="shared" si="97"/>
        <v>0</v>
      </c>
      <c r="C1259" s="46">
        <f t="shared" si="99"/>
        <v>0</v>
      </c>
      <c r="D1259" s="45">
        <f t="shared" si="100"/>
        <v>0</v>
      </c>
      <c r="E1259" s="251">
        <f t="shared" si="101"/>
        <v>0</v>
      </c>
      <c r="F1259" s="168"/>
      <c r="G1259" s="96"/>
      <c r="H1259" s="79"/>
      <c r="I1259" s="285"/>
      <c r="J1259" s="62"/>
      <c r="K1259" s="51"/>
      <c r="L1259" s="66"/>
    </row>
    <row r="1260" spans="1:12" x14ac:dyDescent="0.4">
      <c r="A1260" s="45">
        <f t="shared" ca="1" si="98"/>
        <v>0</v>
      </c>
      <c r="B1260" s="45" t="b">
        <f t="shared" si="97"/>
        <v>0</v>
      </c>
      <c r="C1260" s="46">
        <f t="shared" si="99"/>
        <v>0</v>
      </c>
      <c r="D1260" s="45">
        <f t="shared" si="100"/>
        <v>0</v>
      </c>
      <c r="E1260" s="251">
        <f t="shared" si="101"/>
        <v>0</v>
      </c>
      <c r="F1260" s="168"/>
      <c r="G1260" s="96"/>
      <c r="H1260" s="79"/>
      <c r="I1260" s="285"/>
      <c r="J1260" s="62"/>
      <c r="K1260" s="51"/>
      <c r="L1260" s="66"/>
    </row>
    <row r="1261" spans="1:12" x14ac:dyDescent="0.4">
      <c r="A1261" s="45">
        <f t="shared" ca="1" si="98"/>
        <v>0</v>
      </c>
      <c r="B1261" s="45" t="b">
        <f t="shared" si="97"/>
        <v>0</v>
      </c>
      <c r="C1261" s="46">
        <f t="shared" si="99"/>
        <v>0</v>
      </c>
      <c r="D1261" s="45">
        <f t="shared" si="100"/>
        <v>0</v>
      </c>
      <c r="E1261" s="251">
        <f t="shared" si="101"/>
        <v>0</v>
      </c>
      <c r="F1261" s="168"/>
      <c r="G1261" s="96"/>
      <c r="H1261" s="79"/>
      <c r="I1261" s="285"/>
      <c r="J1261" s="62"/>
      <c r="K1261" s="51"/>
      <c r="L1261" s="66"/>
    </row>
    <row r="1262" spans="1:12" x14ac:dyDescent="0.4">
      <c r="A1262" s="45">
        <f t="shared" ca="1" si="98"/>
        <v>0</v>
      </c>
      <c r="B1262" s="45" t="b">
        <f t="shared" si="97"/>
        <v>0</v>
      </c>
      <c r="C1262" s="46">
        <f t="shared" si="99"/>
        <v>0</v>
      </c>
      <c r="D1262" s="45">
        <f t="shared" si="100"/>
        <v>0</v>
      </c>
      <c r="E1262" s="251">
        <f t="shared" si="101"/>
        <v>0</v>
      </c>
      <c r="F1262" s="168"/>
      <c r="G1262" s="96"/>
      <c r="H1262" s="79"/>
      <c r="I1262" s="285"/>
      <c r="J1262" s="62"/>
      <c r="K1262" s="51"/>
      <c r="L1262" s="66"/>
    </row>
    <row r="1263" spans="1:12" x14ac:dyDescent="0.4">
      <c r="A1263" s="45">
        <f t="shared" ca="1" si="98"/>
        <v>0</v>
      </c>
      <c r="B1263" s="45" t="b">
        <f t="shared" si="97"/>
        <v>0</v>
      </c>
      <c r="C1263" s="46">
        <f t="shared" si="99"/>
        <v>0</v>
      </c>
      <c r="D1263" s="45">
        <f t="shared" si="100"/>
        <v>0</v>
      </c>
      <c r="E1263" s="251">
        <f t="shared" si="101"/>
        <v>0</v>
      </c>
      <c r="F1263" s="168"/>
      <c r="G1263" s="96"/>
      <c r="H1263" s="79"/>
      <c r="I1263" s="285"/>
      <c r="J1263" s="62"/>
      <c r="K1263" s="51"/>
      <c r="L1263" s="66"/>
    </row>
    <row r="1264" spans="1:12" x14ac:dyDescent="0.4">
      <c r="A1264" s="45">
        <f t="shared" ca="1" si="98"/>
        <v>0</v>
      </c>
      <c r="B1264" s="45" t="b">
        <f t="shared" si="97"/>
        <v>0</v>
      </c>
      <c r="C1264" s="46">
        <f t="shared" si="99"/>
        <v>0</v>
      </c>
      <c r="D1264" s="45">
        <f t="shared" si="100"/>
        <v>0</v>
      </c>
      <c r="E1264" s="251">
        <f t="shared" si="101"/>
        <v>0</v>
      </c>
      <c r="F1264" s="168"/>
      <c r="G1264" s="96"/>
      <c r="H1264" s="79"/>
      <c r="I1264" s="285"/>
      <c r="J1264" s="62"/>
      <c r="K1264" s="51"/>
      <c r="L1264" s="66"/>
    </row>
    <row r="1265" spans="1:12" x14ac:dyDescent="0.4">
      <c r="A1265" s="45">
        <f t="shared" ca="1" si="98"/>
        <v>0</v>
      </c>
      <c r="B1265" s="45" t="b">
        <f t="shared" si="97"/>
        <v>0</v>
      </c>
      <c r="C1265" s="46">
        <f t="shared" si="99"/>
        <v>0</v>
      </c>
      <c r="D1265" s="45">
        <f t="shared" si="100"/>
        <v>0</v>
      </c>
      <c r="E1265" s="251">
        <f t="shared" si="101"/>
        <v>0</v>
      </c>
      <c r="F1265" s="168"/>
      <c r="G1265" s="96"/>
      <c r="H1265" s="79"/>
      <c r="I1265" s="285"/>
      <c r="J1265" s="62"/>
      <c r="K1265" s="51"/>
      <c r="L1265" s="66"/>
    </row>
    <row r="1266" spans="1:12" x14ac:dyDescent="0.4">
      <c r="A1266" s="45">
        <f t="shared" ca="1" si="98"/>
        <v>0</v>
      </c>
      <c r="B1266" s="45" t="b">
        <f t="shared" si="97"/>
        <v>0</v>
      </c>
      <c r="C1266" s="46">
        <f t="shared" si="99"/>
        <v>0</v>
      </c>
      <c r="D1266" s="45">
        <f t="shared" si="100"/>
        <v>0</v>
      </c>
      <c r="E1266" s="251">
        <f t="shared" si="101"/>
        <v>0</v>
      </c>
      <c r="F1266" s="168"/>
      <c r="G1266" s="96"/>
      <c r="H1266" s="79"/>
      <c r="I1266" s="285"/>
      <c r="J1266" s="62"/>
      <c r="K1266" s="51"/>
      <c r="L1266" s="66"/>
    </row>
    <row r="1267" spans="1:12" x14ac:dyDescent="0.4">
      <c r="A1267" s="45">
        <f t="shared" ca="1" si="98"/>
        <v>0</v>
      </c>
      <c r="B1267" s="45" t="b">
        <f t="shared" si="97"/>
        <v>0</v>
      </c>
      <c r="C1267" s="46">
        <f t="shared" si="99"/>
        <v>0</v>
      </c>
      <c r="D1267" s="45">
        <f t="shared" si="100"/>
        <v>0</v>
      </c>
      <c r="E1267" s="251">
        <f t="shared" si="101"/>
        <v>0</v>
      </c>
      <c r="F1267" s="168"/>
      <c r="G1267" s="96"/>
      <c r="H1267" s="79"/>
      <c r="I1267" s="285"/>
      <c r="J1267" s="62"/>
      <c r="K1267" s="51"/>
      <c r="L1267" s="66"/>
    </row>
    <row r="1268" spans="1:12" x14ac:dyDescent="0.4">
      <c r="A1268" s="45">
        <f t="shared" ca="1" si="98"/>
        <v>0</v>
      </c>
      <c r="B1268" s="45" t="b">
        <f t="shared" si="97"/>
        <v>0</v>
      </c>
      <c r="C1268" s="46">
        <f t="shared" si="99"/>
        <v>0</v>
      </c>
      <c r="D1268" s="45">
        <f t="shared" si="100"/>
        <v>0</v>
      </c>
      <c r="E1268" s="251">
        <f t="shared" si="101"/>
        <v>0</v>
      </c>
      <c r="F1268" s="168"/>
      <c r="G1268" s="96"/>
      <c r="H1268" s="79"/>
      <c r="I1268" s="285"/>
      <c r="J1268" s="62"/>
      <c r="K1268" s="51"/>
      <c r="L1268" s="66"/>
    </row>
    <row r="1269" spans="1:12" x14ac:dyDescent="0.4">
      <c r="A1269" s="45">
        <f t="shared" ca="1" si="98"/>
        <v>0</v>
      </c>
      <c r="B1269" s="45" t="b">
        <f t="shared" si="97"/>
        <v>0</v>
      </c>
      <c r="C1269" s="46">
        <f t="shared" si="99"/>
        <v>0</v>
      </c>
      <c r="D1269" s="45">
        <f t="shared" si="100"/>
        <v>0</v>
      </c>
      <c r="E1269" s="251">
        <f t="shared" si="101"/>
        <v>0</v>
      </c>
      <c r="F1269" s="168"/>
      <c r="G1269" s="96"/>
      <c r="H1269" s="79"/>
      <c r="I1269" s="285"/>
      <c r="J1269" s="62"/>
      <c r="K1269" s="51"/>
      <c r="L1269" s="66"/>
    </row>
    <row r="1270" spans="1:12" x14ac:dyDescent="0.4">
      <c r="A1270" s="45">
        <f t="shared" ca="1" si="98"/>
        <v>0</v>
      </c>
      <c r="B1270" s="45" t="b">
        <f t="shared" si="97"/>
        <v>0</v>
      </c>
      <c r="C1270" s="46">
        <f t="shared" si="99"/>
        <v>0</v>
      </c>
      <c r="D1270" s="45">
        <f t="shared" si="100"/>
        <v>0</v>
      </c>
      <c r="E1270" s="251">
        <f t="shared" si="101"/>
        <v>0</v>
      </c>
      <c r="F1270" s="168"/>
      <c r="G1270" s="96"/>
      <c r="H1270" s="79"/>
      <c r="I1270" s="285"/>
      <c r="J1270" s="62"/>
      <c r="K1270" s="51"/>
      <c r="L1270" s="66"/>
    </row>
    <row r="1271" spans="1:12" x14ac:dyDescent="0.4">
      <c r="A1271" s="45">
        <f t="shared" ca="1" si="98"/>
        <v>0</v>
      </c>
      <c r="B1271" s="45" t="b">
        <f t="shared" si="97"/>
        <v>0</v>
      </c>
      <c r="C1271" s="46">
        <f t="shared" si="99"/>
        <v>0</v>
      </c>
      <c r="D1271" s="45">
        <f t="shared" si="100"/>
        <v>0</v>
      </c>
      <c r="E1271" s="251">
        <f t="shared" si="101"/>
        <v>0</v>
      </c>
      <c r="F1271" s="168"/>
      <c r="G1271" s="96"/>
      <c r="H1271" s="79"/>
      <c r="I1271" s="285"/>
      <c r="J1271" s="62"/>
      <c r="K1271" s="51"/>
      <c r="L1271" s="66"/>
    </row>
    <row r="1272" spans="1:12" x14ac:dyDescent="0.4">
      <c r="A1272" s="45">
        <f t="shared" ca="1" si="98"/>
        <v>0</v>
      </c>
      <c r="B1272" s="45" t="b">
        <f t="shared" si="97"/>
        <v>0</v>
      </c>
      <c r="C1272" s="46">
        <f t="shared" si="99"/>
        <v>0</v>
      </c>
      <c r="D1272" s="45">
        <f t="shared" si="100"/>
        <v>0</v>
      </c>
      <c r="E1272" s="251">
        <f t="shared" si="101"/>
        <v>0</v>
      </c>
      <c r="F1272" s="168"/>
      <c r="G1272" s="96"/>
      <c r="H1272" s="79"/>
      <c r="I1272" s="285"/>
      <c r="J1272" s="62"/>
      <c r="K1272" s="51"/>
      <c r="L1272" s="66"/>
    </row>
    <row r="1273" spans="1:12" x14ac:dyDescent="0.4">
      <c r="A1273" s="45">
        <f t="shared" ca="1" si="98"/>
        <v>0</v>
      </c>
      <c r="B1273" s="45" t="b">
        <f t="shared" si="97"/>
        <v>0</v>
      </c>
      <c r="C1273" s="46">
        <f t="shared" si="99"/>
        <v>0</v>
      </c>
      <c r="D1273" s="45">
        <f t="shared" si="100"/>
        <v>0</v>
      </c>
      <c r="E1273" s="251">
        <f t="shared" si="101"/>
        <v>0</v>
      </c>
      <c r="F1273" s="168"/>
      <c r="G1273" s="96"/>
      <c r="H1273" s="79"/>
      <c r="I1273" s="285"/>
      <c r="J1273" s="62"/>
      <c r="K1273" s="51"/>
      <c r="L1273" s="66"/>
    </row>
    <row r="1274" spans="1:12" x14ac:dyDescent="0.4">
      <c r="A1274" s="45">
        <f t="shared" ca="1" si="98"/>
        <v>0</v>
      </c>
      <c r="B1274" s="45" t="b">
        <f t="shared" si="97"/>
        <v>0</v>
      </c>
      <c r="C1274" s="46">
        <f t="shared" si="99"/>
        <v>0</v>
      </c>
      <c r="D1274" s="45">
        <f t="shared" si="100"/>
        <v>0</v>
      </c>
      <c r="E1274" s="251">
        <f t="shared" si="101"/>
        <v>0</v>
      </c>
      <c r="F1274" s="168"/>
      <c r="G1274" s="96"/>
      <c r="H1274" s="79"/>
      <c r="I1274" s="285"/>
      <c r="J1274" s="62"/>
      <c r="K1274" s="51"/>
      <c r="L1274" s="66"/>
    </row>
    <row r="1275" spans="1:12" x14ac:dyDescent="0.4">
      <c r="A1275" s="45">
        <f t="shared" ca="1" si="98"/>
        <v>0</v>
      </c>
      <c r="B1275" s="45" t="b">
        <f t="shared" si="97"/>
        <v>0</v>
      </c>
      <c r="C1275" s="46">
        <f t="shared" si="99"/>
        <v>0</v>
      </c>
      <c r="D1275" s="45">
        <f t="shared" si="100"/>
        <v>0</v>
      </c>
      <c r="E1275" s="251">
        <f t="shared" si="101"/>
        <v>0</v>
      </c>
      <c r="F1275" s="168"/>
      <c r="G1275" s="96"/>
      <c r="H1275" s="79"/>
      <c r="I1275" s="285"/>
      <c r="J1275" s="62"/>
      <c r="K1275" s="51"/>
      <c r="L1275" s="66"/>
    </row>
    <row r="1276" spans="1:12" x14ac:dyDescent="0.4">
      <c r="A1276" s="45">
        <f t="shared" ca="1" si="98"/>
        <v>0</v>
      </c>
      <c r="B1276" s="45" t="b">
        <f t="shared" si="97"/>
        <v>0</v>
      </c>
      <c r="C1276" s="46">
        <f t="shared" si="99"/>
        <v>0</v>
      </c>
      <c r="D1276" s="45">
        <f t="shared" si="100"/>
        <v>0</v>
      </c>
      <c r="E1276" s="251">
        <f t="shared" si="101"/>
        <v>0</v>
      </c>
      <c r="F1276" s="168"/>
      <c r="G1276" s="96"/>
      <c r="H1276" s="79"/>
      <c r="I1276" s="285"/>
      <c r="J1276" s="62"/>
      <c r="K1276" s="51"/>
      <c r="L1276" s="66"/>
    </row>
    <row r="1277" spans="1:12" x14ac:dyDescent="0.4">
      <c r="A1277" s="45">
        <f t="shared" ca="1" si="98"/>
        <v>0</v>
      </c>
      <c r="B1277" s="45" t="b">
        <f t="shared" si="97"/>
        <v>0</v>
      </c>
      <c r="C1277" s="46">
        <f t="shared" si="99"/>
        <v>0</v>
      </c>
      <c r="D1277" s="45">
        <f t="shared" si="100"/>
        <v>0</v>
      </c>
      <c r="E1277" s="251">
        <f t="shared" si="101"/>
        <v>0</v>
      </c>
      <c r="F1277" s="168"/>
      <c r="G1277" s="96"/>
      <c r="H1277" s="79"/>
      <c r="I1277" s="285"/>
      <c r="J1277" s="62"/>
      <c r="K1277" s="51"/>
      <c r="L1277" s="66"/>
    </row>
    <row r="1278" spans="1:12" x14ac:dyDescent="0.4">
      <c r="A1278" s="45">
        <f t="shared" ca="1" si="98"/>
        <v>0</v>
      </c>
      <c r="B1278" s="45" t="b">
        <f t="shared" si="97"/>
        <v>0</v>
      </c>
      <c r="C1278" s="46">
        <f t="shared" si="99"/>
        <v>0</v>
      </c>
      <c r="D1278" s="45">
        <f t="shared" si="100"/>
        <v>0</v>
      </c>
      <c r="E1278" s="251">
        <f t="shared" si="101"/>
        <v>0</v>
      </c>
      <c r="F1278" s="168"/>
      <c r="G1278" s="96"/>
      <c r="H1278" s="79"/>
      <c r="I1278" s="285"/>
      <c r="J1278" s="62"/>
      <c r="K1278" s="51"/>
      <c r="L1278" s="66"/>
    </row>
    <row r="1279" spans="1:12" x14ac:dyDescent="0.4">
      <c r="A1279" s="45">
        <f t="shared" ca="1" si="98"/>
        <v>0</v>
      </c>
      <c r="B1279" s="45" t="b">
        <f t="shared" si="97"/>
        <v>0</v>
      </c>
      <c r="C1279" s="46">
        <f t="shared" si="99"/>
        <v>0</v>
      </c>
      <c r="D1279" s="45">
        <f t="shared" si="100"/>
        <v>0</v>
      </c>
      <c r="E1279" s="251">
        <f t="shared" si="101"/>
        <v>0</v>
      </c>
      <c r="F1279" s="168"/>
      <c r="G1279" s="96"/>
      <c r="H1279" s="79"/>
      <c r="I1279" s="285"/>
      <c r="J1279" s="62"/>
      <c r="K1279" s="51"/>
      <c r="L1279" s="66"/>
    </row>
    <row r="1280" spans="1:12" x14ac:dyDescent="0.4">
      <c r="A1280" s="45">
        <f t="shared" ca="1" si="98"/>
        <v>0</v>
      </c>
      <c r="B1280" s="45" t="b">
        <f t="shared" si="97"/>
        <v>0</v>
      </c>
      <c r="C1280" s="46">
        <f t="shared" si="99"/>
        <v>0</v>
      </c>
      <c r="D1280" s="45">
        <f t="shared" si="100"/>
        <v>0</v>
      </c>
      <c r="E1280" s="251">
        <f t="shared" si="101"/>
        <v>0</v>
      </c>
      <c r="F1280" s="168"/>
      <c r="G1280" s="96"/>
      <c r="H1280" s="79"/>
      <c r="I1280" s="285"/>
      <c r="J1280" s="62"/>
      <c r="K1280" s="51"/>
      <c r="L1280" s="66"/>
    </row>
    <row r="1281" spans="1:12" x14ac:dyDescent="0.4">
      <c r="A1281" s="45">
        <f t="shared" ca="1" si="98"/>
        <v>0</v>
      </c>
      <c r="B1281" s="45" t="b">
        <f t="shared" si="97"/>
        <v>0</v>
      </c>
      <c r="C1281" s="46">
        <f t="shared" si="99"/>
        <v>0</v>
      </c>
      <c r="D1281" s="45">
        <f t="shared" si="100"/>
        <v>0</v>
      </c>
      <c r="E1281" s="251">
        <f t="shared" si="101"/>
        <v>0</v>
      </c>
      <c r="F1281" s="168"/>
      <c r="G1281" s="96"/>
      <c r="H1281" s="79"/>
      <c r="I1281" s="285"/>
      <c r="J1281" s="62"/>
      <c r="K1281" s="51"/>
      <c r="L1281" s="66"/>
    </row>
    <row r="1282" spans="1:12" x14ac:dyDescent="0.4">
      <c r="A1282" s="45">
        <f t="shared" ca="1" si="98"/>
        <v>0</v>
      </c>
      <c r="B1282" s="45" t="b">
        <f t="shared" si="97"/>
        <v>0</v>
      </c>
      <c r="C1282" s="46">
        <f t="shared" si="99"/>
        <v>0</v>
      </c>
      <c r="D1282" s="45">
        <f t="shared" si="100"/>
        <v>0</v>
      </c>
      <c r="E1282" s="251">
        <f t="shared" si="101"/>
        <v>0</v>
      </c>
      <c r="F1282" s="168"/>
      <c r="G1282" s="96"/>
      <c r="H1282" s="79"/>
      <c r="I1282" s="285"/>
      <c r="J1282" s="62"/>
      <c r="K1282" s="51"/>
      <c r="L1282" s="66"/>
    </row>
    <row r="1283" spans="1:12" x14ac:dyDescent="0.4">
      <c r="A1283" s="45">
        <f t="shared" ca="1" si="98"/>
        <v>0</v>
      </c>
      <c r="B1283" s="45" t="b">
        <f t="shared" si="97"/>
        <v>0</v>
      </c>
      <c r="C1283" s="46">
        <f t="shared" si="99"/>
        <v>0</v>
      </c>
      <c r="D1283" s="45">
        <f t="shared" si="100"/>
        <v>0</v>
      </c>
      <c r="E1283" s="251">
        <f t="shared" si="101"/>
        <v>0</v>
      </c>
      <c r="F1283" s="168"/>
      <c r="G1283" s="96"/>
      <c r="H1283" s="79"/>
      <c r="I1283" s="285"/>
      <c r="J1283" s="62"/>
      <c r="K1283" s="51"/>
      <c r="L1283" s="66"/>
    </row>
    <row r="1284" spans="1:12" x14ac:dyDescent="0.4">
      <c r="A1284" s="45">
        <f t="shared" ca="1" si="98"/>
        <v>0</v>
      </c>
      <c r="B1284" s="45" t="b">
        <f t="shared" si="97"/>
        <v>0</v>
      </c>
      <c r="C1284" s="46">
        <f t="shared" si="99"/>
        <v>0</v>
      </c>
      <c r="D1284" s="45">
        <f t="shared" si="100"/>
        <v>0</v>
      </c>
      <c r="E1284" s="251">
        <f t="shared" si="101"/>
        <v>0</v>
      </c>
      <c r="F1284" s="168"/>
      <c r="G1284" s="96"/>
      <c r="H1284" s="79"/>
      <c r="I1284" s="285"/>
      <c r="J1284" s="62"/>
      <c r="K1284" s="51"/>
      <c r="L1284" s="66"/>
    </row>
    <row r="1285" spans="1:12" x14ac:dyDescent="0.4">
      <c r="A1285" s="45">
        <f t="shared" ca="1" si="98"/>
        <v>0</v>
      </c>
      <c r="B1285" s="45" t="b">
        <f t="shared" si="97"/>
        <v>0</v>
      </c>
      <c r="C1285" s="46">
        <f t="shared" si="99"/>
        <v>0</v>
      </c>
      <c r="D1285" s="45">
        <f t="shared" si="100"/>
        <v>0</v>
      </c>
      <c r="E1285" s="251">
        <f t="shared" si="101"/>
        <v>0</v>
      </c>
      <c r="F1285" s="168"/>
      <c r="G1285" s="96"/>
      <c r="H1285" s="79"/>
      <c r="I1285" s="285"/>
      <c r="J1285" s="62"/>
      <c r="K1285" s="51"/>
      <c r="L1285" s="66"/>
    </row>
    <row r="1286" spans="1:12" x14ac:dyDescent="0.4">
      <c r="A1286" s="45">
        <f t="shared" ca="1" si="98"/>
        <v>0</v>
      </c>
      <c r="B1286" s="45" t="b">
        <f t="shared" si="97"/>
        <v>0</v>
      </c>
      <c r="C1286" s="46">
        <f t="shared" si="99"/>
        <v>0</v>
      </c>
      <c r="D1286" s="45">
        <f t="shared" si="100"/>
        <v>0</v>
      </c>
      <c r="E1286" s="251">
        <f t="shared" si="101"/>
        <v>0</v>
      </c>
      <c r="F1286" s="168"/>
      <c r="G1286" s="96"/>
      <c r="H1286" s="79"/>
      <c r="I1286" s="285"/>
      <c r="J1286" s="62"/>
      <c r="K1286" s="51"/>
      <c r="L1286" s="66"/>
    </row>
    <row r="1287" spans="1:12" x14ac:dyDescent="0.4">
      <c r="A1287" s="45">
        <f t="shared" ca="1" si="98"/>
        <v>0</v>
      </c>
      <c r="B1287" s="45" t="b">
        <f t="shared" ref="B1287:B1350" si="102">AND(分科號=E1287,D1287&gt;=分起日,D1287&lt;=分訖日)</f>
        <v>0</v>
      </c>
      <c r="C1287" s="46">
        <f t="shared" si="99"/>
        <v>0</v>
      </c>
      <c r="D1287" s="45">
        <f t="shared" si="100"/>
        <v>0</v>
      </c>
      <c r="E1287" s="251">
        <f t="shared" si="101"/>
        <v>0</v>
      </c>
      <c r="F1287" s="168"/>
      <c r="G1287" s="96"/>
      <c r="H1287" s="79"/>
      <c r="I1287" s="285"/>
      <c r="J1287" s="62"/>
      <c r="K1287" s="51"/>
      <c r="L1287" s="66"/>
    </row>
    <row r="1288" spans="1:12" x14ac:dyDescent="0.4">
      <c r="A1288" s="45">
        <f t="shared" ref="A1288:A1351" ca="1" si="103">IF(B1288,COUNTIF(OFFSET(B1288,ROW()*-1+6,,ROW()-5),TRUE),)</f>
        <v>0</v>
      </c>
      <c r="B1288" s="45" t="b">
        <f t="shared" si="102"/>
        <v>0</v>
      </c>
      <c r="C1288" s="46">
        <f t="shared" ref="C1288:C1351" si="104">IF(F1288&lt;&gt;"",F1288,IF(E1288&lt;&gt;0,INDEX(C:C,ROW()-1),0))</f>
        <v>0</v>
      </c>
      <c r="D1288" s="45">
        <f t="shared" ref="D1288:D1351" si="105">IF(G1288&lt;&gt;"",G1288,IF(E1288&lt;&gt;0,INDEX(D:D,ROW()-1),0))</f>
        <v>0</v>
      </c>
      <c r="E1288" s="251">
        <f t="shared" si="101"/>
        <v>0</v>
      </c>
      <c r="F1288" s="168"/>
      <c r="G1288" s="96"/>
      <c r="H1288" s="79"/>
      <c r="I1288" s="285"/>
      <c r="J1288" s="62"/>
      <c r="K1288" s="51"/>
      <c r="L1288" s="66"/>
    </row>
    <row r="1289" spans="1:12" x14ac:dyDescent="0.4">
      <c r="A1289" s="45">
        <f t="shared" ca="1" si="103"/>
        <v>0</v>
      </c>
      <c r="B1289" s="45" t="b">
        <f t="shared" si="102"/>
        <v>0</v>
      </c>
      <c r="C1289" s="46">
        <f t="shared" si="104"/>
        <v>0</v>
      </c>
      <c r="D1289" s="45">
        <f t="shared" si="105"/>
        <v>0</v>
      </c>
      <c r="E1289" s="251">
        <f t="shared" si="101"/>
        <v>0</v>
      </c>
      <c r="F1289" s="168"/>
      <c r="G1289" s="96"/>
      <c r="H1289" s="79"/>
      <c r="I1289" s="285"/>
      <c r="J1289" s="62"/>
      <c r="K1289" s="51"/>
      <c r="L1289" s="66"/>
    </row>
    <row r="1290" spans="1:12" x14ac:dyDescent="0.4">
      <c r="A1290" s="45">
        <f t="shared" ca="1" si="103"/>
        <v>0</v>
      </c>
      <c r="B1290" s="45" t="b">
        <f t="shared" si="102"/>
        <v>0</v>
      </c>
      <c r="C1290" s="46">
        <f t="shared" si="104"/>
        <v>0</v>
      </c>
      <c r="D1290" s="45">
        <f t="shared" si="105"/>
        <v>0</v>
      </c>
      <c r="E1290" s="251">
        <f t="shared" ref="E1290:E1353" si="106">IF(I1290&lt;&gt;"",VALUE(TRIM(LEFT(I1290,6))),0)</f>
        <v>0</v>
      </c>
      <c r="F1290" s="168"/>
      <c r="G1290" s="96"/>
      <c r="H1290" s="79"/>
      <c r="I1290" s="285"/>
      <c r="J1290" s="62"/>
      <c r="K1290" s="51"/>
      <c r="L1290" s="66"/>
    </row>
    <row r="1291" spans="1:12" x14ac:dyDescent="0.4">
      <c r="A1291" s="45">
        <f t="shared" ca="1" si="103"/>
        <v>0</v>
      </c>
      <c r="B1291" s="45" t="b">
        <f t="shared" si="102"/>
        <v>0</v>
      </c>
      <c r="C1291" s="46">
        <f t="shared" si="104"/>
        <v>0</v>
      </c>
      <c r="D1291" s="45">
        <f t="shared" si="105"/>
        <v>0</v>
      </c>
      <c r="E1291" s="251">
        <f t="shared" si="106"/>
        <v>0</v>
      </c>
      <c r="F1291" s="168"/>
      <c r="G1291" s="96"/>
      <c r="H1291" s="79"/>
      <c r="I1291" s="285"/>
      <c r="J1291" s="62"/>
      <c r="K1291" s="51"/>
      <c r="L1291" s="66"/>
    </row>
    <row r="1292" spans="1:12" x14ac:dyDescent="0.4">
      <c r="A1292" s="45">
        <f t="shared" ca="1" si="103"/>
        <v>0</v>
      </c>
      <c r="B1292" s="45" t="b">
        <f t="shared" si="102"/>
        <v>0</v>
      </c>
      <c r="C1292" s="46">
        <f t="shared" si="104"/>
        <v>0</v>
      </c>
      <c r="D1292" s="45">
        <f t="shared" si="105"/>
        <v>0</v>
      </c>
      <c r="E1292" s="251">
        <f t="shared" si="106"/>
        <v>0</v>
      </c>
      <c r="F1292" s="168"/>
      <c r="G1292" s="96"/>
      <c r="H1292" s="79"/>
      <c r="I1292" s="285"/>
      <c r="J1292" s="62"/>
      <c r="K1292" s="51"/>
      <c r="L1292" s="66"/>
    </row>
    <row r="1293" spans="1:12" x14ac:dyDescent="0.4">
      <c r="A1293" s="45">
        <f t="shared" ca="1" si="103"/>
        <v>0</v>
      </c>
      <c r="B1293" s="45" t="b">
        <f t="shared" si="102"/>
        <v>0</v>
      </c>
      <c r="C1293" s="46">
        <f t="shared" si="104"/>
        <v>0</v>
      </c>
      <c r="D1293" s="45">
        <f t="shared" si="105"/>
        <v>0</v>
      </c>
      <c r="E1293" s="251">
        <f t="shared" si="106"/>
        <v>0</v>
      </c>
      <c r="F1293" s="168"/>
      <c r="G1293" s="96"/>
      <c r="H1293" s="79"/>
      <c r="I1293" s="285"/>
      <c r="J1293" s="62"/>
      <c r="K1293" s="51"/>
      <c r="L1293" s="66"/>
    </row>
    <row r="1294" spans="1:12" x14ac:dyDescent="0.4">
      <c r="A1294" s="45">
        <f t="shared" ca="1" si="103"/>
        <v>0</v>
      </c>
      <c r="B1294" s="45" t="b">
        <f t="shared" si="102"/>
        <v>0</v>
      </c>
      <c r="C1294" s="46">
        <f t="shared" si="104"/>
        <v>0</v>
      </c>
      <c r="D1294" s="45">
        <f t="shared" si="105"/>
        <v>0</v>
      </c>
      <c r="E1294" s="251">
        <f t="shared" si="106"/>
        <v>0</v>
      </c>
      <c r="F1294" s="168"/>
      <c r="G1294" s="96"/>
      <c r="H1294" s="79"/>
      <c r="I1294" s="285"/>
      <c r="J1294" s="62"/>
      <c r="K1294" s="51"/>
      <c r="L1294" s="66"/>
    </row>
    <row r="1295" spans="1:12" x14ac:dyDescent="0.4">
      <c r="A1295" s="45">
        <f t="shared" ca="1" si="103"/>
        <v>0</v>
      </c>
      <c r="B1295" s="45" t="b">
        <f t="shared" si="102"/>
        <v>0</v>
      </c>
      <c r="C1295" s="46">
        <f t="shared" si="104"/>
        <v>0</v>
      </c>
      <c r="D1295" s="45">
        <f t="shared" si="105"/>
        <v>0</v>
      </c>
      <c r="E1295" s="251">
        <f t="shared" si="106"/>
        <v>0</v>
      </c>
      <c r="F1295" s="168"/>
      <c r="G1295" s="96"/>
      <c r="H1295" s="79"/>
      <c r="I1295" s="285"/>
      <c r="J1295" s="62"/>
      <c r="K1295" s="51"/>
      <c r="L1295" s="66"/>
    </row>
    <row r="1296" spans="1:12" x14ac:dyDescent="0.4">
      <c r="A1296" s="45">
        <f t="shared" ca="1" si="103"/>
        <v>0</v>
      </c>
      <c r="B1296" s="45" t="b">
        <f t="shared" si="102"/>
        <v>0</v>
      </c>
      <c r="C1296" s="46">
        <f t="shared" si="104"/>
        <v>0</v>
      </c>
      <c r="D1296" s="45">
        <f t="shared" si="105"/>
        <v>0</v>
      </c>
      <c r="E1296" s="251">
        <f t="shared" si="106"/>
        <v>0</v>
      </c>
      <c r="F1296" s="168"/>
      <c r="G1296" s="96"/>
      <c r="H1296" s="79"/>
      <c r="I1296" s="285"/>
      <c r="J1296" s="62"/>
      <c r="K1296" s="51"/>
      <c r="L1296" s="66"/>
    </row>
    <row r="1297" spans="1:12" x14ac:dyDescent="0.4">
      <c r="A1297" s="45">
        <f t="shared" ca="1" si="103"/>
        <v>0</v>
      </c>
      <c r="B1297" s="45" t="b">
        <f t="shared" si="102"/>
        <v>0</v>
      </c>
      <c r="C1297" s="46">
        <f t="shared" si="104"/>
        <v>0</v>
      </c>
      <c r="D1297" s="45">
        <f t="shared" si="105"/>
        <v>0</v>
      </c>
      <c r="E1297" s="251">
        <f t="shared" si="106"/>
        <v>0</v>
      </c>
      <c r="F1297" s="168"/>
      <c r="G1297" s="96"/>
      <c r="H1297" s="79"/>
      <c r="I1297" s="285"/>
      <c r="J1297" s="62"/>
      <c r="K1297" s="51"/>
      <c r="L1297" s="66"/>
    </row>
    <row r="1298" spans="1:12" x14ac:dyDescent="0.4">
      <c r="A1298" s="45">
        <f t="shared" ca="1" si="103"/>
        <v>0</v>
      </c>
      <c r="B1298" s="45" t="b">
        <f t="shared" si="102"/>
        <v>0</v>
      </c>
      <c r="C1298" s="46">
        <f t="shared" si="104"/>
        <v>0</v>
      </c>
      <c r="D1298" s="45">
        <f t="shared" si="105"/>
        <v>0</v>
      </c>
      <c r="E1298" s="251">
        <f t="shared" si="106"/>
        <v>0</v>
      </c>
      <c r="F1298" s="168"/>
      <c r="G1298" s="96"/>
      <c r="H1298" s="79"/>
      <c r="I1298" s="285"/>
      <c r="J1298" s="62"/>
      <c r="K1298" s="51"/>
      <c r="L1298" s="66"/>
    </row>
    <row r="1299" spans="1:12" x14ac:dyDescent="0.4">
      <c r="A1299" s="45">
        <f t="shared" ca="1" si="103"/>
        <v>0</v>
      </c>
      <c r="B1299" s="45" t="b">
        <f t="shared" si="102"/>
        <v>0</v>
      </c>
      <c r="C1299" s="46">
        <f t="shared" si="104"/>
        <v>0</v>
      </c>
      <c r="D1299" s="45">
        <f t="shared" si="105"/>
        <v>0</v>
      </c>
      <c r="E1299" s="251">
        <f t="shared" si="106"/>
        <v>0</v>
      </c>
      <c r="F1299" s="168"/>
      <c r="G1299" s="96"/>
      <c r="H1299" s="79"/>
      <c r="I1299" s="285"/>
      <c r="J1299" s="62"/>
      <c r="K1299" s="51"/>
      <c r="L1299" s="66"/>
    </row>
    <row r="1300" spans="1:12" x14ac:dyDescent="0.4">
      <c r="A1300" s="45">
        <f t="shared" ca="1" si="103"/>
        <v>0</v>
      </c>
      <c r="B1300" s="45" t="b">
        <f t="shared" si="102"/>
        <v>0</v>
      </c>
      <c r="C1300" s="46">
        <f t="shared" si="104"/>
        <v>0</v>
      </c>
      <c r="D1300" s="45">
        <f t="shared" si="105"/>
        <v>0</v>
      </c>
      <c r="E1300" s="251">
        <f t="shared" si="106"/>
        <v>0</v>
      </c>
      <c r="F1300" s="168"/>
      <c r="G1300" s="96"/>
      <c r="H1300" s="79"/>
      <c r="I1300" s="285"/>
      <c r="J1300" s="62"/>
      <c r="K1300" s="51"/>
      <c r="L1300" s="66"/>
    </row>
    <row r="1301" spans="1:12" x14ac:dyDescent="0.4">
      <c r="A1301" s="45">
        <f t="shared" ca="1" si="103"/>
        <v>0</v>
      </c>
      <c r="B1301" s="45" t="b">
        <f t="shared" si="102"/>
        <v>0</v>
      </c>
      <c r="C1301" s="46">
        <f t="shared" si="104"/>
        <v>0</v>
      </c>
      <c r="D1301" s="45">
        <f t="shared" si="105"/>
        <v>0</v>
      </c>
      <c r="E1301" s="251">
        <f t="shared" si="106"/>
        <v>0</v>
      </c>
      <c r="F1301" s="168"/>
      <c r="G1301" s="96"/>
      <c r="H1301" s="79"/>
      <c r="I1301" s="285"/>
      <c r="J1301" s="62"/>
      <c r="K1301" s="51"/>
      <c r="L1301" s="66"/>
    </row>
    <row r="1302" spans="1:12" x14ac:dyDescent="0.4">
      <c r="A1302" s="45">
        <f t="shared" ca="1" si="103"/>
        <v>0</v>
      </c>
      <c r="B1302" s="45" t="b">
        <f t="shared" si="102"/>
        <v>0</v>
      </c>
      <c r="C1302" s="46">
        <f t="shared" si="104"/>
        <v>0</v>
      </c>
      <c r="D1302" s="45">
        <f t="shared" si="105"/>
        <v>0</v>
      </c>
      <c r="E1302" s="251">
        <f t="shared" si="106"/>
        <v>0</v>
      </c>
      <c r="F1302" s="168"/>
      <c r="G1302" s="96"/>
      <c r="H1302" s="79"/>
      <c r="I1302" s="285"/>
      <c r="J1302" s="62"/>
      <c r="K1302" s="51"/>
      <c r="L1302" s="66"/>
    </row>
    <row r="1303" spans="1:12" x14ac:dyDescent="0.4">
      <c r="A1303" s="45">
        <f t="shared" ca="1" si="103"/>
        <v>0</v>
      </c>
      <c r="B1303" s="45" t="b">
        <f t="shared" si="102"/>
        <v>0</v>
      </c>
      <c r="C1303" s="46">
        <f t="shared" si="104"/>
        <v>0</v>
      </c>
      <c r="D1303" s="45">
        <f t="shared" si="105"/>
        <v>0</v>
      </c>
      <c r="E1303" s="251">
        <f t="shared" si="106"/>
        <v>0</v>
      </c>
      <c r="F1303" s="168"/>
      <c r="G1303" s="96"/>
      <c r="H1303" s="79"/>
      <c r="I1303" s="285"/>
      <c r="J1303" s="62"/>
      <c r="K1303" s="51"/>
      <c r="L1303" s="66"/>
    </row>
    <row r="1304" spans="1:12" x14ac:dyDescent="0.4">
      <c r="A1304" s="45">
        <f t="shared" ca="1" si="103"/>
        <v>0</v>
      </c>
      <c r="B1304" s="45" t="b">
        <f t="shared" si="102"/>
        <v>0</v>
      </c>
      <c r="C1304" s="46">
        <f t="shared" si="104"/>
        <v>0</v>
      </c>
      <c r="D1304" s="45">
        <f t="shared" si="105"/>
        <v>0</v>
      </c>
      <c r="E1304" s="251">
        <f t="shared" si="106"/>
        <v>0</v>
      </c>
      <c r="F1304" s="168"/>
      <c r="G1304" s="96"/>
      <c r="H1304" s="79"/>
      <c r="I1304" s="285"/>
      <c r="J1304" s="62"/>
      <c r="K1304" s="51"/>
      <c r="L1304" s="66"/>
    </row>
    <row r="1305" spans="1:12" x14ac:dyDescent="0.4">
      <c r="A1305" s="45">
        <f t="shared" ca="1" si="103"/>
        <v>0</v>
      </c>
      <c r="B1305" s="45" t="b">
        <f t="shared" si="102"/>
        <v>0</v>
      </c>
      <c r="C1305" s="46">
        <f t="shared" si="104"/>
        <v>0</v>
      </c>
      <c r="D1305" s="45">
        <f t="shared" si="105"/>
        <v>0</v>
      </c>
      <c r="E1305" s="251">
        <f t="shared" si="106"/>
        <v>0</v>
      </c>
      <c r="F1305" s="168"/>
      <c r="G1305" s="96"/>
      <c r="H1305" s="79"/>
      <c r="I1305" s="285"/>
      <c r="J1305" s="62"/>
      <c r="K1305" s="51"/>
      <c r="L1305" s="66"/>
    </row>
    <row r="1306" spans="1:12" x14ac:dyDescent="0.4">
      <c r="A1306" s="45">
        <f t="shared" ca="1" si="103"/>
        <v>0</v>
      </c>
      <c r="B1306" s="45" t="b">
        <f t="shared" si="102"/>
        <v>0</v>
      </c>
      <c r="C1306" s="46">
        <f t="shared" si="104"/>
        <v>0</v>
      </c>
      <c r="D1306" s="45">
        <f t="shared" si="105"/>
        <v>0</v>
      </c>
      <c r="E1306" s="251">
        <f t="shared" si="106"/>
        <v>0</v>
      </c>
      <c r="F1306" s="168"/>
      <c r="G1306" s="96"/>
      <c r="H1306" s="79"/>
      <c r="I1306" s="285"/>
      <c r="J1306" s="62"/>
      <c r="K1306" s="51"/>
      <c r="L1306" s="66"/>
    </row>
    <row r="1307" spans="1:12" x14ac:dyDescent="0.4">
      <c r="A1307" s="45">
        <f t="shared" ca="1" si="103"/>
        <v>0</v>
      </c>
      <c r="B1307" s="45" t="b">
        <f t="shared" si="102"/>
        <v>0</v>
      </c>
      <c r="C1307" s="46">
        <f t="shared" si="104"/>
        <v>0</v>
      </c>
      <c r="D1307" s="45">
        <f t="shared" si="105"/>
        <v>0</v>
      </c>
      <c r="E1307" s="251">
        <f t="shared" si="106"/>
        <v>0</v>
      </c>
      <c r="F1307" s="168"/>
      <c r="G1307" s="96"/>
      <c r="H1307" s="79"/>
      <c r="I1307" s="285"/>
      <c r="J1307" s="62"/>
      <c r="K1307" s="51"/>
      <c r="L1307" s="66"/>
    </row>
    <row r="1308" spans="1:12" x14ac:dyDescent="0.4">
      <c r="A1308" s="45">
        <f t="shared" ca="1" si="103"/>
        <v>0</v>
      </c>
      <c r="B1308" s="45" t="b">
        <f t="shared" si="102"/>
        <v>0</v>
      </c>
      <c r="C1308" s="46">
        <f t="shared" si="104"/>
        <v>0</v>
      </c>
      <c r="D1308" s="45">
        <f t="shared" si="105"/>
        <v>0</v>
      </c>
      <c r="E1308" s="251">
        <f t="shared" si="106"/>
        <v>0</v>
      </c>
      <c r="F1308" s="168"/>
      <c r="G1308" s="96"/>
      <c r="H1308" s="79"/>
      <c r="I1308" s="285"/>
      <c r="J1308" s="62"/>
      <c r="K1308" s="51"/>
      <c r="L1308" s="66"/>
    </row>
    <row r="1309" spans="1:12" x14ac:dyDescent="0.4">
      <c r="A1309" s="45">
        <f t="shared" ca="1" si="103"/>
        <v>0</v>
      </c>
      <c r="B1309" s="45" t="b">
        <f t="shared" si="102"/>
        <v>0</v>
      </c>
      <c r="C1309" s="46">
        <f t="shared" si="104"/>
        <v>0</v>
      </c>
      <c r="D1309" s="45">
        <f t="shared" si="105"/>
        <v>0</v>
      </c>
      <c r="E1309" s="251">
        <f t="shared" si="106"/>
        <v>0</v>
      </c>
      <c r="F1309" s="168"/>
      <c r="G1309" s="96"/>
      <c r="H1309" s="79"/>
      <c r="I1309" s="285"/>
      <c r="J1309" s="62"/>
      <c r="K1309" s="51"/>
      <c r="L1309" s="66"/>
    </row>
    <row r="1310" spans="1:12" x14ac:dyDescent="0.4">
      <c r="A1310" s="45">
        <f t="shared" ca="1" si="103"/>
        <v>0</v>
      </c>
      <c r="B1310" s="45" t="b">
        <f t="shared" si="102"/>
        <v>0</v>
      </c>
      <c r="C1310" s="46">
        <f t="shared" si="104"/>
        <v>0</v>
      </c>
      <c r="D1310" s="45">
        <f t="shared" si="105"/>
        <v>0</v>
      </c>
      <c r="E1310" s="251">
        <f t="shared" si="106"/>
        <v>0</v>
      </c>
      <c r="F1310" s="168"/>
      <c r="G1310" s="96"/>
      <c r="H1310" s="79"/>
      <c r="I1310" s="285"/>
      <c r="J1310" s="62"/>
      <c r="K1310" s="51"/>
      <c r="L1310" s="66"/>
    </row>
    <row r="1311" spans="1:12" x14ac:dyDescent="0.4">
      <c r="A1311" s="45">
        <f t="shared" ca="1" si="103"/>
        <v>0</v>
      </c>
      <c r="B1311" s="45" t="b">
        <f t="shared" si="102"/>
        <v>0</v>
      </c>
      <c r="C1311" s="46">
        <f t="shared" si="104"/>
        <v>0</v>
      </c>
      <c r="D1311" s="45">
        <f t="shared" si="105"/>
        <v>0</v>
      </c>
      <c r="E1311" s="251">
        <f t="shared" si="106"/>
        <v>0</v>
      </c>
      <c r="F1311" s="168"/>
      <c r="G1311" s="96"/>
      <c r="H1311" s="79"/>
      <c r="I1311" s="285"/>
      <c r="J1311" s="62"/>
      <c r="K1311" s="51"/>
      <c r="L1311" s="66"/>
    </row>
    <row r="1312" spans="1:12" x14ac:dyDescent="0.4">
      <c r="A1312" s="45">
        <f t="shared" ca="1" si="103"/>
        <v>0</v>
      </c>
      <c r="B1312" s="45" t="b">
        <f t="shared" si="102"/>
        <v>0</v>
      </c>
      <c r="C1312" s="46">
        <f t="shared" si="104"/>
        <v>0</v>
      </c>
      <c r="D1312" s="45">
        <f t="shared" si="105"/>
        <v>0</v>
      </c>
      <c r="E1312" s="251">
        <f t="shared" si="106"/>
        <v>0</v>
      </c>
      <c r="F1312" s="168"/>
      <c r="G1312" s="96"/>
      <c r="H1312" s="79"/>
      <c r="I1312" s="285"/>
      <c r="J1312" s="62"/>
      <c r="K1312" s="51"/>
      <c r="L1312" s="66"/>
    </row>
    <row r="1313" spans="1:12" x14ac:dyDescent="0.4">
      <c r="A1313" s="45">
        <f t="shared" ca="1" si="103"/>
        <v>0</v>
      </c>
      <c r="B1313" s="45" t="b">
        <f t="shared" si="102"/>
        <v>0</v>
      </c>
      <c r="C1313" s="46">
        <f t="shared" si="104"/>
        <v>0</v>
      </c>
      <c r="D1313" s="45">
        <f t="shared" si="105"/>
        <v>0</v>
      </c>
      <c r="E1313" s="251">
        <f t="shared" si="106"/>
        <v>0</v>
      </c>
      <c r="F1313" s="168"/>
      <c r="G1313" s="96"/>
      <c r="H1313" s="79"/>
      <c r="I1313" s="285"/>
      <c r="J1313" s="62"/>
      <c r="K1313" s="51"/>
      <c r="L1313" s="66"/>
    </row>
    <row r="1314" spans="1:12" x14ac:dyDescent="0.4">
      <c r="A1314" s="45">
        <f t="shared" ca="1" si="103"/>
        <v>0</v>
      </c>
      <c r="B1314" s="45" t="b">
        <f t="shared" si="102"/>
        <v>0</v>
      </c>
      <c r="C1314" s="46">
        <f t="shared" si="104"/>
        <v>0</v>
      </c>
      <c r="D1314" s="45">
        <f t="shared" si="105"/>
        <v>0</v>
      </c>
      <c r="E1314" s="251">
        <f t="shared" si="106"/>
        <v>0</v>
      </c>
      <c r="F1314" s="168"/>
      <c r="G1314" s="96"/>
      <c r="H1314" s="79"/>
      <c r="I1314" s="285"/>
      <c r="J1314" s="62"/>
      <c r="K1314" s="51"/>
      <c r="L1314" s="66"/>
    </row>
    <row r="1315" spans="1:12" x14ac:dyDescent="0.4">
      <c r="A1315" s="45">
        <f t="shared" ca="1" si="103"/>
        <v>0</v>
      </c>
      <c r="B1315" s="45" t="b">
        <f t="shared" si="102"/>
        <v>0</v>
      </c>
      <c r="C1315" s="46">
        <f t="shared" si="104"/>
        <v>0</v>
      </c>
      <c r="D1315" s="45">
        <f t="shared" si="105"/>
        <v>0</v>
      </c>
      <c r="E1315" s="251">
        <f t="shared" si="106"/>
        <v>0</v>
      </c>
      <c r="F1315" s="168"/>
      <c r="G1315" s="96"/>
      <c r="H1315" s="79"/>
      <c r="I1315" s="285"/>
      <c r="J1315" s="62"/>
      <c r="K1315" s="51"/>
      <c r="L1315" s="66"/>
    </row>
    <row r="1316" spans="1:12" x14ac:dyDescent="0.4">
      <c r="A1316" s="45">
        <f t="shared" ca="1" si="103"/>
        <v>0</v>
      </c>
      <c r="B1316" s="45" t="b">
        <f t="shared" si="102"/>
        <v>0</v>
      </c>
      <c r="C1316" s="46">
        <f t="shared" si="104"/>
        <v>0</v>
      </c>
      <c r="D1316" s="45">
        <f t="shared" si="105"/>
        <v>0</v>
      </c>
      <c r="E1316" s="251">
        <f t="shared" si="106"/>
        <v>0</v>
      </c>
      <c r="F1316" s="168"/>
      <c r="G1316" s="96"/>
      <c r="H1316" s="79"/>
      <c r="I1316" s="285"/>
      <c r="J1316" s="62"/>
      <c r="K1316" s="51"/>
      <c r="L1316" s="66"/>
    </row>
    <row r="1317" spans="1:12" x14ac:dyDescent="0.4">
      <c r="A1317" s="45">
        <f t="shared" ca="1" si="103"/>
        <v>0</v>
      </c>
      <c r="B1317" s="45" t="b">
        <f t="shared" si="102"/>
        <v>0</v>
      </c>
      <c r="C1317" s="46">
        <f t="shared" si="104"/>
        <v>0</v>
      </c>
      <c r="D1317" s="45">
        <f t="shared" si="105"/>
        <v>0</v>
      </c>
      <c r="E1317" s="251">
        <f t="shared" si="106"/>
        <v>0</v>
      </c>
      <c r="F1317" s="168"/>
      <c r="G1317" s="96"/>
      <c r="H1317" s="79"/>
      <c r="I1317" s="285"/>
      <c r="J1317" s="62"/>
      <c r="K1317" s="51"/>
      <c r="L1317" s="66"/>
    </row>
    <row r="1318" spans="1:12" x14ac:dyDescent="0.4">
      <c r="A1318" s="45">
        <f t="shared" ca="1" si="103"/>
        <v>0</v>
      </c>
      <c r="B1318" s="45" t="b">
        <f t="shared" si="102"/>
        <v>0</v>
      </c>
      <c r="C1318" s="46">
        <f t="shared" si="104"/>
        <v>0</v>
      </c>
      <c r="D1318" s="45">
        <f t="shared" si="105"/>
        <v>0</v>
      </c>
      <c r="E1318" s="251">
        <f t="shared" si="106"/>
        <v>0</v>
      </c>
      <c r="F1318" s="168"/>
      <c r="G1318" s="96"/>
      <c r="H1318" s="79"/>
      <c r="I1318" s="285"/>
      <c r="J1318" s="62"/>
      <c r="K1318" s="51"/>
      <c r="L1318" s="66"/>
    </row>
    <row r="1319" spans="1:12" x14ac:dyDescent="0.4">
      <c r="A1319" s="45">
        <f t="shared" ca="1" si="103"/>
        <v>0</v>
      </c>
      <c r="B1319" s="45" t="b">
        <f t="shared" si="102"/>
        <v>0</v>
      </c>
      <c r="C1319" s="46">
        <f t="shared" si="104"/>
        <v>0</v>
      </c>
      <c r="D1319" s="45">
        <f t="shared" si="105"/>
        <v>0</v>
      </c>
      <c r="E1319" s="251">
        <f t="shared" si="106"/>
        <v>0</v>
      </c>
      <c r="F1319" s="168"/>
      <c r="G1319" s="96"/>
      <c r="H1319" s="79"/>
      <c r="I1319" s="285"/>
      <c r="J1319" s="62"/>
      <c r="K1319" s="51"/>
      <c r="L1319" s="66"/>
    </row>
    <row r="1320" spans="1:12" x14ac:dyDescent="0.4">
      <c r="A1320" s="45">
        <f t="shared" ca="1" si="103"/>
        <v>0</v>
      </c>
      <c r="B1320" s="45" t="b">
        <f t="shared" si="102"/>
        <v>0</v>
      </c>
      <c r="C1320" s="46">
        <f t="shared" si="104"/>
        <v>0</v>
      </c>
      <c r="D1320" s="45">
        <f t="shared" si="105"/>
        <v>0</v>
      </c>
      <c r="E1320" s="251">
        <f t="shared" si="106"/>
        <v>0</v>
      </c>
      <c r="F1320" s="168"/>
      <c r="G1320" s="96"/>
      <c r="H1320" s="79"/>
      <c r="I1320" s="285"/>
      <c r="J1320" s="62"/>
      <c r="K1320" s="51"/>
      <c r="L1320" s="66"/>
    </row>
    <row r="1321" spans="1:12" x14ac:dyDescent="0.4">
      <c r="A1321" s="45">
        <f t="shared" ca="1" si="103"/>
        <v>0</v>
      </c>
      <c r="B1321" s="45" t="b">
        <f t="shared" si="102"/>
        <v>0</v>
      </c>
      <c r="C1321" s="46">
        <f t="shared" si="104"/>
        <v>0</v>
      </c>
      <c r="D1321" s="45">
        <f t="shared" si="105"/>
        <v>0</v>
      </c>
      <c r="E1321" s="251">
        <f t="shared" si="106"/>
        <v>0</v>
      </c>
      <c r="F1321" s="168"/>
      <c r="G1321" s="96"/>
      <c r="H1321" s="79"/>
      <c r="I1321" s="285"/>
      <c r="J1321" s="62"/>
      <c r="K1321" s="51"/>
      <c r="L1321" s="66"/>
    </row>
    <row r="1322" spans="1:12" x14ac:dyDescent="0.4">
      <c r="A1322" s="45">
        <f t="shared" ca="1" si="103"/>
        <v>0</v>
      </c>
      <c r="B1322" s="45" t="b">
        <f t="shared" si="102"/>
        <v>0</v>
      </c>
      <c r="C1322" s="46">
        <f t="shared" si="104"/>
        <v>0</v>
      </c>
      <c r="D1322" s="45">
        <f t="shared" si="105"/>
        <v>0</v>
      </c>
      <c r="E1322" s="251">
        <f t="shared" si="106"/>
        <v>0</v>
      </c>
      <c r="F1322" s="168"/>
      <c r="G1322" s="96"/>
      <c r="H1322" s="79"/>
      <c r="I1322" s="285"/>
      <c r="J1322" s="62"/>
      <c r="K1322" s="51"/>
      <c r="L1322" s="66"/>
    </row>
    <row r="1323" spans="1:12" x14ac:dyDescent="0.4">
      <c r="A1323" s="45">
        <f t="shared" ca="1" si="103"/>
        <v>0</v>
      </c>
      <c r="B1323" s="45" t="b">
        <f t="shared" si="102"/>
        <v>0</v>
      </c>
      <c r="C1323" s="46">
        <f t="shared" si="104"/>
        <v>0</v>
      </c>
      <c r="D1323" s="45">
        <f t="shared" si="105"/>
        <v>0</v>
      </c>
      <c r="E1323" s="251">
        <f t="shared" si="106"/>
        <v>0</v>
      </c>
      <c r="F1323" s="168"/>
      <c r="G1323" s="96"/>
      <c r="H1323" s="79"/>
      <c r="I1323" s="285"/>
      <c r="J1323" s="62"/>
      <c r="K1323" s="51"/>
      <c r="L1323" s="66"/>
    </row>
    <row r="1324" spans="1:12" x14ac:dyDescent="0.4">
      <c r="A1324" s="45">
        <f t="shared" ca="1" si="103"/>
        <v>0</v>
      </c>
      <c r="B1324" s="45" t="b">
        <f t="shared" si="102"/>
        <v>0</v>
      </c>
      <c r="C1324" s="46">
        <f t="shared" si="104"/>
        <v>0</v>
      </c>
      <c r="D1324" s="45">
        <f t="shared" si="105"/>
        <v>0</v>
      </c>
      <c r="E1324" s="251">
        <f t="shared" si="106"/>
        <v>0</v>
      </c>
      <c r="F1324" s="168"/>
      <c r="G1324" s="96"/>
      <c r="H1324" s="79"/>
      <c r="I1324" s="285"/>
      <c r="J1324" s="62"/>
      <c r="K1324" s="51"/>
      <c r="L1324" s="66"/>
    </row>
    <row r="1325" spans="1:12" x14ac:dyDescent="0.4">
      <c r="A1325" s="45">
        <f t="shared" ca="1" si="103"/>
        <v>0</v>
      </c>
      <c r="B1325" s="45" t="b">
        <f t="shared" si="102"/>
        <v>0</v>
      </c>
      <c r="C1325" s="46">
        <f t="shared" si="104"/>
        <v>0</v>
      </c>
      <c r="D1325" s="45">
        <f t="shared" si="105"/>
        <v>0</v>
      </c>
      <c r="E1325" s="251">
        <f t="shared" si="106"/>
        <v>0</v>
      </c>
      <c r="F1325" s="168"/>
      <c r="G1325" s="96"/>
      <c r="H1325" s="79"/>
      <c r="I1325" s="285"/>
      <c r="J1325" s="62"/>
      <c r="K1325" s="51"/>
      <c r="L1325" s="66"/>
    </row>
    <row r="1326" spans="1:12" x14ac:dyDescent="0.4">
      <c r="A1326" s="45">
        <f t="shared" ca="1" si="103"/>
        <v>0</v>
      </c>
      <c r="B1326" s="45" t="b">
        <f t="shared" si="102"/>
        <v>0</v>
      </c>
      <c r="C1326" s="46">
        <f t="shared" si="104"/>
        <v>0</v>
      </c>
      <c r="D1326" s="45">
        <f t="shared" si="105"/>
        <v>0</v>
      </c>
      <c r="E1326" s="251">
        <f t="shared" si="106"/>
        <v>0</v>
      </c>
      <c r="F1326" s="168"/>
      <c r="G1326" s="96"/>
      <c r="H1326" s="79"/>
      <c r="I1326" s="285"/>
      <c r="J1326" s="62"/>
      <c r="K1326" s="51"/>
      <c r="L1326" s="66"/>
    </row>
    <row r="1327" spans="1:12" x14ac:dyDescent="0.4">
      <c r="A1327" s="45">
        <f t="shared" ca="1" si="103"/>
        <v>0</v>
      </c>
      <c r="B1327" s="45" t="b">
        <f t="shared" si="102"/>
        <v>0</v>
      </c>
      <c r="C1327" s="46">
        <f t="shared" si="104"/>
        <v>0</v>
      </c>
      <c r="D1327" s="45">
        <f t="shared" si="105"/>
        <v>0</v>
      </c>
      <c r="E1327" s="251">
        <f t="shared" si="106"/>
        <v>0</v>
      </c>
      <c r="F1327" s="168"/>
      <c r="G1327" s="96"/>
      <c r="H1327" s="79"/>
      <c r="I1327" s="285"/>
      <c r="J1327" s="62"/>
      <c r="K1327" s="51"/>
      <c r="L1327" s="66"/>
    </row>
    <row r="1328" spans="1:12" x14ac:dyDescent="0.4">
      <c r="A1328" s="45">
        <f t="shared" ca="1" si="103"/>
        <v>0</v>
      </c>
      <c r="B1328" s="45" t="b">
        <f t="shared" si="102"/>
        <v>0</v>
      </c>
      <c r="C1328" s="46">
        <f t="shared" si="104"/>
        <v>0</v>
      </c>
      <c r="D1328" s="45">
        <f t="shared" si="105"/>
        <v>0</v>
      </c>
      <c r="E1328" s="251">
        <f t="shared" si="106"/>
        <v>0</v>
      </c>
      <c r="F1328" s="168"/>
      <c r="G1328" s="96"/>
      <c r="H1328" s="79"/>
      <c r="I1328" s="285"/>
      <c r="J1328" s="62"/>
      <c r="K1328" s="51"/>
      <c r="L1328" s="66"/>
    </row>
    <row r="1329" spans="1:12" x14ac:dyDescent="0.4">
      <c r="A1329" s="45">
        <f t="shared" ca="1" si="103"/>
        <v>0</v>
      </c>
      <c r="B1329" s="45" t="b">
        <f t="shared" si="102"/>
        <v>0</v>
      </c>
      <c r="C1329" s="46">
        <f t="shared" si="104"/>
        <v>0</v>
      </c>
      <c r="D1329" s="45">
        <f t="shared" si="105"/>
        <v>0</v>
      </c>
      <c r="E1329" s="251">
        <f t="shared" si="106"/>
        <v>0</v>
      </c>
      <c r="F1329" s="168"/>
      <c r="G1329" s="96"/>
      <c r="H1329" s="79"/>
      <c r="I1329" s="285"/>
      <c r="J1329" s="62"/>
      <c r="K1329" s="51"/>
      <c r="L1329" s="66"/>
    </row>
    <row r="1330" spans="1:12" x14ac:dyDescent="0.4">
      <c r="A1330" s="45">
        <f t="shared" ca="1" si="103"/>
        <v>0</v>
      </c>
      <c r="B1330" s="45" t="b">
        <f t="shared" si="102"/>
        <v>0</v>
      </c>
      <c r="C1330" s="46">
        <f t="shared" si="104"/>
        <v>0</v>
      </c>
      <c r="D1330" s="45">
        <f t="shared" si="105"/>
        <v>0</v>
      </c>
      <c r="E1330" s="251">
        <f t="shared" si="106"/>
        <v>0</v>
      </c>
      <c r="F1330" s="168"/>
      <c r="G1330" s="96"/>
      <c r="H1330" s="79"/>
      <c r="I1330" s="285"/>
      <c r="J1330" s="62"/>
      <c r="K1330" s="51"/>
      <c r="L1330" s="66"/>
    </row>
    <row r="1331" spans="1:12" x14ac:dyDescent="0.4">
      <c r="A1331" s="45">
        <f t="shared" ca="1" si="103"/>
        <v>0</v>
      </c>
      <c r="B1331" s="45" t="b">
        <f t="shared" si="102"/>
        <v>0</v>
      </c>
      <c r="C1331" s="46">
        <f t="shared" si="104"/>
        <v>0</v>
      </c>
      <c r="D1331" s="45">
        <f t="shared" si="105"/>
        <v>0</v>
      </c>
      <c r="E1331" s="251">
        <f t="shared" si="106"/>
        <v>0</v>
      </c>
      <c r="F1331" s="168"/>
      <c r="G1331" s="96"/>
      <c r="H1331" s="79"/>
      <c r="I1331" s="285"/>
      <c r="J1331" s="62"/>
      <c r="K1331" s="51"/>
      <c r="L1331" s="66"/>
    </row>
    <row r="1332" spans="1:12" x14ac:dyDescent="0.4">
      <c r="A1332" s="45">
        <f t="shared" ca="1" si="103"/>
        <v>0</v>
      </c>
      <c r="B1332" s="45" t="b">
        <f t="shared" si="102"/>
        <v>0</v>
      </c>
      <c r="C1332" s="46">
        <f t="shared" si="104"/>
        <v>0</v>
      </c>
      <c r="D1332" s="45">
        <f t="shared" si="105"/>
        <v>0</v>
      </c>
      <c r="E1332" s="251">
        <f t="shared" si="106"/>
        <v>0</v>
      </c>
      <c r="F1332" s="168"/>
      <c r="G1332" s="96"/>
      <c r="H1332" s="79"/>
      <c r="I1332" s="285"/>
      <c r="J1332" s="62"/>
      <c r="K1332" s="51"/>
      <c r="L1332" s="66"/>
    </row>
    <row r="1333" spans="1:12" x14ac:dyDescent="0.4">
      <c r="A1333" s="45">
        <f t="shared" ca="1" si="103"/>
        <v>0</v>
      </c>
      <c r="B1333" s="45" t="b">
        <f t="shared" si="102"/>
        <v>0</v>
      </c>
      <c r="C1333" s="46">
        <f t="shared" si="104"/>
        <v>0</v>
      </c>
      <c r="D1333" s="45">
        <f t="shared" si="105"/>
        <v>0</v>
      </c>
      <c r="E1333" s="251">
        <f t="shared" si="106"/>
        <v>0</v>
      </c>
      <c r="F1333" s="168"/>
      <c r="G1333" s="96"/>
      <c r="H1333" s="79"/>
      <c r="I1333" s="285"/>
      <c r="J1333" s="62"/>
      <c r="K1333" s="51"/>
      <c r="L1333" s="66"/>
    </row>
    <row r="1334" spans="1:12" x14ac:dyDescent="0.4">
      <c r="A1334" s="45">
        <f t="shared" ca="1" si="103"/>
        <v>0</v>
      </c>
      <c r="B1334" s="45" t="b">
        <f t="shared" si="102"/>
        <v>0</v>
      </c>
      <c r="C1334" s="46">
        <f t="shared" si="104"/>
        <v>0</v>
      </c>
      <c r="D1334" s="45">
        <f t="shared" si="105"/>
        <v>0</v>
      </c>
      <c r="E1334" s="251">
        <f t="shared" si="106"/>
        <v>0</v>
      </c>
      <c r="F1334" s="168"/>
      <c r="G1334" s="96"/>
      <c r="H1334" s="79"/>
      <c r="I1334" s="285"/>
      <c r="J1334" s="62"/>
      <c r="K1334" s="51"/>
      <c r="L1334" s="66"/>
    </row>
    <row r="1335" spans="1:12" x14ac:dyDescent="0.4">
      <c r="A1335" s="45">
        <f t="shared" ca="1" si="103"/>
        <v>0</v>
      </c>
      <c r="B1335" s="45" t="b">
        <f t="shared" si="102"/>
        <v>0</v>
      </c>
      <c r="C1335" s="46">
        <f t="shared" si="104"/>
        <v>0</v>
      </c>
      <c r="D1335" s="45">
        <f t="shared" si="105"/>
        <v>0</v>
      </c>
      <c r="E1335" s="251">
        <f t="shared" si="106"/>
        <v>0</v>
      </c>
      <c r="F1335" s="168"/>
      <c r="G1335" s="96"/>
      <c r="H1335" s="79"/>
      <c r="I1335" s="285"/>
      <c r="J1335" s="62"/>
      <c r="K1335" s="51"/>
      <c r="L1335" s="66"/>
    </row>
    <row r="1336" spans="1:12" x14ac:dyDescent="0.4">
      <c r="A1336" s="45">
        <f t="shared" ca="1" si="103"/>
        <v>0</v>
      </c>
      <c r="B1336" s="45" t="b">
        <f t="shared" si="102"/>
        <v>0</v>
      </c>
      <c r="C1336" s="46">
        <f t="shared" si="104"/>
        <v>0</v>
      </c>
      <c r="D1336" s="45">
        <f t="shared" si="105"/>
        <v>0</v>
      </c>
      <c r="E1336" s="251">
        <f t="shared" si="106"/>
        <v>0</v>
      </c>
      <c r="F1336" s="168"/>
      <c r="G1336" s="96"/>
      <c r="H1336" s="79"/>
      <c r="I1336" s="285"/>
      <c r="J1336" s="62"/>
      <c r="K1336" s="51"/>
      <c r="L1336" s="66"/>
    </row>
    <row r="1337" spans="1:12" x14ac:dyDescent="0.4">
      <c r="A1337" s="45">
        <f t="shared" ca="1" si="103"/>
        <v>0</v>
      </c>
      <c r="B1337" s="45" t="b">
        <f t="shared" si="102"/>
        <v>0</v>
      </c>
      <c r="C1337" s="46">
        <f t="shared" si="104"/>
        <v>0</v>
      </c>
      <c r="D1337" s="45">
        <f t="shared" si="105"/>
        <v>0</v>
      </c>
      <c r="E1337" s="251">
        <f t="shared" si="106"/>
        <v>0</v>
      </c>
      <c r="F1337" s="168"/>
      <c r="G1337" s="96"/>
      <c r="H1337" s="79"/>
      <c r="I1337" s="285"/>
      <c r="J1337" s="62"/>
      <c r="K1337" s="51"/>
      <c r="L1337" s="66"/>
    </row>
    <row r="1338" spans="1:12" x14ac:dyDescent="0.4">
      <c r="A1338" s="45">
        <f t="shared" ca="1" si="103"/>
        <v>0</v>
      </c>
      <c r="B1338" s="45" t="b">
        <f t="shared" si="102"/>
        <v>0</v>
      </c>
      <c r="C1338" s="46">
        <f t="shared" si="104"/>
        <v>0</v>
      </c>
      <c r="D1338" s="45">
        <f t="shared" si="105"/>
        <v>0</v>
      </c>
      <c r="E1338" s="251">
        <f t="shared" si="106"/>
        <v>0</v>
      </c>
      <c r="F1338" s="168"/>
      <c r="G1338" s="96"/>
      <c r="H1338" s="79"/>
      <c r="I1338" s="285"/>
      <c r="J1338" s="62"/>
      <c r="K1338" s="51"/>
      <c r="L1338" s="66"/>
    </row>
    <row r="1339" spans="1:12" x14ac:dyDescent="0.4">
      <c r="A1339" s="45">
        <f t="shared" ca="1" si="103"/>
        <v>0</v>
      </c>
      <c r="B1339" s="45" t="b">
        <f t="shared" si="102"/>
        <v>0</v>
      </c>
      <c r="C1339" s="46">
        <f t="shared" si="104"/>
        <v>0</v>
      </c>
      <c r="D1339" s="45">
        <f t="shared" si="105"/>
        <v>0</v>
      </c>
      <c r="E1339" s="251">
        <f t="shared" si="106"/>
        <v>0</v>
      </c>
      <c r="F1339" s="168"/>
      <c r="G1339" s="96"/>
      <c r="H1339" s="79"/>
      <c r="I1339" s="285"/>
      <c r="J1339" s="62"/>
      <c r="K1339" s="51"/>
      <c r="L1339" s="66"/>
    </row>
    <row r="1340" spans="1:12" x14ac:dyDescent="0.4">
      <c r="A1340" s="45">
        <f t="shared" ca="1" si="103"/>
        <v>0</v>
      </c>
      <c r="B1340" s="45" t="b">
        <f t="shared" si="102"/>
        <v>0</v>
      </c>
      <c r="C1340" s="46">
        <f t="shared" si="104"/>
        <v>0</v>
      </c>
      <c r="D1340" s="45">
        <f t="shared" si="105"/>
        <v>0</v>
      </c>
      <c r="E1340" s="251">
        <f t="shared" si="106"/>
        <v>0</v>
      </c>
      <c r="F1340" s="168"/>
      <c r="G1340" s="96"/>
      <c r="H1340" s="79"/>
      <c r="I1340" s="285"/>
      <c r="J1340" s="62"/>
      <c r="K1340" s="51"/>
      <c r="L1340" s="66"/>
    </row>
    <row r="1341" spans="1:12" x14ac:dyDescent="0.4">
      <c r="A1341" s="45">
        <f t="shared" ca="1" si="103"/>
        <v>0</v>
      </c>
      <c r="B1341" s="45" t="b">
        <f t="shared" si="102"/>
        <v>0</v>
      </c>
      <c r="C1341" s="46">
        <f t="shared" si="104"/>
        <v>0</v>
      </c>
      <c r="D1341" s="45">
        <f t="shared" si="105"/>
        <v>0</v>
      </c>
      <c r="E1341" s="251">
        <f t="shared" si="106"/>
        <v>0</v>
      </c>
      <c r="F1341" s="168"/>
      <c r="G1341" s="96"/>
      <c r="H1341" s="79"/>
      <c r="I1341" s="285"/>
      <c r="J1341" s="62"/>
      <c r="K1341" s="51"/>
      <c r="L1341" s="66"/>
    </row>
    <row r="1342" spans="1:12" x14ac:dyDescent="0.4">
      <c r="A1342" s="45">
        <f t="shared" ca="1" si="103"/>
        <v>0</v>
      </c>
      <c r="B1342" s="45" t="b">
        <f t="shared" si="102"/>
        <v>0</v>
      </c>
      <c r="C1342" s="46">
        <f t="shared" si="104"/>
        <v>0</v>
      </c>
      <c r="D1342" s="45">
        <f t="shared" si="105"/>
        <v>0</v>
      </c>
      <c r="E1342" s="251">
        <f t="shared" si="106"/>
        <v>0</v>
      </c>
      <c r="F1342" s="168"/>
      <c r="G1342" s="96"/>
      <c r="H1342" s="79"/>
      <c r="I1342" s="285"/>
      <c r="J1342" s="62"/>
      <c r="K1342" s="51"/>
      <c r="L1342" s="66"/>
    </row>
    <row r="1343" spans="1:12" x14ac:dyDescent="0.4">
      <c r="A1343" s="45">
        <f t="shared" ca="1" si="103"/>
        <v>0</v>
      </c>
      <c r="B1343" s="45" t="b">
        <f t="shared" si="102"/>
        <v>0</v>
      </c>
      <c r="C1343" s="46">
        <f t="shared" si="104"/>
        <v>0</v>
      </c>
      <c r="D1343" s="45">
        <f t="shared" si="105"/>
        <v>0</v>
      </c>
      <c r="E1343" s="251">
        <f t="shared" si="106"/>
        <v>0</v>
      </c>
      <c r="F1343" s="168"/>
      <c r="G1343" s="96"/>
      <c r="H1343" s="79"/>
      <c r="I1343" s="285"/>
      <c r="J1343" s="62"/>
      <c r="K1343" s="51"/>
      <c r="L1343" s="66"/>
    </row>
    <row r="1344" spans="1:12" x14ac:dyDescent="0.4">
      <c r="A1344" s="45">
        <f t="shared" ca="1" si="103"/>
        <v>0</v>
      </c>
      <c r="B1344" s="45" t="b">
        <f t="shared" si="102"/>
        <v>0</v>
      </c>
      <c r="C1344" s="46">
        <f t="shared" si="104"/>
        <v>0</v>
      </c>
      <c r="D1344" s="45">
        <f t="shared" si="105"/>
        <v>0</v>
      </c>
      <c r="E1344" s="251">
        <f t="shared" si="106"/>
        <v>0</v>
      </c>
      <c r="F1344" s="168"/>
      <c r="G1344" s="96"/>
      <c r="H1344" s="79"/>
      <c r="I1344" s="285"/>
      <c r="J1344" s="62"/>
      <c r="K1344" s="51"/>
      <c r="L1344" s="66"/>
    </row>
    <row r="1345" spans="1:12" x14ac:dyDescent="0.4">
      <c r="A1345" s="45">
        <f t="shared" ca="1" si="103"/>
        <v>0</v>
      </c>
      <c r="B1345" s="45" t="b">
        <f t="shared" si="102"/>
        <v>0</v>
      </c>
      <c r="C1345" s="46">
        <f t="shared" si="104"/>
        <v>0</v>
      </c>
      <c r="D1345" s="45">
        <f t="shared" si="105"/>
        <v>0</v>
      </c>
      <c r="E1345" s="251">
        <f t="shared" si="106"/>
        <v>0</v>
      </c>
      <c r="F1345" s="168"/>
      <c r="G1345" s="96"/>
      <c r="H1345" s="79"/>
      <c r="I1345" s="285"/>
      <c r="J1345" s="62"/>
      <c r="K1345" s="51"/>
      <c r="L1345" s="66"/>
    </row>
    <row r="1346" spans="1:12" x14ac:dyDescent="0.4">
      <c r="A1346" s="45">
        <f t="shared" ca="1" si="103"/>
        <v>0</v>
      </c>
      <c r="B1346" s="45" t="b">
        <f t="shared" si="102"/>
        <v>0</v>
      </c>
      <c r="C1346" s="46">
        <f t="shared" si="104"/>
        <v>0</v>
      </c>
      <c r="D1346" s="45">
        <f t="shared" si="105"/>
        <v>0</v>
      </c>
      <c r="E1346" s="251">
        <f t="shared" si="106"/>
        <v>0</v>
      </c>
      <c r="F1346" s="168"/>
      <c r="G1346" s="96"/>
      <c r="H1346" s="79"/>
      <c r="I1346" s="285"/>
      <c r="J1346" s="62"/>
      <c r="K1346" s="51"/>
      <c r="L1346" s="66"/>
    </row>
    <row r="1347" spans="1:12" x14ac:dyDescent="0.4">
      <c r="A1347" s="45">
        <f t="shared" ca="1" si="103"/>
        <v>0</v>
      </c>
      <c r="B1347" s="45" t="b">
        <f t="shared" si="102"/>
        <v>0</v>
      </c>
      <c r="C1347" s="46">
        <f t="shared" si="104"/>
        <v>0</v>
      </c>
      <c r="D1347" s="45">
        <f t="shared" si="105"/>
        <v>0</v>
      </c>
      <c r="E1347" s="251">
        <f t="shared" si="106"/>
        <v>0</v>
      </c>
      <c r="F1347" s="168"/>
      <c r="G1347" s="96"/>
      <c r="H1347" s="79"/>
      <c r="I1347" s="285"/>
      <c r="J1347" s="62"/>
      <c r="K1347" s="51"/>
      <c r="L1347" s="66"/>
    </row>
    <row r="1348" spans="1:12" x14ac:dyDescent="0.4">
      <c r="A1348" s="45">
        <f t="shared" ca="1" si="103"/>
        <v>0</v>
      </c>
      <c r="B1348" s="45" t="b">
        <f t="shared" si="102"/>
        <v>0</v>
      </c>
      <c r="C1348" s="46">
        <f t="shared" si="104"/>
        <v>0</v>
      </c>
      <c r="D1348" s="45">
        <f t="shared" si="105"/>
        <v>0</v>
      </c>
      <c r="E1348" s="251">
        <f t="shared" si="106"/>
        <v>0</v>
      </c>
      <c r="F1348" s="168"/>
      <c r="G1348" s="96"/>
      <c r="H1348" s="79"/>
      <c r="I1348" s="285"/>
      <c r="J1348" s="62"/>
      <c r="K1348" s="51"/>
      <c r="L1348" s="66"/>
    </row>
    <row r="1349" spans="1:12" x14ac:dyDescent="0.4">
      <c r="A1349" s="45">
        <f t="shared" ca="1" si="103"/>
        <v>0</v>
      </c>
      <c r="B1349" s="45" t="b">
        <f t="shared" si="102"/>
        <v>0</v>
      </c>
      <c r="C1349" s="46">
        <f t="shared" si="104"/>
        <v>0</v>
      </c>
      <c r="D1349" s="45">
        <f t="shared" si="105"/>
        <v>0</v>
      </c>
      <c r="E1349" s="251">
        <f t="shared" si="106"/>
        <v>0</v>
      </c>
      <c r="F1349" s="168"/>
      <c r="G1349" s="96"/>
      <c r="H1349" s="79"/>
      <c r="I1349" s="285"/>
      <c r="J1349" s="62"/>
      <c r="K1349" s="51"/>
      <c r="L1349" s="66"/>
    </row>
    <row r="1350" spans="1:12" x14ac:dyDescent="0.4">
      <c r="A1350" s="45">
        <f t="shared" ca="1" si="103"/>
        <v>0</v>
      </c>
      <c r="B1350" s="45" t="b">
        <f t="shared" si="102"/>
        <v>0</v>
      </c>
      <c r="C1350" s="46">
        <f t="shared" si="104"/>
        <v>0</v>
      </c>
      <c r="D1350" s="45">
        <f t="shared" si="105"/>
        <v>0</v>
      </c>
      <c r="E1350" s="251">
        <f t="shared" si="106"/>
        <v>0</v>
      </c>
      <c r="F1350" s="168"/>
      <c r="G1350" s="96"/>
      <c r="H1350" s="79"/>
      <c r="I1350" s="285"/>
      <c r="J1350" s="62"/>
      <c r="K1350" s="51"/>
      <c r="L1350" s="66"/>
    </row>
    <row r="1351" spans="1:12" x14ac:dyDescent="0.4">
      <c r="A1351" s="45">
        <f t="shared" ca="1" si="103"/>
        <v>0</v>
      </c>
      <c r="B1351" s="45" t="b">
        <f t="shared" ref="B1351:B1414" si="107">AND(分科號=E1351,D1351&gt;=分起日,D1351&lt;=分訖日)</f>
        <v>0</v>
      </c>
      <c r="C1351" s="46">
        <f t="shared" si="104"/>
        <v>0</v>
      </c>
      <c r="D1351" s="45">
        <f t="shared" si="105"/>
        <v>0</v>
      </c>
      <c r="E1351" s="251">
        <f t="shared" si="106"/>
        <v>0</v>
      </c>
      <c r="F1351" s="168"/>
      <c r="G1351" s="96"/>
      <c r="H1351" s="79"/>
      <c r="I1351" s="285"/>
      <c r="J1351" s="62"/>
      <c r="K1351" s="51"/>
      <c r="L1351" s="66"/>
    </row>
    <row r="1352" spans="1:12" x14ac:dyDescent="0.4">
      <c r="A1352" s="45">
        <f t="shared" ref="A1352:A1415" ca="1" si="108">IF(B1352,COUNTIF(OFFSET(B1352,ROW()*-1+6,,ROW()-5),TRUE),)</f>
        <v>0</v>
      </c>
      <c r="B1352" s="45" t="b">
        <f t="shared" si="107"/>
        <v>0</v>
      </c>
      <c r="C1352" s="46">
        <f t="shared" ref="C1352:C1415" si="109">IF(F1352&lt;&gt;"",F1352,IF(E1352&lt;&gt;0,INDEX(C:C,ROW()-1),0))</f>
        <v>0</v>
      </c>
      <c r="D1352" s="45">
        <f t="shared" ref="D1352:D1415" si="110">IF(G1352&lt;&gt;"",G1352,IF(E1352&lt;&gt;0,INDEX(D:D,ROW()-1),0))</f>
        <v>0</v>
      </c>
      <c r="E1352" s="251">
        <f t="shared" si="106"/>
        <v>0</v>
      </c>
      <c r="F1352" s="168"/>
      <c r="G1352" s="96"/>
      <c r="H1352" s="79"/>
      <c r="I1352" s="285"/>
      <c r="J1352" s="62"/>
      <c r="K1352" s="51"/>
      <c r="L1352" s="66"/>
    </row>
    <row r="1353" spans="1:12" x14ac:dyDescent="0.4">
      <c r="A1353" s="45">
        <f t="shared" ca="1" si="108"/>
        <v>0</v>
      </c>
      <c r="B1353" s="45" t="b">
        <f t="shared" si="107"/>
        <v>0</v>
      </c>
      <c r="C1353" s="46">
        <f t="shared" si="109"/>
        <v>0</v>
      </c>
      <c r="D1353" s="45">
        <f t="shared" si="110"/>
        <v>0</v>
      </c>
      <c r="E1353" s="251">
        <f t="shared" si="106"/>
        <v>0</v>
      </c>
      <c r="F1353" s="168"/>
      <c r="G1353" s="96"/>
      <c r="H1353" s="79"/>
      <c r="I1353" s="285"/>
      <c r="J1353" s="62"/>
      <c r="K1353" s="51"/>
      <c r="L1353" s="66"/>
    </row>
    <row r="1354" spans="1:12" x14ac:dyDescent="0.4">
      <c r="A1354" s="45">
        <f t="shared" ca="1" si="108"/>
        <v>0</v>
      </c>
      <c r="B1354" s="45" t="b">
        <f t="shared" si="107"/>
        <v>0</v>
      </c>
      <c r="C1354" s="46">
        <f t="shared" si="109"/>
        <v>0</v>
      </c>
      <c r="D1354" s="45">
        <f t="shared" si="110"/>
        <v>0</v>
      </c>
      <c r="E1354" s="251">
        <f t="shared" ref="E1354:E1417" si="111">IF(I1354&lt;&gt;"",VALUE(TRIM(LEFT(I1354,6))),0)</f>
        <v>0</v>
      </c>
      <c r="F1354" s="168"/>
      <c r="G1354" s="96"/>
      <c r="H1354" s="79"/>
      <c r="I1354" s="285"/>
      <c r="J1354" s="62"/>
      <c r="K1354" s="51"/>
      <c r="L1354" s="66"/>
    </row>
    <row r="1355" spans="1:12" x14ac:dyDescent="0.4">
      <c r="A1355" s="45">
        <f t="shared" ca="1" si="108"/>
        <v>0</v>
      </c>
      <c r="B1355" s="45" t="b">
        <f t="shared" si="107"/>
        <v>0</v>
      </c>
      <c r="C1355" s="46">
        <f t="shared" si="109"/>
        <v>0</v>
      </c>
      <c r="D1355" s="45">
        <f t="shared" si="110"/>
        <v>0</v>
      </c>
      <c r="E1355" s="251">
        <f t="shared" si="111"/>
        <v>0</v>
      </c>
      <c r="F1355" s="168"/>
      <c r="G1355" s="96"/>
      <c r="H1355" s="79"/>
      <c r="I1355" s="285"/>
      <c r="J1355" s="62"/>
      <c r="K1355" s="51"/>
      <c r="L1355" s="66"/>
    </row>
    <row r="1356" spans="1:12" x14ac:dyDescent="0.4">
      <c r="A1356" s="45">
        <f t="shared" ca="1" si="108"/>
        <v>0</v>
      </c>
      <c r="B1356" s="45" t="b">
        <f t="shared" si="107"/>
        <v>0</v>
      </c>
      <c r="C1356" s="46">
        <f t="shared" si="109"/>
        <v>0</v>
      </c>
      <c r="D1356" s="45">
        <f t="shared" si="110"/>
        <v>0</v>
      </c>
      <c r="E1356" s="251">
        <f t="shared" si="111"/>
        <v>0</v>
      </c>
      <c r="F1356" s="168"/>
      <c r="G1356" s="96"/>
      <c r="H1356" s="79"/>
      <c r="I1356" s="285"/>
      <c r="J1356" s="62"/>
      <c r="K1356" s="51"/>
      <c r="L1356" s="66"/>
    </row>
    <row r="1357" spans="1:12" x14ac:dyDescent="0.4">
      <c r="A1357" s="45">
        <f t="shared" ca="1" si="108"/>
        <v>0</v>
      </c>
      <c r="B1357" s="45" t="b">
        <f t="shared" si="107"/>
        <v>0</v>
      </c>
      <c r="C1357" s="46">
        <f t="shared" si="109"/>
        <v>0</v>
      </c>
      <c r="D1357" s="45">
        <f t="shared" si="110"/>
        <v>0</v>
      </c>
      <c r="E1357" s="251">
        <f t="shared" si="111"/>
        <v>0</v>
      </c>
      <c r="F1357" s="168"/>
      <c r="G1357" s="96"/>
      <c r="H1357" s="79"/>
      <c r="I1357" s="285"/>
      <c r="J1357" s="62"/>
      <c r="K1357" s="51"/>
      <c r="L1357" s="66"/>
    </row>
    <row r="1358" spans="1:12" x14ac:dyDescent="0.4">
      <c r="A1358" s="45">
        <f t="shared" ca="1" si="108"/>
        <v>0</v>
      </c>
      <c r="B1358" s="45" t="b">
        <f t="shared" si="107"/>
        <v>0</v>
      </c>
      <c r="C1358" s="46">
        <f t="shared" si="109"/>
        <v>0</v>
      </c>
      <c r="D1358" s="45">
        <f t="shared" si="110"/>
        <v>0</v>
      </c>
      <c r="E1358" s="251">
        <f t="shared" si="111"/>
        <v>0</v>
      </c>
      <c r="F1358" s="168"/>
      <c r="G1358" s="96"/>
      <c r="H1358" s="79"/>
      <c r="I1358" s="285"/>
      <c r="J1358" s="62"/>
      <c r="K1358" s="51"/>
      <c r="L1358" s="66"/>
    </row>
    <row r="1359" spans="1:12" x14ac:dyDescent="0.4">
      <c r="A1359" s="45">
        <f t="shared" ca="1" si="108"/>
        <v>0</v>
      </c>
      <c r="B1359" s="45" t="b">
        <f t="shared" si="107"/>
        <v>0</v>
      </c>
      <c r="C1359" s="46">
        <f t="shared" si="109"/>
        <v>0</v>
      </c>
      <c r="D1359" s="45">
        <f t="shared" si="110"/>
        <v>0</v>
      </c>
      <c r="E1359" s="251">
        <f t="shared" si="111"/>
        <v>0</v>
      </c>
      <c r="F1359" s="168"/>
      <c r="G1359" s="96"/>
      <c r="H1359" s="79"/>
      <c r="I1359" s="285"/>
      <c r="J1359" s="62"/>
      <c r="K1359" s="51"/>
      <c r="L1359" s="66"/>
    </row>
    <row r="1360" spans="1:12" x14ac:dyDescent="0.4">
      <c r="A1360" s="45">
        <f t="shared" ca="1" si="108"/>
        <v>0</v>
      </c>
      <c r="B1360" s="45" t="b">
        <f t="shared" si="107"/>
        <v>0</v>
      </c>
      <c r="C1360" s="46">
        <f t="shared" si="109"/>
        <v>0</v>
      </c>
      <c r="D1360" s="45">
        <f t="shared" si="110"/>
        <v>0</v>
      </c>
      <c r="E1360" s="251">
        <f t="shared" si="111"/>
        <v>0</v>
      </c>
      <c r="F1360" s="168"/>
      <c r="G1360" s="96"/>
      <c r="H1360" s="79"/>
      <c r="I1360" s="285"/>
      <c r="J1360" s="62"/>
      <c r="K1360" s="51"/>
      <c r="L1360" s="66"/>
    </row>
    <row r="1361" spans="1:12" x14ac:dyDescent="0.4">
      <c r="A1361" s="45">
        <f t="shared" ca="1" si="108"/>
        <v>0</v>
      </c>
      <c r="B1361" s="45" t="b">
        <f t="shared" si="107"/>
        <v>0</v>
      </c>
      <c r="C1361" s="46">
        <f t="shared" si="109"/>
        <v>0</v>
      </c>
      <c r="D1361" s="45">
        <f t="shared" si="110"/>
        <v>0</v>
      </c>
      <c r="E1361" s="251">
        <f t="shared" si="111"/>
        <v>0</v>
      </c>
      <c r="F1361" s="168"/>
      <c r="G1361" s="96"/>
      <c r="H1361" s="79"/>
      <c r="I1361" s="285"/>
      <c r="J1361" s="62"/>
      <c r="K1361" s="51"/>
      <c r="L1361" s="66"/>
    </row>
    <row r="1362" spans="1:12" x14ac:dyDescent="0.4">
      <c r="A1362" s="45">
        <f t="shared" ca="1" si="108"/>
        <v>0</v>
      </c>
      <c r="B1362" s="45" t="b">
        <f t="shared" si="107"/>
        <v>0</v>
      </c>
      <c r="C1362" s="46">
        <f t="shared" si="109"/>
        <v>0</v>
      </c>
      <c r="D1362" s="45">
        <f t="shared" si="110"/>
        <v>0</v>
      </c>
      <c r="E1362" s="251">
        <f t="shared" si="111"/>
        <v>0</v>
      </c>
      <c r="F1362" s="168"/>
      <c r="G1362" s="96"/>
      <c r="H1362" s="79"/>
      <c r="I1362" s="285"/>
      <c r="J1362" s="62"/>
      <c r="K1362" s="51"/>
      <c r="L1362" s="66"/>
    </row>
    <row r="1363" spans="1:12" x14ac:dyDescent="0.4">
      <c r="A1363" s="45">
        <f t="shared" ca="1" si="108"/>
        <v>0</v>
      </c>
      <c r="B1363" s="45" t="b">
        <f t="shared" si="107"/>
        <v>0</v>
      </c>
      <c r="C1363" s="46">
        <f t="shared" si="109"/>
        <v>0</v>
      </c>
      <c r="D1363" s="45">
        <f t="shared" si="110"/>
        <v>0</v>
      </c>
      <c r="E1363" s="251">
        <f t="shared" si="111"/>
        <v>0</v>
      </c>
      <c r="F1363" s="168"/>
      <c r="G1363" s="96"/>
      <c r="H1363" s="79"/>
      <c r="I1363" s="285"/>
      <c r="J1363" s="62"/>
      <c r="K1363" s="51"/>
      <c r="L1363" s="66"/>
    </row>
    <row r="1364" spans="1:12" x14ac:dyDescent="0.4">
      <c r="A1364" s="45">
        <f t="shared" ca="1" si="108"/>
        <v>0</v>
      </c>
      <c r="B1364" s="45" t="b">
        <f t="shared" si="107"/>
        <v>0</v>
      </c>
      <c r="C1364" s="46">
        <f t="shared" si="109"/>
        <v>0</v>
      </c>
      <c r="D1364" s="45">
        <f t="shared" si="110"/>
        <v>0</v>
      </c>
      <c r="E1364" s="251">
        <f t="shared" si="111"/>
        <v>0</v>
      </c>
      <c r="F1364" s="168"/>
      <c r="G1364" s="96"/>
      <c r="H1364" s="79"/>
      <c r="I1364" s="285"/>
      <c r="J1364" s="62"/>
      <c r="K1364" s="51"/>
      <c r="L1364" s="66"/>
    </row>
    <row r="1365" spans="1:12" x14ac:dyDescent="0.4">
      <c r="A1365" s="45">
        <f t="shared" ca="1" si="108"/>
        <v>0</v>
      </c>
      <c r="B1365" s="45" t="b">
        <f t="shared" si="107"/>
        <v>0</v>
      </c>
      <c r="C1365" s="46">
        <f t="shared" si="109"/>
        <v>0</v>
      </c>
      <c r="D1365" s="45">
        <f t="shared" si="110"/>
        <v>0</v>
      </c>
      <c r="E1365" s="251">
        <f t="shared" si="111"/>
        <v>0</v>
      </c>
      <c r="F1365" s="168"/>
      <c r="G1365" s="96"/>
      <c r="H1365" s="79"/>
      <c r="I1365" s="285"/>
      <c r="J1365" s="62"/>
      <c r="K1365" s="51"/>
      <c r="L1365" s="66"/>
    </row>
    <row r="1366" spans="1:12" x14ac:dyDescent="0.4">
      <c r="A1366" s="45">
        <f t="shared" ca="1" si="108"/>
        <v>0</v>
      </c>
      <c r="B1366" s="45" t="b">
        <f t="shared" si="107"/>
        <v>0</v>
      </c>
      <c r="C1366" s="46">
        <f t="shared" si="109"/>
        <v>0</v>
      </c>
      <c r="D1366" s="45">
        <f t="shared" si="110"/>
        <v>0</v>
      </c>
      <c r="E1366" s="251">
        <f t="shared" si="111"/>
        <v>0</v>
      </c>
      <c r="F1366" s="168"/>
      <c r="G1366" s="96"/>
      <c r="H1366" s="79"/>
      <c r="I1366" s="285"/>
      <c r="J1366" s="62"/>
      <c r="K1366" s="51"/>
      <c r="L1366" s="66"/>
    </row>
    <row r="1367" spans="1:12" x14ac:dyDescent="0.4">
      <c r="A1367" s="45">
        <f t="shared" ca="1" si="108"/>
        <v>0</v>
      </c>
      <c r="B1367" s="45" t="b">
        <f t="shared" si="107"/>
        <v>0</v>
      </c>
      <c r="C1367" s="46">
        <f t="shared" si="109"/>
        <v>0</v>
      </c>
      <c r="D1367" s="45">
        <f t="shared" si="110"/>
        <v>0</v>
      </c>
      <c r="E1367" s="251">
        <f t="shared" si="111"/>
        <v>0</v>
      </c>
      <c r="F1367" s="168"/>
      <c r="G1367" s="96"/>
      <c r="H1367" s="79"/>
      <c r="I1367" s="285"/>
      <c r="J1367" s="62"/>
      <c r="K1367" s="51"/>
      <c r="L1367" s="66"/>
    </row>
    <row r="1368" spans="1:12" x14ac:dyDescent="0.4">
      <c r="A1368" s="45">
        <f t="shared" ca="1" si="108"/>
        <v>0</v>
      </c>
      <c r="B1368" s="45" t="b">
        <f t="shared" si="107"/>
        <v>0</v>
      </c>
      <c r="C1368" s="46">
        <f t="shared" si="109"/>
        <v>0</v>
      </c>
      <c r="D1368" s="45">
        <f t="shared" si="110"/>
        <v>0</v>
      </c>
      <c r="E1368" s="251">
        <f t="shared" si="111"/>
        <v>0</v>
      </c>
      <c r="F1368" s="168"/>
      <c r="G1368" s="96"/>
      <c r="H1368" s="79"/>
      <c r="I1368" s="285"/>
      <c r="J1368" s="62"/>
      <c r="K1368" s="51"/>
      <c r="L1368" s="66"/>
    </row>
    <row r="1369" spans="1:12" x14ac:dyDescent="0.4">
      <c r="A1369" s="45">
        <f t="shared" ca="1" si="108"/>
        <v>0</v>
      </c>
      <c r="B1369" s="45" t="b">
        <f t="shared" si="107"/>
        <v>0</v>
      </c>
      <c r="C1369" s="46">
        <f t="shared" si="109"/>
        <v>0</v>
      </c>
      <c r="D1369" s="45">
        <f t="shared" si="110"/>
        <v>0</v>
      </c>
      <c r="E1369" s="251">
        <f t="shared" si="111"/>
        <v>0</v>
      </c>
      <c r="F1369" s="168"/>
      <c r="G1369" s="96"/>
      <c r="H1369" s="79"/>
      <c r="I1369" s="285"/>
      <c r="J1369" s="62"/>
      <c r="K1369" s="51"/>
      <c r="L1369" s="66"/>
    </row>
    <row r="1370" spans="1:12" x14ac:dyDescent="0.4">
      <c r="A1370" s="45">
        <f t="shared" ca="1" si="108"/>
        <v>0</v>
      </c>
      <c r="B1370" s="45" t="b">
        <f t="shared" si="107"/>
        <v>0</v>
      </c>
      <c r="C1370" s="46">
        <f t="shared" si="109"/>
        <v>0</v>
      </c>
      <c r="D1370" s="45">
        <f t="shared" si="110"/>
        <v>0</v>
      </c>
      <c r="E1370" s="251">
        <f t="shared" si="111"/>
        <v>0</v>
      </c>
      <c r="F1370" s="168"/>
      <c r="G1370" s="96"/>
      <c r="H1370" s="79"/>
      <c r="I1370" s="285"/>
      <c r="J1370" s="62"/>
      <c r="K1370" s="51"/>
      <c r="L1370" s="66"/>
    </row>
    <row r="1371" spans="1:12" x14ac:dyDescent="0.4">
      <c r="A1371" s="45">
        <f t="shared" ca="1" si="108"/>
        <v>0</v>
      </c>
      <c r="B1371" s="45" t="b">
        <f t="shared" si="107"/>
        <v>0</v>
      </c>
      <c r="C1371" s="46">
        <f t="shared" si="109"/>
        <v>0</v>
      </c>
      <c r="D1371" s="45">
        <f t="shared" si="110"/>
        <v>0</v>
      </c>
      <c r="E1371" s="251">
        <f t="shared" si="111"/>
        <v>0</v>
      </c>
      <c r="F1371" s="168"/>
      <c r="G1371" s="96"/>
      <c r="H1371" s="79"/>
      <c r="I1371" s="285"/>
      <c r="J1371" s="62"/>
      <c r="K1371" s="51"/>
      <c r="L1371" s="66"/>
    </row>
    <row r="1372" spans="1:12" x14ac:dyDescent="0.4">
      <c r="A1372" s="45">
        <f t="shared" ca="1" si="108"/>
        <v>0</v>
      </c>
      <c r="B1372" s="45" t="b">
        <f t="shared" si="107"/>
        <v>0</v>
      </c>
      <c r="C1372" s="46">
        <f t="shared" si="109"/>
        <v>0</v>
      </c>
      <c r="D1372" s="45">
        <f t="shared" si="110"/>
        <v>0</v>
      </c>
      <c r="E1372" s="251">
        <f t="shared" si="111"/>
        <v>0</v>
      </c>
      <c r="F1372" s="168"/>
      <c r="G1372" s="96"/>
      <c r="H1372" s="79"/>
      <c r="I1372" s="285"/>
      <c r="J1372" s="62"/>
      <c r="K1372" s="51"/>
      <c r="L1372" s="66"/>
    </row>
    <row r="1373" spans="1:12" x14ac:dyDescent="0.4">
      <c r="A1373" s="45">
        <f t="shared" ca="1" si="108"/>
        <v>0</v>
      </c>
      <c r="B1373" s="45" t="b">
        <f t="shared" si="107"/>
        <v>0</v>
      </c>
      <c r="C1373" s="46">
        <f t="shared" si="109"/>
        <v>0</v>
      </c>
      <c r="D1373" s="45">
        <f t="shared" si="110"/>
        <v>0</v>
      </c>
      <c r="E1373" s="251">
        <f t="shared" si="111"/>
        <v>0</v>
      </c>
      <c r="F1373" s="168"/>
      <c r="G1373" s="96"/>
      <c r="H1373" s="79"/>
      <c r="I1373" s="285"/>
      <c r="J1373" s="62"/>
      <c r="K1373" s="51"/>
      <c r="L1373" s="66"/>
    </row>
    <row r="1374" spans="1:12" x14ac:dyDescent="0.4">
      <c r="A1374" s="45">
        <f t="shared" ca="1" si="108"/>
        <v>0</v>
      </c>
      <c r="B1374" s="45" t="b">
        <f t="shared" si="107"/>
        <v>0</v>
      </c>
      <c r="C1374" s="46">
        <f t="shared" si="109"/>
        <v>0</v>
      </c>
      <c r="D1374" s="45">
        <f t="shared" si="110"/>
        <v>0</v>
      </c>
      <c r="E1374" s="251">
        <f t="shared" si="111"/>
        <v>0</v>
      </c>
      <c r="F1374" s="168"/>
      <c r="G1374" s="96"/>
      <c r="H1374" s="79"/>
      <c r="I1374" s="285"/>
      <c r="J1374" s="62"/>
      <c r="K1374" s="51"/>
      <c r="L1374" s="66"/>
    </row>
    <row r="1375" spans="1:12" x14ac:dyDescent="0.4">
      <c r="A1375" s="45">
        <f t="shared" ca="1" si="108"/>
        <v>0</v>
      </c>
      <c r="B1375" s="45" t="b">
        <f t="shared" si="107"/>
        <v>0</v>
      </c>
      <c r="C1375" s="46">
        <f t="shared" si="109"/>
        <v>0</v>
      </c>
      <c r="D1375" s="45">
        <f t="shared" si="110"/>
        <v>0</v>
      </c>
      <c r="E1375" s="251">
        <f t="shared" si="111"/>
        <v>0</v>
      </c>
      <c r="F1375" s="168"/>
      <c r="G1375" s="96"/>
      <c r="H1375" s="79"/>
      <c r="I1375" s="285"/>
      <c r="J1375" s="62"/>
      <c r="K1375" s="51"/>
      <c r="L1375" s="66"/>
    </row>
    <row r="1376" spans="1:12" x14ac:dyDescent="0.4">
      <c r="A1376" s="45">
        <f t="shared" ca="1" si="108"/>
        <v>0</v>
      </c>
      <c r="B1376" s="45" t="b">
        <f t="shared" si="107"/>
        <v>0</v>
      </c>
      <c r="C1376" s="46">
        <f t="shared" si="109"/>
        <v>0</v>
      </c>
      <c r="D1376" s="45">
        <f t="shared" si="110"/>
        <v>0</v>
      </c>
      <c r="E1376" s="251">
        <f t="shared" si="111"/>
        <v>0</v>
      </c>
      <c r="F1376" s="168"/>
      <c r="G1376" s="96"/>
      <c r="H1376" s="79"/>
      <c r="I1376" s="285"/>
      <c r="J1376" s="62"/>
      <c r="K1376" s="51"/>
      <c r="L1376" s="66"/>
    </row>
    <row r="1377" spans="1:12" x14ac:dyDescent="0.4">
      <c r="A1377" s="45">
        <f t="shared" ca="1" si="108"/>
        <v>0</v>
      </c>
      <c r="B1377" s="45" t="b">
        <f t="shared" si="107"/>
        <v>0</v>
      </c>
      <c r="C1377" s="46">
        <f t="shared" si="109"/>
        <v>0</v>
      </c>
      <c r="D1377" s="45">
        <f t="shared" si="110"/>
        <v>0</v>
      </c>
      <c r="E1377" s="251">
        <f t="shared" si="111"/>
        <v>0</v>
      </c>
      <c r="F1377" s="168"/>
      <c r="G1377" s="96"/>
      <c r="H1377" s="79"/>
      <c r="I1377" s="285"/>
      <c r="J1377" s="62"/>
      <c r="K1377" s="51"/>
      <c r="L1377" s="66"/>
    </row>
    <row r="1378" spans="1:12" x14ac:dyDescent="0.4">
      <c r="A1378" s="45">
        <f t="shared" ca="1" si="108"/>
        <v>0</v>
      </c>
      <c r="B1378" s="45" t="b">
        <f t="shared" si="107"/>
        <v>0</v>
      </c>
      <c r="C1378" s="46">
        <f t="shared" si="109"/>
        <v>0</v>
      </c>
      <c r="D1378" s="45">
        <f t="shared" si="110"/>
        <v>0</v>
      </c>
      <c r="E1378" s="251">
        <f t="shared" si="111"/>
        <v>0</v>
      </c>
      <c r="F1378" s="168"/>
      <c r="G1378" s="96"/>
      <c r="H1378" s="79"/>
      <c r="I1378" s="285"/>
      <c r="J1378" s="62"/>
      <c r="K1378" s="51"/>
      <c r="L1378" s="66"/>
    </row>
    <row r="1379" spans="1:12" x14ac:dyDescent="0.4">
      <c r="A1379" s="45">
        <f t="shared" ca="1" si="108"/>
        <v>0</v>
      </c>
      <c r="B1379" s="45" t="b">
        <f t="shared" si="107"/>
        <v>0</v>
      </c>
      <c r="C1379" s="46">
        <f t="shared" si="109"/>
        <v>0</v>
      </c>
      <c r="D1379" s="45">
        <f t="shared" si="110"/>
        <v>0</v>
      </c>
      <c r="E1379" s="251">
        <f t="shared" si="111"/>
        <v>0</v>
      </c>
      <c r="F1379" s="168"/>
      <c r="G1379" s="96"/>
      <c r="H1379" s="79"/>
      <c r="I1379" s="285"/>
      <c r="J1379" s="62"/>
      <c r="K1379" s="51"/>
      <c r="L1379" s="66"/>
    </row>
    <row r="1380" spans="1:12" x14ac:dyDescent="0.4">
      <c r="A1380" s="45">
        <f t="shared" ca="1" si="108"/>
        <v>0</v>
      </c>
      <c r="B1380" s="45" t="b">
        <f t="shared" si="107"/>
        <v>0</v>
      </c>
      <c r="C1380" s="46">
        <f t="shared" si="109"/>
        <v>0</v>
      </c>
      <c r="D1380" s="45">
        <f t="shared" si="110"/>
        <v>0</v>
      </c>
      <c r="E1380" s="251">
        <f t="shared" si="111"/>
        <v>0</v>
      </c>
      <c r="F1380" s="168"/>
      <c r="G1380" s="96"/>
      <c r="H1380" s="79"/>
      <c r="I1380" s="285"/>
      <c r="J1380" s="62"/>
      <c r="K1380" s="51"/>
      <c r="L1380" s="66"/>
    </row>
    <row r="1381" spans="1:12" x14ac:dyDescent="0.4">
      <c r="A1381" s="45">
        <f t="shared" ca="1" si="108"/>
        <v>0</v>
      </c>
      <c r="B1381" s="45" t="b">
        <f t="shared" si="107"/>
        <v>0</v>
      </c>
      <c r="C1381" s="46">
        <f t="shared" si="109"/>
        <v>0</v>
      </c>
      <c r="D1381" s="45">
        <f t="shared" si="110"/>
        <v>0</v>
      </c>
      <c r="E1381" s="251">
        <f t="shared" si="111"/>
        <v>0</v>
      </c>
      <c r="F1381" s="168"/>
      <c r="G1381" s="96"/>
      <c r="H1381" s="79"/>
      <c r="I1381" s="285"/>
      <c r="J1381" s="62"/>
      <c r="K1381" s="51"/>
      <c r="L1381" s="66"/>
    </row>
    <row r="1382" spans="1:12" x14ac:dyDescent="0.4">
      <c r="A1382" s="45">
        <f t="shared" ca="1" si="108"/>
        <v>0</v>
      </c>
      <c r="B1382" s="45" t="b">
        <f t="shared" si="107"/>
        <v>0</v>
      </c>
      <c r="C1382" s="46">
        <f t="shared" si="109"/>
        <v>0</v>
      </c>
      <c r="D1382" s="45">
        <f t="shared" si="110"/>
        <v>0</v>
      </c>
      <c r="E1382" s="251">
        <f t="shared" si="111"/>
        <v>0</v>
      </c>
      <c r="F1382" s="168"/>
      <c r="G1382" s="96"/>
      <c r="H1382" s="79"/>
      <c r="I1382" s="285"/>
      <c r="J1382" s="62"/>
      <c r="K1382" s="51"/>
      <c r="L1382" s="66"/>
    </row>
    <row r="1383" spans="1:12" x14ac:dyDescent="0.4">
      <c r="A1383" s="45">
        <f t="shared" ca="1" si="108"/>
        <v>0</v>
      </c>
      <c r="B1383" s="45" t="b">
        <f t="shared" si="107"/>
        <v>0</v>
      </c>
      <c r="C1383" s="46">
        <f t="shared" si="109"/>
        <v>0</v>
      </c>
      <c r="D1383" s="45">
        <f t="shared" si="110"/>
        <v>0</v>
      </c>
      <c r="E1383" s="251">
        <f t="shared" si="111"/>
        <v>0</v>
      </c>
      <c r="F1383" s="168"/>
      <c r="G1383" s="96"/>
      <c r="H1383" s="79"/>
      <c r="I1383" s="285"/>
      <c r="J1383" s="62"/>
      <c r="K1383" s="51"/>
      <c r="L1383" s="66"/>
    </row>
    <row r="1384" spans="1:12" x14ac:dyDescent="0.4">
      <c r="A1384" s="45">
        <f t="shared" ca="1" si="108"/>
        <v>0</v>
      </c>
      <c r="B1384" s="45" t="b">
        <f t="shared" si="107"/>
        <v>0</v>
      </c>
      <c r="C1384" s="46">
        <f t="shared" si="109"/>
        <v>0</v>
      </c>
      <c r="D1384" s="45">
        <f t="shared" si="110"/>
        <v>0</v>
      </c>
      <c r="E1384" s="251">
        <f t="shared" si="111"/>
        <v>0</v>
      </c>
      <c r="F1384" s="168"/>
      <c r="G1384" s="96"/>
      <c r="H1384" s="79"/>
      <c r="I1384" s="285"/>
      <c r="J1384" s="62"/>
      <c r="K1384" s="51"/>
      <c r="L1384" s="66"/>
    </row>
    <row r="1385" spans="1:12" x14ac:dyDescent="0.4">
      <c r="A1385" s="45">
        <f t="shared" ca="1" si="108"/>
        <v>0</v>
      </c>
      <c r="B1385" s="45" t="b">
        <f t="shared" si="107"/>
        <v>0</v>
      </c>
      <c r="C1385" s="46">
        <f t="shared" si="109"/>
        <v>0</v>
      </c>
      <c r="D1385" s="45">
        <f t="shared" si="110"/>
        <v>0</v>
      </c>
      <c r="E1385" s="251">
        <f t="shared" si="111"/>
        <v>0</v>
      </c>
      <c r="F1385" s="168"/>
      <c r="G1385" s="96"/>
      <c r="H1385" s="79"/>
      <c r="I1385" s="285"/>
      <c r="J1385" s="62"/>
      <c r="K1385" s="51"/>
      <c r="L1385" s="66"/>
    </row>
    <row r="1386" spans="1:12" x14ac:dyDescent="0.4">
      <c r="A1386" s="45">
        <f t="shared" ca="1" si="108"/>
        <v>0</v>
      </c>
      <c r="B1386" s="45" t="b">
        <f t="shared" si="107"/>
        <v>0</v>
      </c>
      <c r="C1386" s="46">
        <f t="shared" si="109"/>
        <v>0</v>
      </c>
      <c r="D1386" s="45">
        <f t="shared" si="110"/>
        <v>0</v>
      </c>
      <c r="E1386" s="251">
        <f t="shared" si="111"/>
        <v>0</v>
      </c>
      <c r="F1386" s="168"/>
      <c r="G1386" s="96"/>
      <c r="H1386" s="79"/>
      <c r="I1386" s="285"/>
      <c r="J1386" s="62"/>
      <c r="K1386" s="51"/>
      <c r="L1386" s="66"/>
    </row>
    <row r="1387" spans="1:12" x14ac:dyDescent="0.4">
      <c r="A1387" s="45">
        <f t="shared" ca="1" si="108"/>
        <v>0</v>
      </c>
      <c r="B1387" s="45" t="b">
        <f t="shared" si="107"/>
        <v>0</v>
      </c>
      <c r="C1387" s="46">
        <f t="shared" si="109"/>
        <v>0</v>
      </c>
      <c r="D1387" s="45">
        <f t="shared" si="110"/>
        <v>0</v>
      </c>
      <c r="E1387" s="251">
        <f t="shared" si="111"/>
        <v>0</v>
      </c>
      <c r="F1387" s="168"/>
      <c r="G1387" s="96"/>
      <c r="H1387" s="79"/>
      <c r="I1387" s="285"/>
      <c r="J1387" s="62"/>
      <c r="K1387" s="51"/>
      <c r="L1387" s="66"/>
    </row>
    <row r="1388" spans="1:12" x14ac:dyDescent="0.4">
      <c r="A1388" s="45">
        <f t="shared" ca="1" si="108"/>
        <v>0</v>
      </c>
      <c r="B1388" s="45" t="b">
        <f t="shared" si="107"/>
        <v>0</v>
      </c>
      <c r="C1388" s="46">
        <f t="shared" si="109"/>
        <v>0</v>
      </c>
      <c r="D1388" s="45">
        <f t="shared" si="110"/>
        <v>0</v>
      </c>
      <c r="E1388" s="251">
        <f t="shared" si="111"/>
        <v>0</v>
      </c>
      <c r="F1388" s="168"/>
      <c r="G1388" s="96"/>
      <c r="H1388" s="79"/>
      <c r="I1388" s="285"/>
      <c r="J1388" s="62"/>
      <c r="K1388" s="51"/>
      <c r="L1388" s="66"/>
    </row>
    <row r="1389" spans="1:12" x14ac:dyDescent="0.4">
      <c r="A1389" s="45">
        <f t="shared" ca="1" si="108"/>
        <v>0</v>
      </c>
      <c r="B1389" s="45" t="b">
        <f t="shared" si="107"/>
        <v>0</v>
      </c>
      <c r="C1389" s="46">
        <f t="shared" si="109"/>
        <v>0</v>
      </c>
      <c r="D1389" s="45">
        <f t="shared" si="110"/>
        <v>0</v>
      </c>
      <c r="E1389" s="251">
        <f t="shared" si="111"/>
        <v>0</v>
      </c>
      <c r="F1389" s="168"/>
      <c r="G1389" s="96"/>
      <c r="H1389" s="79"/>
      <c r="I1389" s="285"/>
      <c r="J1389" s="62"/>
      <c r="K1389" s="51"/>
      <c r="L1389" s="66"/>
    </row>
    <row r="1390" spans="1:12" x14ac:dyDescent="0.4">
      <c r="A1390" s="45">
        <f t="shared" ca="1" si="108"/>
        <v>0</v>
      </c>
      <c r="B1390" s="45" t="b">
        <f t="shared" si="107"/>
        <v>0</v>
      </c>
      <c r="C1390" s="46">
        <f t="shared" si="109"/>
        <v>0</v>
      </c>
      <c r="D1390" s="45">
        <f t="shared" si="110"/>
        <v>0</v>
      </c>
      <c r="E1390" s="251">
        <f t="shared" si="111"/>
        <v>0</v>
      </c>
      <c r="F1390" s="168"/>
      <c r="G1390" s="96"/>
      <c r="H1390" s="79"/>
      <c r="I1390" s="285"/>
      <c r="J1390" s="62"/>
      <c r="K1390" s="51"/>
      <c r="L1390" s="66"/>
    </row>
    <row r="1391" spans="1:12" x14ac:dyDescent="0.4">
      <c r="A1391" s="45">
        <f t="shared" ca="1" si="108"/>
        <v>0</v>
      </c>
      <c r="B1391" s="45" t="b">
        <f t="shared" si="107"/>
        <v>0</v>
      </c>
      <c r="C1391" s="46">
        <f t="shared" si="109"/>
        <v>0</v>
      </c>
      <c r="D1391" s="45">
        <f t="shared" si="110"/>
        <v>0</v>
      </c>
      <c r="E1391" s="251">
        <f t="shared" si="111"/>
        <v>0</v>
      </c>
      <c r="F1391" s="168"/>
      <c r="G1391" s="96"/>
      <c r="H1391" s="79"/>
      <c r="I1391" s="285"/>
      <c r="J1391" s="62"/>
      <c r="K1391" s="51"/>
      <c r="L1391" s="66"/>
    </row>
    <row r="1392" spans="1:12" x14ac:dyDescent="0.4">
      <c r="A1392" s="45">
        <f t="shared" ca="1" si="108"/>
        <v>0</v>
      </c>
      <c r="B1392" s="45" t="b">
        <f t="shared" si="107"/>
        <v>0</v>
      </c>
      <c r="C1392" s="46">
        <f t="shared" si="109"/>
        <v>0</v>
      </c>
      <c r="D1392" s="45">
        <f t="shared" si="110"/>
        <v>0</v>
      </c>
      <c r="E1392" s="251">
        <f t="shared" si="111"/>
        <v>0</v>
      </c>
      <c r="F1392" s="168"/>
      <c r="G1392" s="96"/>
      <c r="H1392" s="79"/>
      <c r="I1392" s="285"/>
      <c r="J1392" s="62"/>
      <c r="K1392" s="51"/>
      <c r="L1392" s="66"/>
    </row>
    <row r="1393" spans="1:12" x14ac:dyDescent="0.4">
      <c r="A1393" s="45">
        <f t="shared" ca="1" si="108"/>
        <v>0</v>
      </c>
      <c r="B1393" s="45" t="b">
        <f t="shared" si="107"/>
        <v>0</v>
      </c>
      <c r="C1393" s="46">
        <f t="shared" si="109"/>
        <v>0</v>
      </c>
      <c r="D1393" s="45">
        <f t="shared" si="110"/>
        <v>0</v>
      </c>
      <c r="E1393" s="251">
        <f t="shared" si="111"/>
        <v>0</v>
      </c>
      <c r="F1393" s="168"/>
      <c r="G1393" s="96"/>
      <c r="H1393" s="79"/>
      <c r="I1393" s="285"/>
      <c r="J1393" s="62"/>
      <c r="K1393" s="51"/>
      <c r="L1393" s="66"/>
    </row>
    <row r="1394" spans="1:12" x14ac:dyDescent="0.4">
      <c r="A1394" s="45">
        <f t="shared" ca="1" si="108"/>
        <v>0</v>
      </c>
      <c r="B1394" s="45" t="b">
        <f t="shared" si="107"/>
        <v>0</v>
      </c>
      <c r="C1394" s="46">
        <f t="shared" si="109"/>
        <v>0</v>
      </c>
      <c r="D1394" s="45">
        <f t="shared" si="110"/>
        <v>0</v>
      </c>
      <c r="E1394" s="251">
        <f t="shared" si="111"/>
        <v>0</v>
      </c>
      <c r="F1394" s="168"/>
      <c r="G1394" s="96"/>
      <c r="H1394" s="79"/>
      <c r="I1394" s="285"/>
      <c r="J1394" s="62"/>
      <c r="K1394" s="51"/>
      <c r="L1394" s="66"/>
    </row>
    <row r="1395" spans="1:12" x14ac:dyDescent="0.4">
      <c r="A1395" s="45">
        <f t="shared" ca="1" si="108"/>
        <v>0</v>
      </c>
      <c r="B1395" s="45" t="b">
        <f t="shared" si="107"/>
        <v>0</v>
      </c>
      <c r="C1395" s="46">
        <f t="shared" si="109"/>
        <v>0</v>
      </c>
      <c r="D1395" s="45">
        <f t="shared" si="110"/>
        <v>0</v>
      </c>
      <c r="E1395" s="251">
        <f t="shared" si="111"/>
        <v>0</v>
      </c>
      <c r="F1395" s="168"/>
      <c r="G1395" s="96"/>
      <c r="H1395" s="79"/>
      <c r="I1395" s="285"/>
      <c r="J1395" s="62"/>
      <c r="K1395" s="51"/>
      <c r="L1395" s="66"/>
    </row>
    <row r="1396" spans="1:12" x14ac:dyDescent="0.4">
      <c r="A1396" s="45">
        <f t="shared" ca="1" si="108"/>
        <v>0</v>
      </c>
      <c r="B1396" s="45" t="b">
        <f t="shared" si="107"/>
        <v>0</v>
      </c>
      <c r="C1396" s="46">
        <f t="shared" si="109"/>
        <v>0</v>
      </c>
      <c r="D1396" s="45">
        <f t="shared" si="110"/>
        <v>0</v>
      </c>
      <c r="E1396" s="251">
        <f t="shared" si="111"/>
        <v>0</v>
      </c>
      <c r="F1396" s="168"/>
      <c r="G1396" s="96"/>
      <c r="H1396" s="79"/>
      <c r="I1396" s="285"/>
      <c r="J1396" s="62"/>
      <c r="K1396" s="51"/>
      <c r="L1396" s="66"/>
    </row>
    <row r="1397" spans="1:12" x14ac:dyDescent="0.4">
      <c r="A1397" s="45">
        <f t="shared" ca="1" si="108"/>
        <v>0</v>
      </c>
      <c r="B1397" s="45" t="b">
        <f t="shared" si="107"/>
        <v>0</v>
      </c>
      <c r="C1397" s="46">
        <f t="shared" si="109"/>
        <v>0</v>
      </c>
      <c r="D1397" s="45">
        <f t="shared" si="110"/>
        <v>0</v>
      </c>
      <c r="E1397" s="251">
        <f t="shared" si="111"/>
        <v>0</v>
      </c>
      <c r="F1397" s="168"/>
      <c r="G1397" s="96"/>
      <c r="H1397" s="79"/>
      <c r="I1397" s="285"/>
      <c r="J1397" s="62"/>
      <c r="K1397" s="51"/>
      <c r="L1397" s="66"/>
    </row>
    <row r="1398" spans="1:12" x14ac:dyDescent="0.4">
      <c r="A1398" s="45">
        <f t="shared" ca="1" si="108"/>
        <v>0</v>
      </c>
      <c r="B1398" s="45" t="b">
        <f t="shared" si="107"/>
        <v>0</v>
      </c>
      <c r="C1398" s="46">
        <f t="shared" si="109"/>
        <v>0</v>
      </c>
      <c r="D1398" s="45">
        <f t="shared" si="110"/>
        <v>0</v>
      </c>
      <c r="E1398" s="251">
        <f t="shared" si="111"/>
        <v>0</v>
      </c>
      <c r="F1398" s="168"/>
      <c r="G1398" s="96"/>
      <c r="H1398" s="79"/>
      <c r="I1398" s="285"/>
      <c r="J1398" s="62"/>
      <c r="K1398" s="51"/>
      <c r="L1398" s="66"/>
    </row>
    <row r="1399" spans="1:12" x14ac:dyDescent="0.4">
      <c r="A1399" s="45">
        <f t="shared" ca="1" si="108"/>
        <v>0</v>
      </c>
      <c r="B1399" s="45" t="b">
        <f t="shared" si="107"/>
        <v>0</v>
      </c>
      <c r="C1399" s="46">
        <f t="shared" si="109"/>
        <v>0</v>
      </c>
      <c r="D1399" s="45">
        <f t="shared" si="110"/>
        <v>0</v>
      </c>
      <c r="E1399" s="251">
        <f t="shared" si="111"/>
        <v>0</v>
      </c>
      <c r="F1399" s="168"/>
      <c r="G1399" s="96"/>
      <c r="H1399" s="79"/>
      <c r="I1399" s="285"/>
      <c r="J1399" s="62"/>
      <c r="K1399" s="51"/>
      <c r="L1399" s="66"/>
    </row>
    <row r="1400" spans="1:12" x14ac:dyDescent="0.4">
      <c r="A1400" s="45">
        <f t="shared" ca="1" si="108"/>
        <v>0</v>
      </c>
      <c r="B1400" s="45" t="b">
        <f t="shared" si="107"/>
        <v>0</v>
      </c>
      <c r="C1400" s="46">
        <f t="shared" si="109"/>
        <v>0</v>
      </c>
      <c r="D1400" s="45">
        <f t="shared" si="110"/>
        <v>0</v>
      </c>
      <c r="E1400" s="251">
        <f t="shared" si="111"/>
        <v>0</v>
      </c>
      <c r="F1400" s="168"/>
      <c r="G1400" s="96"/>
      <c r="H1400" s="79"/>
      <c r="I1400" s="285"/>
      <c r="J1400" s="62"/>
      <c r="K1400" s="51"/>
      <c r="L1400" s="66"/>
    </row>
    <row r="1401" spans="1:12" x14ac:dyDescent="0.4">
      <c r="A1401" s="45">
        <f t="shared" ca="1" si="108"/>
        <v>0</v>
      </c>
      <c r="B1401" s="45" t="b">
        <f t="shared" si="107"/>
        <v>0</v>
      </c>
      <c r="C1401" s="46">
        <f t="shared" si="109"/>
        <v>0</v>
      </c>
      <c r="D1401" s="45">
        <f t="shared" si="110"/>
        <v>0</v>
      </c>
      <c r="E1401" s="251">
        <f t="shared" si="111"/>
        <v>0</v>
      </c>
      <c r="F1401" s="168"/>
      <c r="G1401" s="96"/>
      <c r="H1401" s="79"/>
      <c r="I1401" s="285"/>
      <c r="J1401" s="62"/>
      <c r="K1401" s="51"/>
      <c r="L1401" s="66"/>
    </row>
    <row r="1402" spans="1:12" x14ac:dyDescent="0.4">
      <c r="A1402" s="45">
        <f t="shared" ca="1" si="108"/>
        <v>0</v>
      </c>
      <c r="B1402" s="45" t="b">
        <f t="shared" si="107"/>
        <v>0</v>
      </c>
      <c r="C1402" s="46">
        <f t="shared" si="109"/>
        <v>0</v>
      </c>
      <c r="D1402" s="45">
        <f t="shared" si="110"/>
        <v>0</v>
      </c>
      <c r="E1402" s="251">
        <f t="shared" si="111"/>
        <v>0</v>
      </c>
      <c r="F1402" s="168"/>
      <c r="G1402" s="96"/>
      <c r="H1402" s="79"/>
      <c r="I1402" s="285"/>
      <c r="J1402" s="62"/>
      <c r="K1402" s="51"/>
      <c r="L1402" s="66"/>
    </row>
    <row r="1403" spans="1:12" x14ac:dyDescent="0.4">
      <c r="A1403" s="45">
        <f t="shared" ca="1" si="108"/>
        <v>0</v>
      </c>
      <c r="B1403" s="45" t="b">
        <f t="shared" si="107"/>
        <v>0</v>
      </c>
      <c r="C1403" s="46">
        <f t="shared" si="109"/>
        <v>0</v>
      </c>
      <c r="D1403" s="45">
        <f t="shared" si="110"/>
        <v>0</v>
      </c>
      <c r="E1403" s="251">
        <f t="shared" si="111"/>
        <v>0</v>
      </c>
      <c r="F1403" s="168"/>
      <c r="G1403" s="96"/>
      <c r="H1403" s="79"/>
      <c r="I1403" s="285"/>
      <c r="J1403" s="62"/>
      <c r="K1403" s="51"/>
      <c r="L1403" s="66"/>
    </row>
    <row r="1404" spans="1:12" x14ac:dyDescent="0.4">
      <c r="A1404" s="45">
        <f t="shared" ca="1" si="108"/>
        <v>0</v>
      </c>
      <c r="B1404" s="45" t="b">
        <f t="shared" si="107"/>
        <v>0</v>
      </c>
      <c r="C1404" s="46">
        <f t="shared" si="109"/>
        <v>0</v>
      </c>
      <c r="D1404" s="45">
        <f t="shared" si="110"/>
        <v>0</v>
      </c>
      <c r="E1404" s="251">
        <f t="shared" si="111"/>
        <v>0</v>
      </c>
      <c r="F1404" s="168"/>
      <c r="G1404" s="96"/>
      <c r="H1404" s="79"/>
      <c r="I1404" s="285"/>
      <c r="J1404" s="62"/>
      <c r="K1404" s="51"/>
      <c r="L1404" s="66"/>
    </row>
    <row r="1405" spans="1:12" x14ac:dyDescent="0.4">
      <c r="A1405" s="45">
        <f t="shared" ca="1" si="108"/>
        <v>0</v>
      </c>
      <c r="B1405" s="45" t="b">
        <f t="shared" si="107"/>
        <v>0</v>
      </c>
      <c r="C1405" s="46">
        <f t="shared" si="109"/>
        <v>0</v>
      </c>
      <c r="D1405" s="45">
        <f t="shared" si="110"/>
        <v>0</v>
      </c>
      <c r="E1405" s="251">
        <f t="shared" si="111"/>
        <v>0</v>
      </c>
      <c r="F1405" s="168"/>
      <c r="G1405" s="96"/>
      <c r="H1405" s="79"/>
      <c r="I1405" s="285"/>
      <c r="J1405" s="62"/>
      <c r="K1405" s="51"/>
      <c r="L1405" s="66"/>
    </row>
    <row r="1406" spans="1:12" x14ac:dyDescent="0.4">
      <c r="A1406" s="45">
        <f t="shared" ca="1" si="108"/>
        <v>0</v>
      </c>
      <c r="B1406" s="45" t="b">
        <f t="shared" si="107"/>
        <v>0</v>
      </c>
      <c r="C1406" s="46">
        <f t="shared" si="109"/>
        <v>0</v>
      </c>
      <c r="D1406" s="45">
        <f t="shared" si="110"/>
        <v>0</v>
      </c>
      <c r="E1406" s="251">
        <f t="shared" si="111"/>
        <v>0</v>
      </c>
      <c r="F1406" s="168"/>
      <c r="G1406" s="96"/>
      <c r="H1406" s="79"/>
      <c r="I1406" s="285"/>
      <c r="J1406" s="62"/>
      <c r="K1406" s="51"/>
      <c r="L1406" s="66"/>
    </row>
    <row r="1407" spans="1:12" x14ac:dyDescent="0.4">
      <c r="A1407" s="45">
        <f t="shared" ca="1" si="108"/>
        <v>0</v>
      </c>
      <c r="B1407" s="45" t="b">
        <f t="shared" si="107"/>
        <v>0</v>
      </c>
      <c r="C1407" s="46">
        <f t="shared" si="109"/>
        <v>0</v>
      </c>
      <c r="D1407" s="45">
        <f t="shared" si="110"/>
        <v>0</v>
      </c>
      <c r="E1407" s="251">
        <f t="shared" si="111"/>
        <v>0</v>
      </c>
      <c r="F1407" s="168"/>
      <c r="G1407" s="96"/>
      <c r="H1407" s="79"/>
      <c r="I1407" s="285"/>
      <c r="J1407" s="62"/>
      <c r="K1407" s="51"/>
      <c r="L1407" s="66"/>
    </row>
    <row r="1408" spans="1:12" x14ac:dyDescent="0.4">
      <c r="A1408" s="45">
        <f t="shared" ca="1" si="108"/>
        <v>0</v>
      </c>
      <c r="B1408" s="45" t="b">
        <f t="shared" si="107"/>
        <v>0</v>
      </c>
      <c r="C1408" s="46">
        <f t="shared" si="109"/>
        <v>0</v>
      </c>
      <c r="D1408" s="45">
        <f t="shared" si="110"/>
        <v>0</v>
      </c>
      <c r="E1408" s="251">
        <f t="shared" si="111"/>
        <v>0</v>
      </c>
      <c r="F1408" s="168"/>
      <c r="G1408" s="96"/>
      <c r="H1408" s="79"/>
      <c r="I1408" s="285"/>
      <c r="J1408" s="62"/>
      <c r="K1408" s="51"/>
      <c r="L1408" s="66"/>
    </row>
    <row r="1409" spans="1:12" x14ac:dyDescent="0.4">
      <c r="A1409" s="45">
        <f t="shared" ca="1" si="108"/>
        <v>0</v>
      </c>
      <c r="B1409" s="45" t="b">
        <f t="shared" si="107"/>
        <v>0</v>
      </c>
      <c r="C1409" s="46">
        <f t="shared" si="109"/>
        <v>0</v>
      </c>
      <c r="D1409" s="45">
        <f t="shared" si="110"/>
        <v>0</v>
      </c>
      <c r="E1409" s="251">
        <f t="shared" si="111"/>
        <v>0</v>
      </c>
      <c r="F1409" s="168"/>
      <c r="G1409" s="96"/>
      <c r="H1409" s="79"/>
      <c r="I1409" s="285"/>
      <c r="J1409" s="62"/>
      <c r="K1409" s="51"/>
      <c r="L1409" s="66"/>
    </row>
    <row r="1410" spans="1:12" x14ac:dyDescent="0.4">
      <c r="A1410" s="45">
        <f t="shared" ca="1" si="108"/>
        <v>0</v>
      </c>
      <c r="B1410" s="45" t="b">
        <f t="shared" si="107"/>
        <v>0</v>
      </c>
      <c r="C1410" s="46">
        <f t="shared" si="109"/>
        <v>0</v>
      </c>
      <c r="D1410" s="45">
        <f t="shared" si="110"/>
        <v>0</v>
      </c>
      <c r="E1410" s="251">
        <f t="shared" si="111"/>
        <v>0</v>
      </c>
      <c r="F1410" s="168"/>
      <c r="G1410" s="96"/>
      <c r="H1410" s="79"/>
      <c r="I1410" s="285"/>
      <c r="J1410" s="62"/>
      <c r="K1410" s="51"/>
      <c r="L1410" s="66"/>
    </row>
    <row r="1411" spans="1:12" x14ac:dyDescent="0.4">
      <c r="A1411" s="45">
        <f t="shared" ca="1" si="108"/>
        <v>0</v>
      </c>
      <c r="B1411" s="45" t="b">
        <f t="shared" si="107"/>
        <v>0</v>
      </c>
      <c r="C1411" s="46">
        <f t="shared" si="109"/>
        <v>0</v>
      </c>
      <c r="D1411" s="45">
        <f t="shared" si="110"/>
        <v>0</v>
      </c>
      <c r="E1411" s="251">
        <f t="shared" si="111"/>
        <v>0</v>
      </c>
      <c r="F1411" s="168"/>
      <c r="G1411" s="96"/>
      <c r="H1411" s="79"/>
      <c r="I1411" s="285"/>
      <c r="J1411" s="62"/>
      <c r="K1411" s="51"/>
      <c r="L1411" s="66"/>
    </row>
    <row r="1412" spans="1:12" x14ac:dyDescent="0.4">
      <c r="A1412" s="45">
        <f t="shared" ca="1" si="108"/>
        <v>0</v>
      </c>
      <c r="B1412" s="45" t="b">
        <f t="shared" si="107"/>
        <v>0</v>
      </c>
      <c r="C1412" s="46">
        <f t="shared" si="109"/>
        <v>0</v>
      </c>
      <c r="D1412" s="45">
        <f t="shared" si="110"/>
        <v>0</v>
      </c>
      <c r="E1412" s="251">
        <f t="shared" si="111"/>
        <v>0</v>
      </c>
      <c r="F1412" s="168"/>
      <c r="G1412" s="96"/>
      <c r="H1412" s="79"/>
      <c r="I1412" s="285"/>
      <c r="J1412" s="62"/>
      <c r="K1412" s="51"/>
      <c r="L1412" s="66"/>
    </row>
    <row r="1413" spans="1:12" x14ac:dyDescent="0.4">
      <c r="A1413" s="45">
        <f t="shared" ca="1" si="108"/>
        <v>0</v>
      </c>
      <c r="B1413" s="45" t="b">
        <f t="shared" si="107"/>
        <v>0</v>
      </c>
      <c r="C1413" s="46">
        <f t="shared" si="109"/>
        <v>0</v>
      </c>
      <c r="D1413" s="45">
        <f t="shared" si="110"/>
        <v>0</v>
      </c>
      <c r="E1413" s="251">
        <f t="shared" si="111"/>
        <v>0</v>
      </c>
      <c r="F1413" s="168"/>
      <c r="G1413" s="96"/>
      <c r="H1413" s="79"/>
      <c r="I1413" s="285"/>
      <c r="J1413" s="62"/>
      <c r="K1413" s="51"/>
      <c r="L1413" s="66"/>
    </row>
    <row r="1414" spans="1:12" x14ac:dyDescent="0.4">
      <c r="A1414" s="45">
        <f t="shared" ca="1" si="108"/>
        <v>0</v>
      </c>
      <c r="B1414" s="45" t="b">
        <f t="shared" si="107"/>
        <v>0</v>
      </c>
      <c r="C1414" s="46">
        <f t="shared" si="109"/>
        <v>0</v>
      </c>
      <c r="D1414" s="45">
        <f t="shared" si="110"/>
        <v>0</v>
      </c>
      <c r="E1414" s="251">
        <f t="shared" si="111"/>
        <v>0</v>
      </c>
      <c r="F1414" s="168"/>
      <c r="G1414" s="96"/>
      <c r="H1414" s="79"/>
      <c r="I1414" s="285"/>
      <c r="J1414" s="62"/>
      <c r="K1414" s="51"/>
      <c r="L1414" s="66"/>
    </row>
    <row r="1415" spans="1:12" x14ac:dyDescent="0.4">
      <c r="A1415" s="45">
        <f t="shared" ca="1" si="108"/>
        <v>0</v>
      </c>
      <c r="B1415" s="45" t="b">
        <f t="shared" ref="B1415:B1478" si="112">AND(分科號=E1415,D1415&gt;=分起日,D1415&lt;=分訖日)</f>
        <v>0</v>
      </c>
      <c r="C1415" s="46">
        <f t="shared" si="109"/>
        <v>0</v>
      </c>
      <c r="D1415" s="45">
        <f t="shared" si="110"/>
        <v>0</v>
      </c>
      <c r="E1415" s="251">
        <f t="shared" si="111"/>
        <v>0</v>
      </c>
      <c r="F1415" s="168"/>
      <c r="G1415" s="96"/>
      <c r="H1415" s="79"/>
      <c r="I1415" s="285"/>
      <c r="J1415" s="62"/>
      <c r="K1415" s="51"/>
      <c r="L1415" s="66"/>
    </row>
    <row r="1416" spans="1:12" x14ac:dyDescent="0.4">
      <c r="A1416" s="45">
        <f t="shared" ref="A1416:A1479" ca="1" si="113">IF(B1416,COUNTIF(OFFSET(B1416,ROW()*-1+6,,ROW()-5),TRUE),)</f>
        <v>0</v>
      </c>
      <c r="B1416" s="45" t="b">
        <f t="shared" si="112"/>
        <v>0</v>
      </c>
      <c r="C1416" s="46">
        <f t="shared" ref="C1416:C1479" si="114">IF(F1416&lt;&gt;"",F1416,IF(E1416&lt;&gt;0,INDEX(C:C,ROW()-1),0))</f>
        <v>0</v>
      </c>
      <c r="D1416" s="45">
        <f t="shared" ref="D1416:D1479" si="115">IF(G1416&lt;&gt;"",G1416,IF(E1416&lt;&gt;0,INDEX(D:D,ROW()-1),0))</f>
        <v>0</v>
      </c>
      <c r="E1416" s="251">
        <f t="shared" si="111"/>
        <v>0</v>
      </c>
      <c r="F1416" s="168"/>
      <c r="G1416" s="96"/>
      <c r="H1416" s="79"/>
      <c r="I1416" s="285"/>
      <c r="J1416" s="62"/>
      <c r="K1416" s="51"/>
      <c r="L1416" s="66"/>
    </row>
    <row r="1417" spans="1:12" x14ac:dyDescent="0.4">
      <c r="A1417" s="45">
        <f t="shared" ca="1" si="113"/>
        <v>0</v>
      </c>
      <c r="B1417" s="45" t="b">
        <f t="shared" si="112"/>
        <v>0</v>
      </c>
      <c r="C1417" s="46">
        <f t="shared" si="114"/>
        <v>0</v>
      </c>
      <c r="D1417" s="45">
        <f t="shared" si="115"/>
        <v>0</v>
      </c>
      <c r="E1417" s="251">
        <f t="shared" si="111"/>
        <v>0</v>
      </c>
      <c r="F1417" s="168"/>
      <c r="G1417" s="96"/>
      <c r="H1417" s="79"/>
      <c r="I1417" s="285"/>
      <c r="J1417" s="62"/>
      <c r="K1417" s="51"/>
      <c r="L1417" s="66"/>
    </row>
    <row r="1418" spans="1:12" x14ac:dyDescent="0.4">
      <c r="A1418" s="45">
        <f t="shared" ca="1" si="113"/>
        <v>0</v>
      </c>
      <c r="B1418" s="45" t="b">
        <f t="shared" si="112"/>
        <v>0</v>
      </c>
      <c r="C1418" s="46">
        <f t="shared" si="114"/>
        <v>0</v>
      </c>
      <c r="D1418" s="45">
        <f t="shared" si="115"/>
        <v>0</v>
      </c>
      <c r="E1418" s="251">
        <f t="shared" ref="E1418:E1481" si="116">IF(I1418&lt;&gt;"",VALUE(TRIM(LEFT(I1418,6))),0)</f>
        <v>0</v>
      </c>
      <c r="F1418" s="168"/>
      <c r="G1418" s="96"/>
      <c r="H1418" s="79"/>
      <c r="I1418" s="285"/>
      <c r="J1418" s="62"/>
      <c r="K1418" s="51"/>
      <c r="L1418" s="66"/>
    </row>
    <row r="1419" spans="1:12" x14ac:dyDescent="0.4">
      <c r="A1419" s="45">
        <f t="shared" ca="1" si="113"/>
        <v>0</v>
      </c>
      <c r="B1419" s="45" t="b">
        <f t="shared" si="112"/>
        <v>0</v>
      </c>
      <c r="C1419" s="46">
        <f t="shared" si="114"/>
        <v>0</v>
      </c>
      <c r="D1419" s="45">
        <f t="shared" si="115"/>
        <v>0</v>
      </c>
      <c r="E1419" s="251">
        <f t="shared" si="116"/>
        <v>0</v>
      </c>
      <c r="F1419" s="168"/>
      <c r="G1419" s="96"/>
      <c r="H1419" s="79"/>
      <c r="I1419" s="285"/>
      <c r="J1419" s="62"/>
      <c r="K1419" s="51"/>
      <c r="L1419" s="66"/>
    </row>
    <row r="1420" spans="1:12" x14ac:dyDescent="0.4">
      <c r="A1420" s="45">
        <f t="shared" ca="1" si="113"/>
        <v>0</v>
      </c>
      <c r="B1420" s="45" t="b">
        <f t="shared" si="112"/>
        <v>0</v>
      </c>
      <c r="C1420" s="46">
        <f t="shared" si="114"/>
        <v>0</v>
      </c>
      <c r="D1420" s="45">
        <f t="shared" si="115"/>
        <v>0</v>
      </c>
      <c r="E1420" s="251">
        <f t="shared" si="116"/>
        <v>0</v>
      </c>
      <c r="F1420" s="168"/>
      <c r="G1420" s="96"/>
      <c r="H1420" s="79"/>
      <c r="I1420" s="285"/>
      <c r="J1420" s="62"/>
      <c r="K1420" s="51"/>
      <c r="L1420" s="66"/>
    </row>
    <row r="1421" spans="1:12" x14ac:dyDescent="0.4">
      <c r="A1421" s="45">
        <f t="shared" ca="1" si="113"/>
        <v>0</v>
      </c>
      <c r="B1421" s="45" t="b">
        <f t="shared" si="112"/>
        <v>0</v>
      </c>
      <c r="C1421" s="46">
        <f t="shared" si="114"/>
        <v>0</v>
      </c>
      <c r="D1421" s="45">
        <f t="shared" si="115"/>
        <v>0</v>
      </c>
      <c r="E1421" s="251">
        <f t="shared" si="116"/>
        <v>0</v>
      </c>
      <c r="F1421" s="168"/>
      <c r="G1421" s="96"/>
      <c r="H1421" s="79"/>
      <c r="I1421" s="285"/>
      <c r="J1421" s="62"/>
      <c r="K1421" s="51"/>
      <c r="L1421" s="66"/>
    </row>
    <row r="1422" spans="1:12" x14ac:dyDescent="0.4">
      <c r="A1422" s="45">
        <f t="shared" ca="1" si="113"/>
        <v>0</v>
      </c>
      <c r="B1422" s="45" t="b">
        <f t="shared" si="112"/>
        <v>0</v>
      </c>
      <c r="C1422" s="46">
        <f t="shared" si="114"/>
        <v>0</v>
      </c>
      <c r="D1422" s="45">
        <f t="shared" si="115"/>
        <v>0</v>
      </c>
      <c r="E1422" s="251">
        <f t="shared" si="116"/>
        <v>0</v>
      </c>
      <c r="F1422" s="168"/>
      <c r="G1422" s="96"/>
      <c r="H1422" s="79"/>
      <c r="I1422" s="285"/>
      <c r="J1422" s="62"/>
      <c r="K1422" s="51"/>
      <c r="L1422" s="66"/>
    </row>
    <row r="1423" spans="1:12" x14ac:dyDescent="0.4">
      <c r="A1423" s="45">
        <f t="shared" ca="1" si="113"/>
        <v>0</v>
      </c>
      <c r="B1423" s="45" t="b">
        <f t="shared" si="112"/>
        <v>0</v>
      </c>
      <c r="C1423" s="46">
        <f t="shared" si="114"/>
        <v>0</v>
      </c>
      <c r="D1423" s="45">
        <f t="shared" si="115"/>
        <v>0</v>
      </c>
      <c r="E1423" s="251">
        <f t="shared" si="116"/>
        <v>0</v>
      </c>
      <c r="F1423" s="168"/>
      <c r="G1423" s="96"/>
      <c r="H1423" s="79"/>
      <c r="I1423" s="285"/>
      <c r="J1423" s="62"/>
      <c r="K1423" s="51"/>
      <c r="L1423" s="66"/>
    </row>
    <row r="1424" spans="1:12" x14ac:dyDescent="0.4">
      <c r="A1424" s="45">
        <f t="shared" ca="1" si="113"/>
        <v>0</v>
      </c>
      <c r="B1424" s="45" t="b">
        <f t="shared" si="112"/>
        <v>0</v>
      </c>
      <c r="C1424" s="46">
        <f t="shared" si="114"/>
        <v>0</v>
      </c>
      <c r="D1424" s="45">
        <f t="shared" si="115"/>
        <v>0</v>
      </c>
      <c r="E1424" s="251">
        <f t="shared" si="116"/>
        <v>0</v>
      </c>
      <c r="F1424" s="168"/>
      <c r="G1424" s="96"/>
      <c r="H1424" s="79"/>
      <c r="I1424" s="285"/>
      <c r="J1424" s="62"/>
      <c r="K1424" s="51"/>
      <c r="L1424" s="66"/>
    </row>
    <row r="1425" spans="1:12" x14ac:dyDescent="0.4">
      <c r="A1425" s="45">
        <f t="shared" ca="1" si="113"/>
        <v>0</v>
      </c>
      <c r="B1425" s="45" t="b">
        <f t="shared" si="112"/>
        <v>0</v>
      </c>
      <c r="C1425" s="46">
        <f t="shared" si="114"/>
        <v>0</v>
      </c>
      <c r="D1425" s="45">
        <f t="shared" si="115"/>
        <v>0</v>
      </c>
      <c r="E1425" s="251">
        <f t="shared" si="116"/>
        <v>0</v>
      </c>
      <c r="F1425" s="168"/>
      <c r="G1425" s="96"/>
      <c r="H1425" s="79"/>
      <c r="I1425" s="285"/>
      <c r="J1425" s="62"/>
      <c r="K1425" s="51"/>
      <c r="L1425" s="66"/>
    </row>
    <row r="1426" spans="1:12" x14ac:dyDescent="0.4">
      <c r="A1426" s="45">
        <f t="shared" ca="1" si="113"/>
        <v>0</v>
      </c>
      <c r="B1426" s="45" t="b">
        <f t="shared" si="112"/>
        <v>0</v>
      </c>
      <c r="C1426" s="46">
        <f t="shared" si="114"/>
        <v>0</v>
      </c>
      <c r="D1426" s="45">
        <f t="shared" si="115"/>
        <v>0</v>
      </c>
      <c r="E1426" s="251">
        <f t="shared" si="116"/>
        <v>0</v>
      </c>
      <c r="F1426" s="168"/>
      <c r="G1426" s="96"/>
      <c r="H1426" s="79"/>
      <c r="I1426" s="285"/>
      <c r="J1426" s="62"/>
      <c r="K1426" s="51"/>
      <c r="L1426" s="66"/>
    </row>
    <row r="1427" spans="1:12" x14ac:dyDescent="0.4">
      <c r="A1427" s="45">
        <f t="shared" ca="1" si="113"/>
        <v>0</v>
      </c>
      <c r="B1427" s="45" t="b">
        <f t="shared" si="112"/>
        <v>0</v>
      </c>
      <c r="C1427" s="46">
        <f t="shared" si="114"/>
        <v>0</v>
      </c>
      <c r="D1427" s="45">
        <f t="shared" si="115"/>
        <v>0</v>
      </c>
      <c r="E1427" s="251">
        <f t="shared" si="116"/>
        <v>0</v>
      </c>
      <c r="F1427" s="168"/>
      <c r="G1427" s="96"/>
      <c r="H1427" s="79"/>
      <c r="I1427" s="285"/>
      <c r="J1427" s="62"/>
      <c r="K1427" s="51"/>
      <c r="L1427" s="66"/>
    </row>
    <row r="1428" spans="1:12" x14ac:dyDescent="0.4">
      <c r="A1428" s="45">
        <f t="shared" ca="1" si="113"/>
        <v>0</v>
      </c>
      <c r="B1428" s="45" t="b">
        <f t="shared" si="112"/>
        <v>0</v>
      </c>
      <c r="C1428" s="46">
        <f t="shared" si="114"/>
        <v>0</v>
      </c>
      <c r="D1428" s="45">
        <f t="shared" si="115"/>
        <v>0</v>
      </c>
      <c r="E1428" s="251">
        <f t="shared" si="116"/>
        <v>0</v>
      </c>
      <c r="F1428" s="168"/>
      <c r="G1428" s="96"/>
      <c r="H1428" s="79"/>
      <c r="I1428" s="285"/>
      <c r="J1428" s="62"/>
      <c r="K1428" s="51"/>
      <c r="L1428" s="66"/>
    </row>
    <row r="1429" spans="1:12" x14ac:dyDescent="0.4">
      <c r="A1429" s="45">
        <f t="shared" ca="1" si="113"/>
        <v>0</v>
      </c>
      <c r="B1429" s="45" t="b">
        <f t="shared" si="112"/>
        <v>0</v>
      </c>
      <c r="C1429" s="46">
        <f t="shared" si="114"/>
        <v>0</v>
      </c>
      <c r="D1429" s="45">
        <f t="shared" si="115"/>
        <v>0</v>
      </c>
      <c r="E1429" s="251">
        <f t="shared" si="116"/>
        <v>0</v>
      </c>
      <c r="F1429" s="168"/>
      <c r="G1429" s="96"/>
      <c r="H1429" s="79"/>
      <c r="I1429" s="285"/>
      <c r="J1429" s="62"/>
      <c r="K1429" s="51"/>
      <c r="L1429" s="66"/>
    </row>
    <row r="1430" spans="1:12" x14ac:dyDescent="0.4">
      <c r="A1430" s="45">
        <f t="shared" ca="1" si="113"/>
        <v>0</v>
      </c>
      <c r="B1430" s="45" t="b">
        <f t="shared" si="112"/>
        <v>0</v>
      </c>
      <c r="C1430" s="46">
        <f t="shared" si="114"/>
        <v>0</v>
      </c>
      <c r="D1430" s="45">
        <f t="shared" si="115"/>
        <v>0</v>
      </c>
      <c r="E1430" s="251">
        <f t="shared" si="116"/>
        <v>0</v>
      </c>
      <c r="F1430" s="168"/>
      <c r="G1430" s="96"/>
      <c r="H1430" s="79"/>
      <c r="I1430" s="285"/>
      <c r="J1430" s="62"/>
      <c r="K1430" s="51"/>
      <c r="L1430" s="66"/>
    </row>
    <row r="1431" spans="1:12" x14ac:dyDescent="0.4">
      <c r="A1431" s="45">
        <f t="shared" ca="1" si="113"/>
        <v>0</v>
      </c>
      <c r="B1431" s="45" t="b">
        <f t="shared" si="112"/>
        <v>0</v>
      </c>
      <c r="C1431" s="46">
        <f t="shared" si="114"/>
        <v>0</v>
      </c>
      <c r="D1431" s="45">
        <f t="shared" si="115"/>
        <v>0</v>
      </c>
      <c r="E1431" s="251">
        <f t="shared" si="116"/>
        <v>0</v>
      </c>
      <c r="F1431" s="168"/>
      <c r="G1431" s="96"/>
      <c r="H1431" s="79"/>
      <c r="I1431" s="285"/>
      <c r="J1431" s="62"/>
      <c r="K1431" s="51"/>
      <c r="L1431" s="66"/>
    </row>
    <row r="1432" spans="1:12" x14ac:dyDescent="0.4">
      <c r="A1432" s="45">
        <f t="shared" ca="1" si="113"/>
        <v>0</v>
      </c>
      <c r="B1432" s="45" t="b">
        <f t="shared" si="112"/>
        <v>0</v>
      </c>
      <c r="C1432" s="46">
        <f t="shared" si="114"/>
        <v>0</v>
      </c>
      <c r="D1432" s="45">
        <f t="shared" si="115"/>
        <v>0</v>
      </c>
      <c r="E1432" s="251">
        <f t="shared" si="116"/>
        <v>0</v>
      </c>
      <c r="F1432" s="168"/>
      <c r="G1432" s="96"/>
      <c r="H1432" s="79"/>
      <c r="I1432" s="285"/>
      <c r="J1432" s="62"/>
      <c r="K1432" s="51"/>
      <c r="L1432" s="66"/>
    </row>
    <row r="1433" spans="1:12" x14ac:dyDescent="0.4">
      <c r="A1433" s="45">
        <f t="shared" ca="1" si="113"/>
        <v>0</v>
      </c>
      <c r="B1433" s="45" t="b">
        <f t="shared" si="112"/>
        <v>0</v>
      </c>
      <c r="C1433" s="46">
        <f t="shared" si="114"/>
        <v>0</v>
      </c>
      <c r="D1433" s="45">
        <f t="shared" si="115"/>
        <v>0</v>
      </c>
      <c r="E1433" s="251">
        <f t="shared" si="116"/>
        <v>0</v>
      </c>
      <c r="F1433" s="168"/>
      <c r="G1433" s="96"/>
      <c r="H1433" s="79"/>
      <c r="I1433" s="285"/>
      <c r="J1433" s="62"/>
      <c r="K1433" s="51"/>
      <c r="L1433" s="66"/>
    </row>
    <row r="1434" spans="1:12" x14ac:dyDescent="0.4">
      <c r="A1434" s="45">
        <f t="shared" ca="1" si="113"/>
        <v>0</v>
      </c>
      <c r="B1434" s="45" t="b">
        <f t="shared" si="112"/>
        <v>0</v>
      </c>
      <c r="C1434" s="46">
        <f t="shared" si="114"/>
        <v>0</v>
      </c>
      <c r="D1434" s="45">
        <f t="shared" si="115"/>
        <v>0</v>
      </c>
      <c r="E1434" s="251">
        <f t="shared" si="116"/>
        <v>0</v>
      </c>
      <c r="F1434" s="168"/>
      <c r="G1434" s="96"/>
      <c r="H1434" s="79"/>
      <c r="I1434" s="285"/>
      <c r="J1434" s="62"/>
      <c r="K1434" s="51"/>
      <c r="L1434" s="66"/>
    </row>
    <row r="1435" spans="1:12" x14ac:dyDescent="0.4">
      <c r="A1435" s="45">
        <f t="shared" ca="1" si="113"/>
        <v>0</v>
      </c>
      <c r="B1435" s="45" t="b">
        <f t="shared" si="112"/>
        <v>0</v>
      </c>
      <c r="C1435" s="46">
        <f t="shared" si="114"/>
        <v>0</v>
      </c>
      <c r="D1435" s="45">
        <f t="shared" si="115"/>
        <v>0</v>
      </c>
      <c r="E1435" s="251">
        <f t="shared" si="116"/>
        <v>0</v>
      </c>
      <c r="F1435" s="168"/>
      <c r="G1435" s="96"/>
      <c r="H1435" s="79"/>
      <c r="I1435" s="285"/>
      <c r="J1435" s="62"/>
      <c r="K1435" s="51"/>
      <c r="L1435" s="66"/>
    </row>
    <row r="1436" spans="1:12" x14ac:dyDescent="0.4">
      <c r="A1436" s="45">
        <f t="shared" ca="1" si="113"/>
        <v>0</v>
      </c>
      <c r="B1436" s="45" t="b">
        <f t="shared" si="112"/>
        <v>0</v>
      </c>
      <c r="C1436" s="46">
        <f t="shared" si="114"/>
        <v>0</v>
      </c>
      <c r="D1436" s="45">
        <f t="shared" si="115"/>
        <v>0</v>
      </c>
      <c r="E1436" s="251">
        <f t="shared" si="116"/>
        <v>0</v>
      </c>
      <c r="F1436" s="168"/>
      <c r="G1436" s="96"/>
      <c r="H1436" s="79"/>
      <c r="I1436" s="285"/>
      <c r="J1436" s="62"/>
      <c r="K1436" s="51"/>
      <c r="L1436" s="66"/>
    </row>
    <row r="1437" spans="1:12" x14ac:dyDescent="0.4">
      <c r="A1437" s="45">
        <f t="shared" ca="1" si="113"/>
        <v>0</v>
      </c>
      <c r="B1437" s="45" t="b">
        <f t="shared" si="112"/>
        <v>0</v>
      </c>
      <c r="C1437" s="46">
        <f t="shared" si="114"/>
        <v>0</v>
      </c>
      <c r="D1437" s="45">
        <f t="shared" si="115"/>
        <v>0</v>
      </c>
      <c r="E1437" s="251">
        <f t="shared" si="116"/>
        <v>0</v>
      </c>
      <c r="F1437" s="168"/>
      <c r="G1437" s="96"/>
      <c r="H1437" s="79"/>
      <c r="I1437" s="285"/>
      <c r="J1437" s="62"/>
      <c r="K1437" s="51"/>
      <c r="L1437" s="66"/>
    </row>
    <row r="1438" spans="1:12" x14ac:dyDescent="0.4">
      <c r="A1438" s="45">
        <f t="shared" ca="1" si="113"/>
        <v>0</v>
      </c>
      <c r="B1438" s="45" t="b">
        <f t="shared" si="112"/>
        <v>0</v>
      </c>
      <c r="C1438" s="46">
        <f t="shared" si="114"/>
        <v>0</v>
      </c>
      <c r="D1438" s="45">
        <f t="shared" si="115"/>
        <v>0</v>
      </c>
      <c r="E1438" s="251">
        <f t="shared" si="116"/>
        <v>0</v>
      </c>
      <c r="F1438" s="168"/>
      <c r="G1438" s="96"/>
      <c r="H1438" s="79"/>
      <c r="I1438" s="285"/>
      <c r="J1438" s="62"/>
      <c r="K1438" s="51"/>
      <c r="L1438" s="66"/>
    </row>
    <row r="1439" spans="1:12" x14ac:dyDescent="0.4">
      <c r="A1439" s="45">
        <f t="shared" ca="1" si="113"/>
        <v>0</v>
      </c>
      <c r="B1439" s="45" t="b">
        <f t="shared" si="112"/>
        <v>0</v>
      </c>
      <c r="C1439" s="46">
        <f t="shared" si="114"/>
        <v>0</v>
      </c>
      <c r="D1439" s="45">
        <f t="shared" si="115"/>
        <v>0</v>
      </c>
      <c r="E1439" s="251">
        <f t="shared" si="116"/>
        <v>0</v>
      </c>
      <c r="F1439" s="168"/>
      <c r="G1439" s="96"/>
      <c r="H1439" s="79"/>
      <c r="I1439" s="285"/>
      <c r="J1439" s="62"/>
      <c r="K1439" s="51"/>
      <c r="L1439" s="66"/>
    </row>
    <row r="1440" spans="1:12" x14ac:dyDescent="0.4">
      <c r="A1440" s="45">
        <f t="shared" ca="1" si="113"/>
        <v>0</v>
      </c>
      <c r="B1440" s="45" t="b">
        <f t="shared" si="112"/>
        <v>0</v>
      </c>
      <c r="C1440" s="46">
        <f t="shared" si="114"/>
        <v>0</v>
      </c>
      <c r="D1440" s="45">
        <f t="shared" si="115"/>
        <v>0</v>
      </c>
      <c r="E1440" s="251">
        <f t="shared" si="116"/>
        <v>0</v>
      </c>
      <c r="F1440" s="168"/>
      <c r="G1440" s="96"/>
      <c r="H1440" s="79"/>
      <c r="I1440" s="285"/>
      <c r="J1440" s="62"/>
      <c r="K1440" s="51"/>
      <c r="L1440" s="66"/>
    </row>
    <row r="1441" spans="1:12" x14ac:dyDescent="0.4">
      <c r="A1441" s="45">
        <f t="shared" ca="1" si="113"/>
        <v>0</v>
      </c>
      <c r="B1441" s="45" t="b">
        <f t="shared" si="112"/>
        <v>0</v>
      </c>
      <c r="C1441" s="46">
        <f t="shared" si="114"/>
        <v>0</v>
      </c>
      <c r="D1441" s="45">
        <f t="shared" si="115"/>
        <v>0</v>
      </c>
      <c r="E1441" s="251">
        <f t="shared" si="116"/>
        <v>0</v>
      </c>
      <c r="F1441" s="168"/>
      <c r="G1441" s="96"/>
      <c r="H1441" s="79"/>
      <c r="I1441" s="285"/>
      <c r="J1441" s="62"/>
      <c r="K1441" s="51"/>
      <c r="L1441" s="66"/>
    </row>
    <row r="1442" spans="1:12" x14ac:dyDescent="0.4">
      <c r="A1442" s="45">
        <f t="shared" ca="1" si="113"/>
        <v>0</v>
      </c>
      <c r="B1442" s="45" t="b">
        <f t="shared" si="112"/>
        <v>0</v>
      </c>
      <c r="C1442" s="46">
        <f t="shared" si="114"/>
        <v>0</v>
      </c>
      <c r="D1442" s="45">
        <f t="shared" si="115"/>
        <v>0</v>
      </c>
      <c r="E1442" s="251">
        <f t="shared" si="116"/>
        <v>0</v>
      </c>
      <c r="F1442" s="168"/>
      <c r="G1442" s="96"/>
      <c r="H1442" s="79"/>
      <c r="I1442" s="285"/>
      <c r="J1442" s="62"/>
      <c r="K1442" s="51"/>
      <c r="L1442" s="66"/>
    </row>
    <row r="1443" spans="1:12" x14ac:dyDescent="0.4">
      <c r="A1443" s="45">
        <f t="shared" ca="1" si="113"/>
        <v>0</v>
      </c>
      <c r="B1443" s="45" t="b">
        <f t="shared" si="112"/>
        <v>0</v>
      </c>
      <c r="C1443" s="46">
        <f t="shared" si="114"/>
        <v>0</v>
      </c>
      <c r="D1443" s="45">
        <f t="shared" si="115"/>
        <v>0</v>
      </c>
      <c r="E1443" s="251">
        <f t="shared" si="116"/>
        <v>0</v>
      </c>
      <c r="F1443" s="168"/>
      <c r="G1443" s="96"/>
      <c r="H1443" s="79"/>
      <c r="I1443" s="285"/>
      <c r="J1443" s="62"/>
      <c r="K1443" s="51"/>
      <c r="L1443" s="66"/>
    </row>
    <row r="1444" spans="1:12" x14ac:dyDescent="0.4">
      <c r="A1444" s="45">
        <f t="shared" ca="1" si="113"/>
        <v>0</v>
      </c>
      <c r="B1444" s="45" t="b">
        <f t="shared" si="112"/>
        <v>0</v>
      </c>
      <c r="C1444" s="46">
        <f t="shared" si="114"/>
        <v>0</v>
      </c>
      <c r="D1444" s="45">
        <f t="shared" si="115"/>
        <v>0</v>
      </c>
      <c r="E1444" s="251">
        <f t="shared" si="116"/>
        <v>0</v>
      </c>
      <c r="F1444" s="168"/>
      <c r="G1444" s="96"/>
      <c r="H1444" s="79"/>
      <c r="I1444" s="285"/>
      <c r="J1444" s="62"/>
      <c r="K1444" s="51"/>
      <c r="L1444" s="66"/>
    </row>
    <row r="1445" spans="1:12" x14ac:dyDescent="0.4">
      <c r="A1445" s="45">
        <f t="shared" ca="1" si="113"/>
        <v>0</v>
      </c>
      <c r="B1445" s="45" t="b">
        <f t="shared" si="112"/>
        <v>0</v>
      </c>
      <c r="C1445" s="46">
        <f t="shared" si="114"/>
        <v>0</v>
      </c>
      <c r="D1445" s="45">
        <f t="shared" si="115"/>
        <v>0</v>
      </c>
      <c r="E1445" s="251">
        <f t="shared" si="116"/>
        <v>0</v>
      </c>
      <c r="F1445" s="168"/>
      <c r="G1445" s="96"/>
      <c r="H1445" s="79"/>
      <c r="I1445" s="285"/>
      <c r="J1445" s="62"/>
      <c r="K1445" s="51"/>
      <c r="L1445" s="66"/>
    </row>
    <row r="1446" spans="1:12" x14ac:dyDescent="0.4">
      <c r="A1446" s="45">
        <f t="shared" ca="1" si="113"/>
        <v>0</v>
      </c>
      <c r="B1446" s="45" t="b">
        <f t="shared" si="112"/>
        <v>0</v>
      </c>
      <c r="C1446" s="46">
        <f t="shared" si="114"/>
        <v>0</v>
      </c>
      <c r="D1446" s="45">
        <f t="shared" si="115"/>
        <v>0</v>
      </c>
      <c r="E1446" s="251">
        <f t="shared" si="116"/>
        <v>0</v>
      </c>
      <c r="F1446" s="168"/>
      <c r="G1446" s="96"/>
      <c r="H1446" s="79"/>
      <c r="I1446" s="285"/>
      <c r="J1446" s="62"/>
      <c r="K1446" s="51"/>
      <c r="L1446" s="66"/>
    </row>
    <row r="1447" spans="1:12" x14ac:dyDescent="0.4">
      <c r="A1447" s="45">
        <f t="shared" ca="1" si="113"/>
        <v>0</v>
      </c>
      <c r="B1447" s="45" t="b">
        <f t="shared" si="112"/>
        <v>0</v>
      </c>
      <c r="C1447" s="46">
        <f t="shared" si="114"/>
        <v>0</v>
      </c>
      <c r="D1447" s="45">
        <f t="shared" si="115"/>
        <v>0</v>
      </c>
      <c r="E1447" s="251">
        <f t="shared" si="116"/>
        <v>0</v>
      </c>
      <c r="F1447" s="168"/>
      <c r="G1447" s="96"/>
      <c r="H1447" s="79"/>
      <c r="I1447" s="285"/>
      <c r="J1447" s="62"/>
      <c r="K1447" s="51"/>
      <c r="L1447" s="66"/>
    </row>
    <row r="1448" spans="1:12" x14ac:dyDescent="0.4">
      <c r="A1448" s="45">
        <f t="shared" ca="1" si="113"/>
        <v>0</v>
      </c>
      <c r="B1448" s="45" t="b">
        <f t="shared" si="112"/>
        <v>0</v>
      </c>
      <c r="C1448" s="46">
        <f t="shared" si="114"/>
        <v>0</v>
      </c>
      <c r="D1448" s="45">
        <f t="shared" si="115"/>
        <v>0</v>
      </c>
      <c r="E1448" s="251">
        <f t="shared" si="116"/>
        <v>0</v>
      </c>
      <c r="F1448" s="168"/>
      <c r="G1448" s="96"/>
      <c r="H1448" s="79"/>
      <c r="I1448" s="285"/>
      <c r="J1448" s="62"/>
      <c r="K1448" s="51"/>
      <c r="L1448" s="66"/>
    </row>
    <row r="1449" spans="1:12" x14ac:dyDescent="0.4">
      <c r="A1449" s="45">
        <f t="shared" ca="1" si="113"/>
        <v>0</v>
      </c>
      <c r="B1449" s="45" t="b">
        <f t="shared" si="112"/>
        <v>0</v>
      </c>
      <c r="C1449" s="46">
        <f t="shared" si="114"/>
        <v>0</v>
      </c>
      <c r="D1449" s="45">
        <f t="shared" si="115"/>
        <v>0</v>
      </c>
      <c r="E1449" s="251">
        <f t="shared" si="116"/>
        <v>0</v>
      </c>
      <c r="F1449" s="168"/>
      <c r="G1449" s="96"/>
      <c r="H1449" s="79"/>
      <c r="I1449" s="285"/>
      <c r="J1449" s="62"/>
      <c r="K1449" s="51"/>
      <c r="L1449" s="66"/>
    </row>
    <row r="1450" spans="1:12" x14ac:dyDescent="0.4">
      <c r="A1450" s="45">
        <f t="shared" ca="1" si="113"/>
        <v>0</v>
      </c>
      <c r="B1450" s="45" t="b">
        <f t="shared" si="112"/>
        <v>0</v>
      </c>
      <c r="C1450" s="46">
        <f t="shared" si="114"/>
        <v>0</v>
      </c>
      <c r="D1450" s="45">
        <f t="shared" si="115"/>
        <v>0</v>
      </c>
      <c r="E1450" s="251">
        <f t="shared" si="116"/>
        <v>0</v>
      </c>
      <c r="F1450" s="168"/>
      <c r="G1450" s="96"/>
      <c r="H1450" s="79"/>
      <c r="I1450" s="285"/>
      <c r="J1450" s="62"/>
      <c r="K1450" s="51"/>
      <c r="L1450" s="66"/>
    </row>
    <row r="1451" spans="1:12" x14ac:dyDescent="0.4">
      <c r="A1451" s="45">
        <f t="shared" ca="1" si="113"/>
        <v>0</v>
      </c>
      <c r="B1451" s="45" t="b">
        <f t="shared" si="112"/>
        <v>0</v>
      </c>
      <c r="C1451" s="46">
        <f t="shared" si="114"/>
        <v>0</v>
      </c>
      <c r="D1451" s="45">
        <f t="shared" si="115"/>
        <v>0</v>
      </c>
      <c r="E1451" s="251">
        <f t="shared" si="116"/>
        <v>0</v>
      </c>
      <c r="F1451" s="168"/>
      <c r="G1451" s="96"/>
      <c r="H1451" s="79"/>
      <c r="I1451" s="285"/>
      <c r="J1451" s="62"/>
      <c r="K1451" s="51"/>
      <c r="L1451" s="66"/>
    </row>
    <row r="1452" spans="1:12" x14ac:dyDescent="0.4">
      <c r="A1452" s="45">
        <f t="shared" ca="1" si="113"/>
        <v>0</v>
      </c>
      <c r="B1452" s="45" t="b">
        <f t="shared" si="112"/>
        <v>0</v>
      </c>
      <c r="C1452" s="46">
        <f t="shared" si="114"/>
        <v>0</v>
      </c>
      <c r="D1452" s="45">
        <f t="shared" si="115"/>
        <v>0</v>
      </c>
      <c r="E1452" s="251">
        <f t="shared" si="116"/>
        <v>0</v>
      </c>
      <c r="F1452" s="168"/>
      <c r="G1452" s="96"/>
      <c r="H1452" s="79"/>
      <c r="I1452" s="285"/>
      <c r="J1452" s="62"/>
      <c r="K1452" s="51"/>
      <c r="L1452" s="66"/>
    </row>
    <row r="1453" spans="1:12" x14ac:dyDescent="0.4">
      <c r="A1453" s="45">
        <f t="shared" ca="1" si="113"/>
        <v>0</v>
      </c>
      <c r="B1453" s="45" t="b">
        <f t="shared" si="112"/>
        <v>0</v>
      </c>
      <c r="C1453" s="46">
        <f t="shared" si="114"/>
        <v>0</v>
      </c>
      <c r="D1453" s="45">
        <f t="shared" si="115"/>
        <v>0</v>
      </c>
      <c r="E1453" s="251">
        <f t="shared" si="116"/>
        <v>0</v>
      </c>
      <c r="F1453" s="168"/>
      <c r="G1453" s="96"/>
      <c r="H1453" s="79"/>
      <c r="I1453" s="285"/>
      <c r="J1453" s="62"/>
      <c r="K1453" s="51"/>
      <c r="L1453" s="66"/>
    </row>
    <row r="1454" spans="1:12" x14ac:dyDescent="0.4">
      <c r="A1454" s="45">
        <f t="shared" ca="1" si="113"/>
        <v>0</v>
      </c>
      <c r="B1454" s="45" t="b">
        <f t="shared" si="112"/>
        <v>0</v>
      </c>
      <c r="C1454" s="46">
        <f t="shared" si="114"/>
        <v>0</v>
      </c>
      <c r="D1454" s="45">
        <f t="shared" si="115"/>
        <v>0</v>
      </c>
      <c r="E1454" s="251">
        <f t="shared" si="116"/>
        <v>0</v>
      </c>
      <c r="F1454" s="168"/>
      <c r="G1454" s="96"/>
      <c r="H1454" s="79"/>
      <c r="I1454" s="285"/>
      <c r="J1454" s="62"/>
      <c r="K1454" s="51"/>
      <c r="L1454" s="66"/>
    </row>
    <row r="1455" spans="1:12" x14ac:dyDescent="0.4">
      <c r="A1455" s="45">
        <f t="shared" ca="1" si="113"/>
        <v>0</v>
      </c>
      <c r="B1455" s="45" t="b">
        <f t="shared" si="112"/>
        <v>0</v>
      </c>
      <c r="C1455" s="46">
        <f t="shared" si="114"/>
        <v>0</v>
      </c>
      <c r="D1455" s="45">
        <f t="shared" si="115"/>
        <v>0</v>
      </c>
      <c r="E1455" s="251">
        <f t="shared" si="116"/>
        <v>0</v>
      </c>
      <c r="F1455" s="168"/>
      <c r="G1455" s="96"/>
      <c r="H1455" s="79"/>
      <c r="I1455" s="285"/>
      <c r="J1455" s="62"/>
      <c r="K1455" s="51"/>
      <c r="L1455" s="66"/>
    </row>
    <row r="1456" spans="1:12" x14ac:dyDescent="0.4">
      <c r="A1456" s="45">
        <f t="shared" ca="1" si="113"/>
        <v>0</v>
      </c>
      <c r="B1456" s="45" t="b">
        <f t="shared" si="112"/>
        <v>0</v>
      </c>
      <c r="C1456" s="46">
        <f t="shared" si="114"/>
        <v>0</v>
      </c>
      <c r="D1456" s="45">
        <f t="shared" si="115"/>
        <v>0</v>
      </c>
      <c r="E1456" s="251">
        <f t="shared" si="116"/>
        <v>0</v>
      </c>
      <c r="F1456" s="168"/>
      <c r="G1456" s="96"/>
      <c r="H1456" s="79"/>
      <c r="I1456" s="285"/>
      <c r="J1456" s="62"/>
      <c r="K1456" s="51"/>
      <c r="L1456" s="66"/>
    </row>
    <row r="1457" spans="1:12" x14ac:dyDescent="0.4">
      <c r="A1457" s="45">
        <f t="shared" ca="1" si="113"/>
        <v>0</v>
      </c>
      <c r="B1457" s="45" t="b">
        <f t="shared" si="112"/>
        <v>0</v>
      </c>
      <c r="C1457" s="46">
        <f t="shared" si="114"/>
        <v>0</v>
      </c>
      <c r="D1457" s="45">
        <f t="shared" si="115"/>
        <v>0</v>
      </c>
      <c r="E1457" s="251">
        <f t="shared" si="116"/>
        <v>0</v>
      </c>
      <c r="F1457" s="168"/>
      <c r="G1457" s="96"/>
      <c r="H1457" s="79"/>
      <c r="I1457" s="285"/>
      <c r="J1457" s="62"/>
      <c r="K1457" s="51"/>
      <c r="L1457" s="66"/>
    </row>
    <row r="1458" spans="1:12" x14ac:dyDescent="0.4">
      <c r="A1458" s="45">
        <f t="shared" ca="1" si="113"/>
        <v>0</v>
      </c>
      <c r="B1458" s="45" t="b">
        <f t="shared" si="112"/>
        <v>0</v>
      </c>
      <c r="C1458" s="46">
        <f t="shared" si="114"/>
        <v>0</v>
      </c>
      <c r="D1458" s="45">
        <f t="shared" si="115"/>
        <v>0</v>
      </c>
      <c r="E1458" s="251">
        <f t="shared" si="116"/>
        <v>0</v>
      </c>
      <c r="F1458" s="168"/>
      <c r="G1458" s="96"/>
      <c r="H1458" s="79"/>
      <c r="I1458" s="285"/>
      <c r="J1458" s="62"/>
      <c r="K1458" s="51"/>
      <c r="L1458" s="66"/>
    </row>
    <row r="1459" spans="1:12" x14ac:dyDescent="0.4">
      <c r="A1459" s="45">
        <f t="shared" ca="1" si="113"/>
        <v>0</v>
      </c>
      <c r="B1459" s="45" t="b">
        <f t="shared" si="112"/>
        <v>0</v>
      </c>
      <c r="C1459" s="46">
        <f t="shared" si="114"/>
        <v>0</v>
      </c>
      <c r="D1459" s="45">
        <f t="shared" si="115"/>
        <v>0</v>
      </c>
      <c r="E1459" s="251">
        <f t="shared" si="116"/>
        <v>0</v>
      </c>
      <c r="F1459" s="168"/>
      <c r="G1459" s="96"/>
      <c r="H1459" s="79"/>
      <c r="I1459" s="285"/>
      <c r="J1459" s="62"/>
      <c r="K1459" s="51"/>
      <c r="L1459" s="66"/>
    </row>
    <row r="1460" spans="1:12" x14ac:dyDescent="0.4">
      <c r="A1460" s="45">
        <f t="shared" ca="1" si="113"/>
        <v>0</v>
      </c>
      <c r="B1460" s="45" t="b">
        <f t="shared" si="112"/>
        <v>0</v>
      </c>
      <c r="C1460" s="46">
        <f t="shared" si="114"/>
        <v>0</v>
      </c>
      <c r="D1460" s="45">
        <f t="shared" si="115"/>
        <v>0</v>
      </c>
      <c r="E1460" s="251">
        <f t="shared" si="116"/>
        <v>0</v>
      </c>
      <c r="F1460" s="168"/>
      <c r="G1460" s="96"/>
      <c r="H1460" s="79"/>
      <c r="I1460" s="285"/>
      <c r="J1460" s="62"/>
      <c r="K1460" s="51"/>
      <c r="L1460" s="66"/>
    </row>
    <row r="1461" spans="1:12" x14ac:dyDescent="0.4">
      <c r="A1461" s="45">
        <f t="shared" ca="1" si="113"/>
        <v>0</v>
      </c>
      <c r="B1461" s="45" t="b">
        <f t="shared" si="112"/>
        <v>0</v>
      </c>
      <c r="C1461" s="46">
        <f t="shared" si="114"/>
        <v>0</v>
      </c>
      <c r="D1461" s="45">
        <f t="shared" si="115"/>
        <v>0</v>
      </c>
      <c r="E1461" s="251">
        <f t="shared" si="116"/>
        <v>0</v>
      </c>
      <c r="F1461" s="168"/>
      <c r="G1461" s="96"/>
      <c r="H1461" s="79"/>
      <c r="I1461" s="285"/>
      <c r="J1461" s="62"/>
      <c r="K1461" s="51"/>
      <c r="L1461" s="66"/>
    </row>
    <row r="1462" spans="1:12" x14ac:dyDescent="0.4">
      <c r="A1462" s="45">
        <f t="shared" ca="1" si="113"/>
        <v>0</v>
      </c>
      <c r="B1462" s="45" t="b">
        <f t="shared" si="112"/>
        <v>0</v>
      </c>
      <c r="C1462" s="46">
        <f t="shared" si="114"/>
        <v>0</v>
      </c>
      <c r="D1462" s="45">
        <f t="shared" si="115"/>
        <v>0</v>
      </c>
      <c r="E1462" s="251">
        <f t="shared" si="116"/>
        <v>0</v>
      </c>
      <c r="F1462" s="168"/>
      <c r="G1462" s="96"/>
      <c r="H1462" s="79"/>
      <c r="I1462" s="285"/>
      <c r="J1462" s="62"/>
      <c r="K1462" s="51"/>
      <c r="L1462" s="66"/>
    </row>
    <row r="1463" spans="1:12" x14ac:dyDescent="0.4">
      <c r="A1463" s="45">
        <f t="shared" ca="1" si="113"/>
        <v>0</v>
      </c>
      <c r="B1463" s="45" t="b">
        <f t="shared" si="112"/>
        <v>0</v>
      </c>
      <c r="C1463" s="46">
        <f t="shared" si="114"/>
        <v>0</v>
      </c>
      <c r="D1463" s="45">
        <f t="shared" si="115"/>
        <v>0</v>
      </c>
      <c r="E1463" s="251">
        <f t="shared" si="116"/>
        <v>0</v>
      </c>
      <c r="F1463" s="168"/>
      <c r="G1463" s="96"/>
      <c r="H1463" s="79"/>
      <c r="I1463" s="285"/>
      <c r="J1463" s="62"/>
      <c r="K1463" s="51"/>
      <c r="L1463" s="66"/>
    </row>
    <row r="1464" spans="1:12" x14ac:dyDescent="0.4">
      <c r="A1464" s="45">
        <f t="shared" ca="1" si="113"/>
        <v>0</v>
      </c>
      <c r="B1464" s="45" t="b">
        <f t="shared" si="112"/>
        <v>0</v>
      </c>
      <c r="C1464" s="46">
        <f t="shared" si="114"/>
        <v>0</v>
      </c>
      <c r="D1464" s="45">
        <f t="shared" si="115"/>
        <v>0</v>
      </c>
      <c r="E1464" s="251">
        <f t="shared" si="116"/>
        <v>0</v>
      </c>
      <c r="F1464" s="168"/>
      <c r="G1464" s="96"/>
      <c r="H1464" s="79"/>
      <c r="I1464" s="285"/>
      <c r="J1464" s="62"/>
      <c r="K1464" s="51"/>
      <c r="L1464" s="66"/>
    </row>
    <row r="1465" spans="1:12" x14ac:dyDescent="0.4">
      <c r="A1465" s="45">
        <f t="shared" ca="1" si="113"/>
        <v>0</v>
      </c>
      <c r="B1465" s="45" t="b">
        <f t="shared" si="112"/>
        <v>0</v>
      </c>
      <c r="C1465" s="46">
        <f t="shared" si="114"/>
        <v>0</v>
      </c>
      <c r="D1465" s="45">
        <f t="shared" si="115"/>
        <v>0</v>
      </c>
      <c r="E1465" s="251">
        <f t="shared" si="116"/>
        <v>0</v>
      </c>
      <c r="F1465" s="168"/>
      <c r="G1465" s="96"/>
      <c r="H1465" s="79"/>
      <c r="I1465" s="285"/>
      <c r="J1465" s="62"/>
      <c r="K1465" s="51"/>
      <c r="L1465" s="66"/>
    </row>
    <row r="1466" spans="1:12" x14ac:dyDescent="0.4">
      <c r="A1466" s="45">
        <f t="shared" ca="1" si="113"/>
        <v>0</v>
      </c>
      <c r="B1466" s="45" t="b">
        <f t="shared" si="112"/>
        <v>0</v>
      </c>
      <c r="C1466" s="46">
        <f t="shared" si="114"/>
        <v>0</v>
      </c>
      <c r="D1466" s="45">
        <f t="shared" si="115"/>
        <v>0</v>
      </c>
      <c r="E1466" s="251">
        <f t="shared" si="116"/>
        <v>0</v>
      </c>
      <c r="F1466" s="168"/>
      <c r="G1466" s="96"/>
      <c r="H1466" s="79"/>
      <c r="I1466" s="285"/>
      <c r="J1466" s="62"/>
      <c r="K1466" s="51"/>
      <c r="L1466" s="66"/>
    </row>
    <row r="1467" spans="1:12" x14ac:dyDescent="0.4">
      <c r="A1467" s="45">
        <f t="shared" ca="1" si="113"/>
        <v>0</v>
      </c>
      <c r="B1467" s="45" t="b">
        <f t="shared" si="112"/>
        <v>0</v>
      </c>
      <c r="C1467" s="46">
        <f t="shared" si="114"/>
        <v>0</v>
      </c>
      <c r="D1467" s="45">
        <f t="shared" si="115"/>
        <v>0</v>
      </c>
      <c r="E1467" s="251">
        <f t="shared" si="116"/>
        <v>0</v>
      </c>
      <c r="F1467" s="168"/>
      <c r="G1467" s="96"/>
      <c r="H1467" s="79"/>
      <c r="I1467" s="285"/>
      <c r="J1467" s="62"/>
      <c r="K1467" s="51"/>
      <c r="L1467" s="66"/>
    </row>
    <row r="1468" spans="1:12" x14ac:dyDescent="0.4">
      <c r="A1468" s="45">
        <f t="shared" ca="1" si="113"/>
        <v>0</v>
      </c>
      <c r="B1468" s="45" t="b">
        <f t="shared" si="112"/>
        <v>0</v>
      </c>
      <c r="C1468" s="46">
        <f t="shared" si="114"/>
        <v>0</v>
      </c>
      <c r="D1468" s="45">
        <f t="shared" si="115"/>
        <v>0</v>
      </c>
      <c r="E1468" s="251">
        <f t="shared" si="116"/>
        <v>0</v>
      </c>
      <c r="F1468" s="168"/>
      <c r="G1468" s="96"/>
      <c r="H1468" s="79"/>
      <c r="I1468" s="285"/>
      <c r="J1468" s="62"/>
      <c r="K1468" s="51"/>
      <c r="L1468" s="66"/>
    </row>
    <row r="1469" spans="1:12" x14ac:dyDescent="0.4">
      <c r="A1469" s="45">
        <f t="shared" ca="1" si="113"/>
        <v>0</v>
      </c>
      <c r="B1469" s="45" t="b">
        <f t="shared" si="112"/>
        <v>0</v>
      </c>
      <c r="C1469" s="46">
        <f t="shared" si="114"/>
        <v>0</v>
      </c>
      <c r="D1469" s="45">
        <f t="shared" si="115"/>
        <v>0</v>
      </c>
      <c r="E1469" s="251">
        <f t="shared" si="116"/>
        <v>0</v>
      </c>
      <c r="F1469" s="168"/>
      <c r="G1469" s="96"/>
      <c r="H1469" s="79"/>
      <c r="I1469" s="285"/>
      <c r="J1469" s="62"/>
      <c r="K1469" s="51"/>
      <c r="L1469" s="66"/>
    </row>
    <row r="1470" spans="1:12" x14ac:dyDescent="0.4">
      <c r="A1470" s="45">
        <f t="shared" ca="1" si="113"/>
        <v>0</v>
      </c>
      <c r="B1470" s="45" t="b">
        <f t="shared" si="112"/>
        <v>0</v>
      </c>
      <c r="C1470" s="46">
        <f t="shared" si="114"/>
        <v>0</v>
      </c>
      <c r="D1470" s="45">
        <f t="shared" si="115"/>
        <v>0</v>
      </c>
      <c r="E1470" s="251">
        <f t="shared" si="116"/>
        <v>0</v>
      </c>
      <c r="F1470" s="168"/>
      <c r="G1470" s="96"/>
      <c r="H1470" s="79"/>
      <c r="I1470" s="285"/>
      <c r="J1470" s="62"/>
      <c r="K1470" s="51"/>
      <c r="L1470" s="66"/>
    </row>
    <row r="1471" spans="1:12" x14ac:dyDescent="0.4">
      <c r="A1471" s="45">
        <f t="shared" ca="1" si="113"/>
        <v>0</v>
      </c>
      <c r="B1471" s="45" t="b">
        <f t="shared" si="112"/>
        <v>0</v>
      </c>
      <c r="C1471" s="46">
        <f t="shared" si="114"/>
        <v>0</v>
      </c>
      <c r="D1471" s="45">
        <f t="shared" si="115"/>
        <v>0</v>
      </c>
      <c r="E1471" s="251">
        <f t="shared" si="116"/>
        <v>0</v>
      </c>
      <c r="F1471" s="168"/>
      <c r="G1471" s="96"/>
      <c r="H1471" s="79"/>
      <c r="I1471" s="285"/>
      <c r="J1471" s="62"/>
      <c r="K1471" s="51"/>
      <c r="L1471" s="66"/>
    </row>
    <row r="1472" spans="1:12" x14ac:dyDescent="0.4">
      <c r="A1472" s="45">
        <f t="shared" ca="1" si="113"/>
        <v>0</v>
      </c>
      <c r="B1472" s="45" t="b">
        <f t="shared" si="112"/>
        <v>0</v>
      </c>
      <c r="C1472" s="46">
        <f t="shared" si="114"/>
        <v>0</v>
      </c>
      <c r="D1472" s="45">
        <f t="shared" si="115"/>
        <v>0</v>
      </c>
      <c r="E1472" s="251">
        <f t="shared" si="116"/>
        <v>0</v>
      </c>
      <c r="F1472" s="168"/>
      <c r="G1472" s="96"/>
      <c r="H1472" s="79"/>
      <c r="I1472" s="285"/>
      <c r="J1472" s="62"/>
      <c r="K1472" s="51"/>
      <c r="L1472" s="66"/>
    </row>
    <row r="1473" spans="1:12" x14ac:dyDescent="0.4">
      <c r="A1473" s="45">
        <f t="shared" ca="1" si="113"/>
        <v>0</v>
      </c>
      <c r="B1473" s="45" t="b">
        <f t="shared" si="112"/>
        <v>0</v>
      </c>
      <c r="C1473" s="46">
        <f t="shared" si="114"/>
        <v>0</v>
      </c>
      <c r="D1473" s="45">
        <f t="shared" si="115"/>
        <v>0</v>
      </c>
      <c r="E1473" s="251">
        <f t="shared" si="116"/>
        <v>0</v>
      </c>
      <c r="F1473" s="168"/>
      <c r="G1473" s="96"/>
      <c r="H1473" s="79"/>
      <c r="I1473" s="285"/>
      <c r="J1473" s="62"/>
      <c r="K1473" s="51"/>
      <c r="L1473" s="66"/>
    </row>
    <row r="1474" spans="1:12" x14ac:dyDescent="0.4">
      <c r="A1474" s="45">
        <f t="shared" ca="1" si="113"/>
        <v>0</v>
      </c>
      <c r="B1474" s="45" t="b">
        <f t="shared" si="112"/>
        <v>0</v>
      </c>
      <c r="C1474" s="46">
        <f t="shared" si="114"/>
        <v>0</v>
      </c>
      <c r="D1474" s="45">
        <f t="shared" si="115"/>
        <v>0</v>
      </c>
      <c r="E1474" s="251">
        <f t="shared" si="116"/>
        <v>0</v>
      </c>
      <c r="F1474" s="168"/>
      <c r="G1474" s="96"/>
      <c r="H1474" s="79"/>
      <c r="I1474" s="285"/>
      <c r="J1474" s="62"/>
      <c r="K1474" s="51"/>
      <c r="L1474" s="66"/>
    </row>
    <row r="1475" spans="1:12" x14ac:dyDescent="0.4">
      <c r="A1475" s="45">
        <f t="shared" ca="1" si="113"/>
        <v>0</v>
      </c>
      <c r="B1475" s="45" t="b">
        <f t="shared" si="112"/>
        <v>0</v>
      </c>
      <c r="C1475" s="46">
        <f t="shared" si="114"/>
        <v>0</v>
      </c>
      <c r="D1475" s="45">
        <f t="shared" si="115"/>
        <v>0</v>
      </c>
      <c r="E1475" s="251">
        <f t="shared" si="116"/>
        <v>0</v>
      </c>
      <c r="F1475" s="168"/>
      <c r="G1475" s="96"/>
      <c r="H1475" s="79"/>
      <c r="I1475" s="285"/>
      <c r="J1475" s="62"/>
      <c r="K1475" s="51"/>
      <c r="L1475" s="66"/>
    </row>
    <row r="1476" spans="1:12" x14ac:dyDescent="0.4">
      <c r="A1476" s="45">
        <f t="shared" ca="1" si="113"/>
        <v>0</v>
      </c>
      <c r="B1476" s="45" t="b">
        <f t="shared" si="112"/>
        <v>0</v>
      </c>
      <c r="C1476" s="46">
        <f t="shared" si="114"/>
        <v>0</v>
      </c>
      <c r="D1476" s="45">
        <f t="shared" si="115"/>
        <v>0</v>
      </c>
      <c r="E1476" s="251">
        <f t="shared" si="116"/>
        <v>0</v>
      </c>
      <c r="F1476" s="168"/>
      <c r="G1476" s="96"/>
      <c r="H1476" s="79"/>
      <c r="I1476" s="285"/>
      <c r="J1476" s="62"/>
      <c r="K1476" s="51"/>
      <c r="L1476" s="66"/>
    </row>
    <row r="1477" spans="1:12" x14ac:dyDescent="0.4">
      <c r="A1477" s="45">
        <f t="shared" ca="1" si="113"/>
        <v>0</v>
      </c>
      <c r="B1477" s="45" t="b">
        <f t="shared" si="112"/>
        <v>0</v>
      </c>
      <c r="C1477" s="46">
        <f t="shared" si="114"/>
        <v>0</v>
      </c>
      <c r="D1477" s="45">
        <f t="shared" si="115"/>
        <v>0</v>
      </c>
      <c r="E1477" s="251">
        <f t="shared" si="116"/>
        <v>0</v>
      </c>
      <c r="F1477" s="168"/>
      <c r="G1477" s="96"/>
      <c r="H1477" s="79"/>
      <c r="I1477" s="285"/>
      <c r="J1477" s="62"/>
      <c r="K1477" s="51"/>
      <c r="L1477" s="66"/>
    </row>
    <row r="1478" spans="1:12" x14ac:dyDescent="0.4">
      <c r="A1478" s="45">
        <f t="shared" ca="1" si="113"/>
        <v>0</v>
      </c>
      <c r="B1478" s="45" t="b">
        <f t="shared" si="112"/>
        <v>0</v>
      </c>
      <c r="C1478" s="46">
        <f t="shared" si="114"/>
        <v>0</v>
      </c>
      <c r="D1478" s="45">
        <f t="shared" si="115"/>
        <v>0</v>
      </c>
      <c r="E1478" s="251">
        <f t="shared" si="116"/>
        <v>0</v>
      </c>
      <c r="F1478" s="168"/>
      <c r="G1478" s="96"/>
      <c r="H1478" s="79"/>
      <c r="I1478" s="285"/>
      <c r="J1478" s="62"/>
      <c r="K1478" s="51"/>
      <c r="L1478" s="66"/>
    </row>
    <row r="1479" spans="1:12" x14ac:dyDescent="0.4">
      <c r="A1479" s="45">
        <f t="shared" ca="1" si="113"/>
        <v>0</v>
      </c>
      <c r="B1479" s="45" t="b">
        <f t="shared" ref="B1479:B1542" si="117">AND(分科號=E1479,D1479&gt;=分起日,D1479&lt;=分訖日)</f>
        <v>0</v>
      </c>
      <c r="C1479" s="46">
        <f t="shared" si="114"/>
        <v>0</v>
      </c>
      <c r="D1479" s="45">
        <f t="shared" si="115"/>
        <v>0</v>
      </c>
      <c r="E1479" s="251">
        <f t="shared" si="116"/>
        <v>0</v>
      </c>
      <c r="F1479" s="168"/>
      <c r="G1479" s="96"/>
      <c r="H1479" s="79"/>
      <c r="I1479" s="285"/>
      <c r="J1479" s="62"/>
      <c r="K1479" s="51"/>
      <c r="L1479" s="66"/>
    </row>
    <row r="1480" spans="1:12" x14ac:dyDescent="0.4">
      <c r="A1480" s="45">
        <f t="shared" ref="A1480:A1543" ca="1" si="118">IF(B1480,COUNTIF(OFFSET(B1480,ROW()*-1+6,,ROW()-5),TRUE),)</f>
        <v>0</v>
      </c>
      <c r="B1480" s="45" t="b">
        <f t="shared" si="117"/>
        <v>0</v>
      </c>
      <c r="C1480" s="46">
        <f t="shared" ref="C1480:C1543" si="119">IF(F1480&lt;&gt;"",F1480,IF(E1480&lt;&gt;0,INDEX(C:C,ROW()-1),0))</f>
        <v>0</v>
      </c>
      <c r="D1480" s="45">
        <f t="shared" ref="D1480:D1543" si="120">IF(G1480&lt;&gt;"",G1480,IF(E1480&lt;&gt;0,INDEX(D:D,ROW()-1),0))</f>
        <v>0</v>
      </c>
      <c r="E1480" s="251">
        <f t="shared" si="116"/>
        <v>0</v>
      </c>
      <c r="F1480" s="168"/>
      <c r="G1480" s="96"/>
      <c r="H1480" s="79"/>
      <c r="I1480" s="285"/>
      <c r="J1480" s="62"/>
      <c r="K1480" s="51"/>
      <c r="L1480" s="66"/>
    </row>
    <row r="1481" spans="1:12" x14ac:dyDescent="0.4">
      <c r="A1481" s="45">
        <f t="shared" ca="1" si="118"/>
        <v>0</v>
      </c>
      <c r="B1481" s="45" t="b">
        <f t="shared" si="117"/>
        <v>0</v>
      </c>
      <c r="C1481" s="46">
        <f t="shared" si="119"/>
        <v>0</v>
      </c>
      <c r="D1481" s="45">
        <f t="shared" si="120"/>
        <v>0</v>
      </c>
      <c r="E1481" s="251">
        <f t="shared" si="116"/>
        <v>0</v>
      </c>
      <c r="F1481" s="168"/>
      <c r="G1481" s="96"/>
      <c r="H1481" s="79"/>
      <c r="I1481" s="285"/>
      <c r="J1481" s="62"/>
      <c r="K1481" s="51"/>
      <c r="L1481" s="66"/>
    </row>
    <row r="1482" spans="1:12" x14ac:dyDescent="0.4">
      <c r="A1482" s="45">
        <f t="shared" ca="1" si="118"/>
        <v>0</v>
      </c>
      <c r="B1482" s="45" t="b">
        <f t="shared" si="117"/>
        <v>0</v>
      </c>
      <c r="C1482" s="46">
        <f t="shared" si="119"/>
        <v>0</v>
      </c>
      <c r="D1482" s="45">
        <f t="shared" si="120"/>
        <v>0</v>
      </c>
      <c r="E1482" s="251">
        <f t="shared" ref="E1482:E1545" si="121">IF(I1482&lt;&gt;"",VALUE(TRIM(LEFT(I1482,6))),0)</f>
        <v>0</v>
      </c>
      <c r="F1482" s="168"/>
      <c r="G1482" s="96"/>
      <c r="H1482" s="79"/>
      <c r="I1482" s="285"/>
      <c r="J1482" s="62"/>
      <c r="K1482" s="51"/>
      <c r="L1482" s="66"/>
    </row>
    <row r="1483" spans="1:12" x14ac:dyDescent="0.4">
      <c r="A1483" s="45">
        <f t="shared" ca="1" si="118"/>
        <v>0</v>
      </c>
      <c r="B1483" s="45" t="b">
        <f t="shared" si="117"/>
        <v>0</v>
      </c>
      <c r="C1483" s="46">
        <f t="shared" si="119"/>
        <v>0</v>
      </c>
      <c r="D1483" s="45">
        <f t="shared" si="120"/>
        <v>0</v>
      </c>
      <c r="E1483" s="251">
        <f t="shared" si="121"/>
        <v>0</v>
      </c>
      <c r="F1483" s="168"/>
      <c r="G1483" s="96"/>
      <c r="H1483" s="79"/>
      <c r="I1483" s="285"/>
      <c r="J1483" s="62"/>
      <c r="K1483" s="51"/>
      <c r="L1483" s="66"/>
    </row>
    <row r="1484" spans="1:12" x14ac:dyDescent="0.4">
      <c r="A1484" s="45">
        <f t="shared" ca="1" si="118"/>
        <v>0</v>
      </c>
      <c r="B1484" s="45" t="b">
        <f t="shared" si="117"/>
        <v>0</v>
      </c>
      <c r="C1484" s="46">
        <f t="shared" si="119"/>
        <v>0</v>
      </c>
      <c r="D1484" s="45">
        <f t="shared" si="120"/>
        <v>0</v>
      </c>
      <c r="E1484" s="251">
        <f t="shared" si="121"/>
        <v>0</v>
      </c>
      <c r="F1484" s="168"/>
      <c r="G1484" s="96"/>
      <c r="H1484" s="79"/>
      <c r="I1484" s="285"/>
      <c r="J1484" s="62"/>
      <c r="K1484" s="51"/>
      <c r="L1484" s="66"/>
    </row>
    <row r="1485" spans="1:12" x14ac:dyDescent="0.4">
      <c r="A1485" s="45">
        <f t="shared" ca="1" si="118"/>
        <v>0</v>
      </c>
      <c r="B1485" s="45" t="b">
        <f t="shared" si="117"/>
        <v>0</v>
      </c>
      <c r="C1485" s="46">
        <f t="shared" si="119"/>
        <v>0</v>
      </c>
      <c r="D1485" s="45">
        <f t="shared" si="120"/>
        <v>0</v>
      </c>
      <c r="E1485" s="251">
        <f t="shared" si="121"/>
        <v>0</v>
      </c>
      <c r="F1485" s="168"/>
      <c r="G1485" s="96"/>
      <c r="H1485" s="79"/>
      <c r="I1485" s="285"/>
      <c r="J1485" s="62"/>
      <c r="K1485" s="51"/>
      <c r="L1485" s="66"/>
    </row>
    <row r="1486" spans="1:12" x14ac:dyDescent="0.4">
      <c r="A1486" s="45">
        <f t="shared" ca="1" si="118"/>
        <v>0</v>
      </c>
      <c r="B1486" s="45" t="b">
        <f t="shared" si="117"/>
        <v>0</v>
      </c>
      <c r="C1486" s="46">
        <f t="shared" si="119"/>
        <v>0</v>
      </c>
      <c r="D1486" s="45">
        <f t="shared" si="120"/>
        <v>0</v>
      </c>
      <c r="E1486" s="251">
        <f t="shared" si="121"/>
        <v>0</v>
      </c>
      <c r="F1486" s="168"/>
      <c r="G1486" s="96"/>
      <c r="H1486" s="79"/>
      <c r="I1486" s="285"/>
      <c r="J1486" s="62"/>
      <c r="K1486" s="51"/>
      <c r="L1486" s="66"/>
    </row>
    <row r="1487" spans="1:12" x14ac:dyDescent="0.4">
      <c r="A1487" s="45">
        <f t="shared" ca="1" si="118"/>
        <v>0</v>
      </c>
      <c r="B1487" s="45" t="b">
        <f t="shared" si="117"/>
        <v>0</v>
      </c>
      <c r="C1487" s="46">
        <f t="shared" si="119"/>
        <v>0</v>
      </c>
      <c r="D1487" s="45">
        <f t="shared" si="120"/>
        <v>0</v>
      </c>
      <c r="E1487" s="251">
        <f t="shared" si="121"/>
        <v>0</v>
      </c>
      <c r="F1487" s="168"/>
      <c r="G1487" s="96"/>
      <c r="H1487" s="79"/>
      <c r="I1487" s="285"/>
      <c r="J1487" s="62"/>
      <c r="K1487" s="51"/>
      <c r="L1487" s="66"/>
    </row>
    <row r="1488" spans="1:12" x14ac:dyDescent="0.4">
      <c r="A1488" s="45">
        <f t="shared" ca="1" si="118"/>
        <v>0</v>
      </c>
      <c r="B1488" s="45" t="b">
        <f t="shared" si="117"/>
        <v>0</v>
      </c>
      <c r="C1488" s="46">
        <f t="shared" si="119"/>
        <v>0</v>
      </c>
      <c r="D1488" s="45">
        <f t="shared" si="120"/>
        <v>0</v>
      </c>
      <c r="E1488" s="251">
        <f t="shared" si="121"/>
        <v>0</v>
      </c>
      <c r="F1488" s="168"/>
      <c r="G1488" s="96"/>
      <c r="H1488" s="79"/>
      <c r="I1488" s="285"/>
      <c r="J1488" s="62"/>
      <c r="K1488" s="51"/>
      <c r="L1488" s="66"/>
    </row>
    <row r="1489" spans="1:12" x14ac:dyDescent="0.4">
      <c r="A1489" s="45">
        <f t="shared" ca="1" si="118"/>
        <v>0</v>
      </c>
      <c r="B1489" s="45" t="b">
        <f t="shared" si="117"/>
        <v>0</v>
      </c>
      <c r="C1489" s="46">
        <f t="shared" si="119"/>
        <v>0</v>
      </c>
      <c r="D1489" s="45">
        <f t="shared" si="120"/>
        <v>0</v>
      </c>
      <c r="E1489" s="251">
        <f t="shared" si="121"/>
        <v>0</v>
      </c>
      <c r="F1489" s="168"/>
      <c r="G1489" s="96"/>
      <c r="H1489" s="79"/>
      <c r="I1489" s="285"/>
      <c r="J1489" s="62"/>
      <c r="K1489" s="51"/>
      <c r="L1489" s="66"/>
    </row>
    <row r="1490" spans="1:12" x14ac:dyDescent="0.4">
      <c r="A1490" s="45">
        <f t="shared" ca="1" si="118"/>
        <v>0</v>
      </c>
      <c r="B1490" s="45" t="b">
        <f t="shared" si="117"/>
        <v>0</v>
      </c>
      <c r="C1490" s="46">
        <f t="shared" si="119"/>
        <v>0</v>
      </c>
      <c r="D1490" s="45">
        <f t="shared" si="120"/>
        <v>0</v>
      </c>
      <c r="E1490" s="251">
        <f t="shared" si="121"/>
        <v>0</v>
      </c>
      <c r="F1490" s="168"/>
      <c r="G1490" s="96"/>
      <c r="H1490" s="79"/>
      <c r="I1490" s="285"/>
      <c r="J1490" s="62"/>
      <c r="K1490" s="51"/>
      <c r="L1490" s="66"/>
    </row>
    <row r="1491" spans="1:12" x14ac:dyDescent="0.4">
      <c r="A1491" s="45">
        <f t="shared" ca="1" si="118"/>
        <v>0</v>
      </c>
      <c r="B1491" s="45" t="b">
        <f t="shared" si="117"/>
        <v>0</v>
      </c>
      <c r="C1491" s="46">
        <f t="shared" si="119"/>
        <v>0</v>
      </c>
      <c r="D1491" s="45">
        <f t="shared" si="120"/>
        <v>0</v>
      </c>
      <c r="E1491" s="251">
        <f t="shared" si="121"/>
        <v>0</v>
      </c>
      <c r="F1491" s="168"/>
      <c r="G1491" s="96"/>
      <c r="H1491" s="79"/>
      <c r="I1491" s="285"/>
      <c r="J1491" s="62"/>
      <c r="K1491" s="51"/>
      <c r="L1491" s="66"/>
    </row>
    <row r="1492" spans="1:12" x14ac:dyDescent="0.4">
      <c r="A1492" s="45">
        <f t="shared" ca="1" si="118"/>
        <v>0</v>
      </c>
      <c r="B1492" s="45" t="b">
        <f t="shared" si="117"/>
        <v>0</v>
      </c>
      <c r="C1492" s="46">
        <f t="shared" si="119"/>
        <v>0</v>
      </c>
      <c r="D1492" s="45">
        <f t="shared" si="120"/>
        <v>0</v>
      </c>
      <c r="E1492" s="251">
        <f t="shared" si="121"/>
        <v>0</v>
      </c>
      <c r="F1492" s="168"/>
      <c r="G1492" s="96"/>
      <c r="H1492" s="79"/>
      <c r="I1492" s="285"/>
      <c r="J1492" s="62"/>
      <c r="K1492" s="51"/>
      <c r="L1492" s="66"/>
    </row>
    <row r="1493" spans="1:12" x14ac:dyDescent="0.4">
      <c r="A1493" s="45">
        <f t="shared" ca="1" si="118"/>
        <v>0</v>
      </c>
      <c r="B1493" s="45" t="b">
        <f t="shared" si="117"/>
        <v>0</v>
      </c>
      <c r="C1493" s="46">
        <f t="shared" si="119"/>
        <v>0</v>
      </c>
      <c r="D1493" s="45">
        <f t="shared" si="120"/>
        <v>0</v>
      </c>
      <c r="E1493" s="251">
        <f t="shared" si="121"/>
        <v>0</v>
      </c>
      <c r="F1493" s="168"/>
      <c r="G1493" s="96"/>
      <c r="H1493" s="79"/>
      <c r="I1493" s="285"/>
      <c r="J1493" s="62"/>
      <c r="K1493" s="51"/>
      <c r="L1493" s="66"/>
    </row>
    <row r="1494" spans="1:12" x14ac:dyDescent="0.4">
      <c r="A1494" s="45">
        <f t="shared" ca="1" si="118"/>
        <v>0</v>
      </c>
      <c r="B1494" s="45" t="b">
        <f t="shared" si="117"/>
        <v>0</v>
      </c>
      <c r="C1494" s="46">
        <f t="shared" si="119"/>
        <v>0</v>
      </c>
      <c r="D1494" s="45">
        <f t="shared" si="120"/>
        <v>0</v>
      </c>
      <c r="E1494" s="251">
        <f t="shared" si="121"/>
        <v>0</v>
      </c>
      <c r="F1494" s="168"/>
      <c r="G1494" s="96"/>
      <c r="H1494" s="79"/>
      <c r="I1494" s="285"/>
      <c r="J1494" s="62"/>
      <c r="K1494" s="51"/>
      <c r="L1494" s="66"/>
    </row>
    <row r="1495" spans="1:12" x14ac:dyDescent="0.4">
      <c r="A1495" s="45">
        <f t="shared" ca="1" si="118"/>
        <v>0</v>
      </c>
      <c r="B1495" s="45" t="b">
        <f t="shared" si="117"/>
        <v>0</v>
      </c>
      <c r="C1495" s="46">
        <f t="shared" si="119"/>
        <v>0</v>
      </c>
      <c r="D1495" s="45">
        <f t="shared" si="120"/>
        <v>0</v>
      </c>
      <c r="E1495" s="251">
        <f t="shared" si="121"/>
        <v>0</v>
      </c>
      <c r="F1495" s="168"/>
      <c r="G1495" s="96"/>
      <c r="H1495" s="79"/>
      <c r="I1495" s="285"/>
      <c r="J1495" s="62"/>
      <c r="K1495" s="51"/>
      <c r="L1495" s="66"/>
    </row>
    <row r="1496" spans="1:12" x14ac:dyDescent="0.4">
      <c r="A1496" s="45">
        <f t="shared" ca="1" si="118"/>
        <v>0</v>
      </c>
      <c r="B1496" s="45" t="b">
        <f t="shared" si="117"/>
        <v>0</v>
      </c>
      <c r="C1496" s="46">
        <f t="shared" si="119"/>
        <v>0</v>
      </c>
      <c r="D1496" s="45">
        <f t="shared" si="120"/>
        <v>0</v>
      </c>
      <c r="E1496" s="251">
        <f t="shared" si="121"/>
        <v>0</v>
      </c>
      <c r="F1496" s="168"/>
      <c r="G1496" s="96"/>
      <c r="H1496" s="79"/>
      <c r="I1496" s="285"/>
      <c r="J1496" s="62"/>
      <c r="K1496" s="51"/>
      <c r="L1496" s="66"/>
    </row>
    <row r="1497" spans="1:12" x14ac:dyDescent="0.4">
      <c r="A1497" s="45">
        <f t="shared" ca="1" si="118"/>
        <v>0</v>
      </c>
      <c r="B1497" s="45" t="b">
        <f t="shared" si="117"/>
        <v>0</v>
      </c>
      <c r="C1497" s="46">
        <f t="shared" si="119"/>
        <v>0</v>
      </c>
      <c r="D1497" s="45">
        <f t="shared" si="120"/>
        <v>0</v>
      </c>
      <c r="E1497" s="251">
        <f t="shared" si="121"/>
        <v>0</v>
      </c>
      <c r="F1497" s="168"/>
      <c r="G1497" s="96"/>
      <c r="H1497" s="79"/>
      <c r="I1497" s="285"/>
      <c r="J1497" s="62"/>
      <c r="K1497" s="51"/>
      <c r="L1497" s="66"/>
    </row>
    <row r="1498" spans="1:12" x14ac:dyDescent="0.4">
      <c r="A1498" s="45">
        <f t="shared" ca="1" si="118"/>
        <v>0</v>
      </c>
      <c r="B1498" s="45" t="b">
        <f t="shared" si="117"/>
        <v>0</v>
      </c>
      <c r="C1498" s="46">
        <f t="shared" si="119"/>
        <v>0</v>
      </c>
      <c r="D1498" s="45">
        <f t="shared" si="120"/>
        <v>0</v>
      </c>
      <c r="E1498" s="251">
        <f t="shared" si="121"/>
        <v>0</v>
      </c>
      <c r="F1498" s="168"/>
      <c r="G1498" s="96"/>
      <c r="H1498" s="79"/>
      <c r="I1498" s="285"/>
      <c r="J1498" s="62"/>
      <c r="K1498" s="51"/>
      <c r="L1498" s="66"/>
    </row>
    <row r="1499" spans="1:12" x14ac:dyDescent="0.4">
      <c r="A1499" s="45">
        <f t="shared" ca="1" si="118"/>
        <v>0</v>
      </c>
      <c r="B1499" s="45" t="b">
        <f t="shared" si="117"/>
        <v>0</v>
      </c>
      <c r="C1499" s="46">
        <f t="shared" si="119"/>
        <v>0</v>
      </c>
      <c r="D1499" s="45">
        <f t="shared" si="120"/>
        <v>0</v>
      </c>
      <c r="E1499" s="251">
        <f t="shared" si="121"/>
        <v>0</v>
      </c>
      <c r="F1499" s="168"/>
      <c r="G1499" s="96"/>
      <c r="H1499" s="79"/>
      <c r="I1499" s="285"/>
      <c r="J1499" s="62"/>
      <c r="K1499" s="51"/>
      <c r="L1499" s="66"/>
    </row>
    <row r="1500" spans="1:12" x14ac:dyDescent="0.4">
      <c r="A1500" s="45">
        <f t="shared" ca="1" si="118"/>
        <v>0</v>
      </c>
      <c r="B1500" s="45" t="b">
        <f t="shared" si="117"/>
        <v>0</v>
      </c>
      <c r="C1500" s="46">
        <f t="shared" si="119"/>
        <v>0</v>
      </c>
      <c r="D1500" s="45">
        <f t="shared" si="120"/>
        <v>0</v>
      </c>
      <c r="E1500" s="251">
        <f t="shared" si="121"/>
        <v>0</v>
      </c>
      <c r="F1500" s="168"/>
      <c r="G1500" s="96"/>
      <c r="H1500" s="79"/>
      <c r="I1500" s="285"/>
      <c r="J1500" s="62"/>
      <c r="K1500" s="51"/>
      <c r="L1500" s="66"/>
    </row>
    <row r="1501" spans="1:12" x14ac:dyDescent="0.4">
      <c r="A1501" s="45">
        <f t="shared" ca="1" si="118"/>
        <v>0</v>
      </c>
      <c r="B1501" s="45" t="b">
        <f t="shared" si="117"/>
        <v>0</v>
      </c>
      <c r="C1501" s="46">
        <f t="shared" si="119"/>
        <v>0</v>
      </c>
      <c r="D1501" s="45">
        <f t="shared" si="120"/>
        <v>0</v>
      </c>
      <c r="E1501" s="251">
        <f t="shared" si="121"/>
        <v>0</v>
      </c>
      <c r="F1501" s="168"/>
      <c r="G1501" s="96"/>
      <c r="H1501" s="79"/>
      <c r="I1501" s="285"/>
      <c r="J1501" s="62"/>
      <c r="K1501" s="51"/>
      <c r="L1501" s="66"/>
    </row>
    <row r="1502" spans="1:12" x14ac:dyDescent="0.4">
      <c r="A1502" s="45">
        <f t="shared" ca="1" si="118"/>
        <v>0</v>
      </c>
      <c r="B1502" s="45" t="b">
        <f t="shared" si="117"/>
        <v>0</v>
      </c>
      <c r="C1502" s="46">
        <f t="shared" si="119"/>
        <v>0</v>
      </c>
      <c r="D1502" s="45">
        <f t="shared" si="120"/>
        <v>0</v>
      </c>
      <c r="E1502" s="251">
        <f t="shared" si="121"/>
        <v>0</v>
      </c>
      <c r="F1502" s="168"/>
      <c r="G1502" s="96"/>
      <c r="H1502" s="79"/>
      <c r="I1502" s="285"/>
      <c r="J1502" s="62"/>
      <c r="K1502" s="51"/>
      <c r="L1502" s="66"/>
    </row>
    <row r="1503" spans="1:12" x14ac:dyDescent="0.4">
      <c r="A1503" s="45">
        <f t="shared" ca="1" si="118"/>
        <v>0</v>
      </c>
      <c r="B1503" s="45" t="b">
        <f t="shared" si="117"/>
        <v>0</v>
      </c>
      <c r="C1503" s="46">
        <f t="shared" si="119"/>
        <v>0</v>
      </c>
      <c r="D1503" s="45">
        <f t="shared" si="120"/>
        <v>0</v>
      </c>
      <c r="E1503" s="251">
        <f t="shared" si="121"/>
        <v>0</v>
      </c>
      <c r="F1503" s="168"/>
      <c r="G1503" s="96"/>
      <c r="H1503" s="79"/>
      <c r="I1503" s="285"/>
      <c r="J1503" s="62"/>
      <c r="K1503" s="51"/>
      <c r="L1503" s="66"/>
    </row>
    <row r="1504" spans="1:12" x14ac:dyDescent="0.4">
      <c r="A1504" s="45">
        <f t="shared" ca="1" si="118"/>
        <v>0</v>
      </c>
      <c r="B1504" s="45" t="b">
        <f t="shared" si="117"/>
        <v>0</v>
      </c>
      <c r="C1504" s="46">
        <f t="shared" si="119"/>
        <v>0</v>
      </c>
      <c r="D1504" s="45">
        <f t="shared" si="120"/>
        <v>0</v>
      </c>
      <c r="E1504" s="251">
        <f t="shared" si="121"/>
        <v>0</v>
      </c>
      <c r="F1504" s="168"/>
      <c r="G1504" s="96"/>
      <c r="H1504" s="79"/>
      <c r="I1504" s="285"/>
      <c r="J1504" s="62"/>
      <c r="K1504" s="51"/>
      <c r="L1504" s="66"/>
    </row>
    <row r="1505" spans="1:12" x14ac:dyDescent="0.4">
      <c r="A1505" s="45">
        <f t="shared" ca="1" si="118"/>
        <v>0</v>
      </c>
      <c r="B1505" s="45" t="b">
        <f t="shared" si="117"/>
        <v>0</v>
      </c>
      <c r="C1505" s="46">
        <f t="shared" si="119"/>
        <v>0</v>
      </c>
      <c r="D1505" s="45">
        <f t="shared" si="120"/>
        <v>0</v>
      </c>
      <c r="E1505" s="251">
        <f t="shared" si="121"/>
        <v>0</v>
      </c>
      <c r="F1505" s="168"/>
      <c r="G1505" s="96"/>
      <c r="H1505" s="79"/>
      <c r="I1505" s="285"/>
      <c r="J1505" s="62"/>
      <c r="K1505" s="51"/>
      <c r="L1505" s="66"/>
    </row>
    <row r="1506" spans="1:12" x14ac:dyDescent="0.4">
      <c r="A1506" s="45">
        <f t="shared" ca="1" si="118"/>
        <v>0</v>
      </c>
      <c r="B1506" s="45" t="b">
        <f t="shared" si="117"/>
        <v>0</v>
      </c>
      <c r="C1506" s="46">
        <f t="shared" si="119"/>
        <v>0</v>
      </c>
      <c r="D1506" s="45">
        <f t="shared" si="120"/>
        <v>0</v>
      </c>
      <c r="E1506" s="251">
        <f t="shared" si="121"/>
        <v>0</v>
      </c>
      <c r="F1506" s="168"/>
      <c r="G1506" s="96"/>
      <c r="H1506" s="79"/>
      <c r="I1506" s="285"/>
      <c r="J1506" s="62"/>
      <c r="K1506" s="51"/>
      <c r="L1506" s="66"/>
    </row>
    <row r="1507" spans="1:12" x14ac:dyDescent="0.4">
      <c r="A1507" s="45">
        <f t="shared" ca="1" si="118"/>
        <v>0</v>
      </c>
      <c r="B1507" s="45" t="b">
        <f t="shared" si="117"/>
        <v>0</v>
      </c>
      <c r="C1507" s="46">
        <f t="shared" si="119"/>
        <v>0</v>
      </c>
      <c r="D1507" s="45">
        <f t="shared" si="120"/>
        <v>0</v>
      </c>
      <c r="E1507" s="251">
        <f t="shared" si="121"/>
        <v>0</v>
      </c>
      <c r="F1507" s="168"/>
      <c r="G1507" s="96"/>
      <c r="H1507" s="79"/>
      <c r="I1507" s="285"/>
      <c r="J1507" s="62"/>
      <c r="K1507" s="51"/>
      <c r="L1507" s="66"/>
    </row>
    <row r="1508" spans="1:12" x14ac:dyDescent="0.4">
      <c r="A1508" s="45">
        <f t="shared" ca="1" si="118"/>
        <v>0</v>
      </c>
      <c r="B1508" s="45" t="b">
        <f t="shared" si="117"/>
        <v>0</v>
      </c>
      <c r="C1508" s="46">
        <f t="shared" si="119"/>
        <v>0</v>
      </c>
      <c r="D1508" s="45">
        <f t="shared" si="120"/>
        <v>0</v>
      </c>
      <c r="E1508" s="251">
        <f t="shared" si="121"/>
        <v>0</v>
      </c>
      <c r="F1508" s="168"/>
      <c r="G1508" s="96"/>
      <c r="H1508" s="79"/>
      <c r="I1508" s="285"/>
      <c r="J1508" s="62"/>
      <c r="K1508" s="51"/>
      <c r="L1508" s="66"/>
    </row>
    <row r="1509" spans="1:12" x14ac:dyDescent="0.4">
      <c r="A1509" s="45">
        <f t="shared" ca="1" si="118"/>
        <v>0</v>
      </c>
      <c r="B1509" s="45" t="b">
        <f t="shared" si="117"/>
        <v>0</v>
      </c>
      <c r="C1509" s="46">
        <f t="shared" si="119"/>
        <v>0</v>
      </c>
      <c r="D1509" s="45">
        <f t="shared" si="120"/>
        <v>0</v>
      </c>
      <c r="E1509" s="251">
        <f t="shared" si="121"/>
        <v>0</v>
      </c>
      <c r="F1509" s="168"/>
      <c r="G1509" s="96"/>
      <c r="H1509" s="79"/>
      <c r="I1509" s="285"/>
      <c r="J1509" s="62"/>
      <c r="K1509" s="51"/>
      <c r="L1509" s="66"/>
    </row>
    <row r="1510" spans="1:12" x14ac:dyDescent="0.4">
      <c r="A1510" s="45">
        <f t="shared" ca="1" si="118"/>
        <v>0</v>
      </c>
      <c r="B1510" s="45" t="b">
        <f t="shared" si="117"/>
        <v>0</v>
      </c>
      <c r="C1510" s="46">
        <f t="shared" si="119"/>
        <v>0</v>
      </c>
      <c r="D1510" s="45">
        <f t="shared" si="120"/>
        <v>0</v>
      </c>
      <c r="E1510" s="251">
        <f t="shared" si="121"/>
        <v>0</v>
      </c>
      <c r="F1510" s="168"/>
      <c r="G1510" s="96"/>
      <c r="H1510" s="79"/>
      <c r="I1510" s="285"/>
      <c r="J1510" s="62"/>
      <c r="K1510" s="51"/>
      <c r="L1510" s="66"/>
    </row>
    <row r="1511" spans="1:12" x14ac:dyDescent="0.4">
      <c r="A1511" s="45">
        <f t="shared" ca="1" si="118"/>
        <v>0</v>
      </c>
      <c r="B1511" s="45" t="b">
        <f t="shared" si="117"/>
        <v>0</v>
      </c>
      <c r="C1511" s="46">
        <f t="shared" si="119"/>
        <v>0</v>
      </c>
      <c r="D1511" s="45">
        <f t="shared" si="120"/>
        <v>0</v>
      </c>
      <c r="E1511" s="251">
        <f t="shared" si="121"/>
        <v>0</v>
      </c>
      <c r="F1511" s="168"/>
      <c r="G1511" s="96"/>
      <c r="H1511" s="79"/>
      <c r="I1511" s="285"/>
      <c r="J1511" s="62"/>
      <c r="K1511" s="51"/>
      <c r="L1511" s="66"/>
    </row>
    <row r="1512" spans="1:12" x14ac:dyDescent="0.4">
      <c r="A1512" s="45">
        <f t="shared" ca="1" si="118"/>
        <v>0</v>
      </c>
      <c r="B1512" s="45" t="b">
        <f t="shared" si="117"/>
        <v>0</v>
      </c>
      <c r="C1512" s="46">
        <f t="shared" si="119"/>
        <v>0</v>
      </c>
      <c r="D1512" s="45">
        <f t="shared" si="120"/>
        <v>0</v>
      </c>
      <c r="E1512" s="251">
        <f t="shared" si="121"/>
        <v>0</v>
      </c>
      <c r="F1512" s="168"/>
      <c r="G1512" s="96"/>
      <c r="H1512" s="79"/>
      <c r="I1512" s="285"/>
      <c r="J1512" s="62"/>
      <c r="K1512" s="51"/>
      <c r="L1512" s="66"/>
    </row>
    <row r="1513" spans="1:12" x14ac:dyDescent="0.4">
      <c r="A1513" s="45">
        <f t="shared" ca="1" si="118"/>
        <v>0</v>
      </c>
      <c r="B1513" s="45" t="b">
        <f t="shared" si="117"/>
        <v>0</v>
      </c>
      <c r="C1513" s="46">
        <f t="shared" si="119"/>
        <v>0</v>
      </c>
      <c r="D1513" s="45">
        <f t="shared" si="120"/>
        <v>0</v>
      </c>
      <c r="E1513" s="251">
        <f t="shared" si="121"/>
        <v>0</v>
      </c>
      <c r="F1513" s="168"/>
      <c r="G1513" s="96"/>
      <c r="H1513" s="79"/>
      <c r="I1513" s="285"/>
      <c r="J1513" s="62"/>
      <c r="K1513" s="51"/>
      <c r="L1513" s="66"/>
    </row>
    <row r="1514" spans="1:12" x14ac:dyDescent="0.4">
      <c r="A1514" s="45">
        <f t="shared" ca="1" si="118"/>
        <v>0</v>
      </c>
      <c r="B1514" s="45" t="b">
        <f t="shared" si="117"/>
        <v>0</v>
      </c>
      <c r="C1514" s="46">
        <f t="shared" si="119"/>
        <v>0</v>
      </c>
      <c r="D1514" s="45">
        <f t="shared" si="120"/>
        <v>0</v>
      </c>
      <c r="E1514" s="251">
        <f t="shared" si="121"/>
        <v>0</v>
      </c>
      <c r="F1514" s="168"/>
      <c r="G1514" s="96"/>
      <c r="H1514" s="79"/>
      <c r="I1514" s="285"/>
      <c r="J1514" s="62"/>
      <c r="K1514" s="51"/>
      <c r="L1514" s="66"/>
    </row>
    <row r="1515" spans="1:12" x14ac:dyDescent="0.4">
      <c r="A1515" s="45">
        <f t="shared" ca="1" si="118"/>
        <v>0</v>
      </c>
      <c r="B1515" s="45" t="b">
        <f t="shared" si="117"/>
        <v>0</v>
      </c>
      <c r="C1515" s="46">
        <f t="shared" si="119"/>
        <v>0</v>
      </c>
      <c r="D1515" s="45">
        <f t="shared" si="120"/>
        <v>0</v>
      </c>
      <c r="E1515" s="251">
        <f t="shared" si="121"/>
        <v>0</v>
      </c>
      <c r="F1515" s="168"/>
      <c r="G1515" s="96"/>
      <c r="H1515" s="79"/>
      <c r="I1515" s="285"/>
      <c r="J1515" s="62"/>
      <c r="K1515" s="51"/>
      <c r="L1515" s="66"/>
    </row>
    <row r="1516" spans="1:12" x14ac:dyDescent="0.4">
      <c r="A1516" s="45">
        <f t="shared" ca="1" si="118"/>
        <v>0</v>
      </c>
      <c r="B1516" s="45" t="b">
        <f t="shared" si="117"/>
        <v>0</v>
      </c>
      <c r="C1516" s="46">
        <f t="shared" si="119"/>
        <v>0</v>
      </c>
      <c r="D1516" s="45">
        <f t="shared" si="120"/>
        <v>0</v>
      </c>
      <c r="E1516" s="251">
        <f t="shared" si="121"/>
        <v>0</v>
      </c>
      <c r="F1516" s="168"/>
      <c r="G1516" s="96"/>
      <c r="H1516" s="79"/>
      <c r="I1516" s="285"/>
      <c r="J1516" s="62"/>
      <c r="K1516" s="51"/>
      <c r="L1516" s="66"/>
    </row>
    <row r="1517" spans="1:12" x14ac:dyDescent="0.4">
      <c r="A1517" s="45">
        <f t="shared" ca="1" si="118"/>
        <v>0</v>
      </c>
      <c r="B1517" s="45" t="b">
        <f t="shared" si="117"/>
        <v>0</v>
      </c>
      <c r="C1517" s="46">
        <f t="shared" si="119"/>
        <v>0</v>
      </c>
      <c r="D1517" s="45">
        <f t="shared" si="120"/>
        <v>0</v>
      </c>
      <c r="E1517" s="251">
        <f t="shared" si="121"/>
        <v>0</v>
      </c>
      <c r="F1517" s="168"/>
      <c r="G1517" s="96"/>
      <c r="H1517" s="79"/>
      <c r="I1517" s="285"/>
      <c r="J1517" s="62"/>
      <c r="K1517" s="51"/>
      <c r="L1517" s="66"/>
    </row>
    <row r="1518" spans="1:12" x14ac:dyDescent="0.4">
      <c r="A1518" s="45">
        <f t="shared" ca="1" si="118"/>
        <v>0</v>
      </c>
      <c r="B1518" s="45" t="b">
        <f t="shared" si="117"/>
        <v>0</v>
      </c>
      <c r="C1518" s="46">
        <f t="shared" si="119"/>
        <v>0</v>
      </c>
      <c r="D1518" s="45">
        <f t="shared" si="120"/>
        <v>0</v>
      </c>
      <c r="E1518" s="251">
        <f t="shared" si="121"/>
        <v>0</v>
      </c>
      <c r="F1518" s="168"/>
      <c r="G1518" s="96"/>
      <c r="H1518" s="79"/>
      <c r="I1518" s="285"/>
      <c r="J1518" s="62"/>
      <c r="K1518" s="51"/>
      <c r="L1518" s="66"/>
    </row>
    <row r="1519" spans="1:12" x14ac:dyDescent="0.4">
      <c r="A1519" s="45">
        <f t="shared" ca="1" si="118"/>
        <v>0</v>
      </c>
      <c r="B1519" s="45" t="b">
        <f t="shared" si="117"/>
        <v>0</v>
      </c>
      <c r="C1519" s="46">
        <f t="shared" si="119"/>
        <v>0</v>
      </c>
      <c r="D1519" s="45">
        <f t="shared" si="120"/>
        <v>0</v>
      </c>
      <c r="E1519" s="251">
        <f t="shared" si="121"/>
        <v>0</v>
      </c>
      <c r="F1519" s="168"/>
      <c r="G1519" s="96"/>
      <c r="H1519" s="79"/>
      <c r="I1519" s="285"/>
      <c r="J1519" s="62"/>
      <c r="K1519" s="51"/>
      <c r="L1519" s="66"/>
    </row>
    <row r="1520" spans="1:12" x14ac:dyDescent="0.4">
      <c r="A1520" s="45">
        <f t="shared" ca="1" si="118"/>
        <v>0</v>
      </c>
      <c r="B1520" s="45" t="b">
        <f t="shared" si="117"/>
        <v>0</v>
      </c>
      <c r="C1520" s="46">
        <f t="shared" si="119"/>
        <v>0</v>
      </c>
      <c r="D1520" s="45">
        <f t="shared" si="120"/>
        <v>0</v>
      </c>
      <c r="E1520" s="251">
        <f t="shared" si="121"/>
        <v>0</v>
      </c>
      <c r="F1520" s="168"/>
      <c r="G1520" s="96"/>
      <c r="H1520" s="79"/>
      <c r="I1520" s="285"/>
      <c r="J1520" s="62"/>
      <c r="K1520" s="51"/>
      <c r="L1520" s="66"/>
    </row>
    <row r="1521" spans="1:12" x14ac:dyDescent="0.4">
      <c r="A1521" s="45">
        <f t="shared" ca="1" si="118"/>
        <v>0</v>
      </c>
      <c r="B1521" s="45" t="b">
        <f t="shared" si="117"/>
        <v>0</v>
      </c>
      <c r="C1521" s="46">
        <f t="shared" si="119"/>
        <v>0</v>
      </c>
      <c r="D1521" s="45">
        <f t="shared" si="120"/>
        <v>0</v>
      </c>
      <c r="E1521" s="251">
        <f t="shared" si="121"/>
        <v>0</v>
      </c>
      <c r="F1521" s="168"/>
      <c r="G1521" s="96"/>
      <c r="H1521" s="79"/>
      <c r="I1521" s="285"/>
      <c r="J1521" s="62"/>
      <c r="K1521" s="51"/>
      <c r="L1521" s="66"/>
    </row>
    <row r="1522" spans="1:12" x14ac:dyDescent="0.4">
      <c r="A1522" s="45">
        <f t="shared" ca="1" si="118"/>
        <v>0</v>
      </c>
      <c r="B1522" s="45" t="b">
        <f t="shared" si="117"/>
        <v>0</v>
      </c>
      <c r="C1522" s="46">
        <f t="shared" si="119"/>
        <v>0</v>
      </c>
      <c r="D1522" s="45">
        <f t="shared" si="120"/>
        <v>0</v>
      </c>
      <c r="E1522" s="251">
        <f t="shared" si="121"/>
        <v>0</v>
      </c>
      <c r="F1522" s="168"/>
      <c r="G1522" s="96"/>
      <c r="H1522" s="79"/>
      <c r="I1522" s="285"/>
      <c r="J1522" s="62"/>
      <c r="K1522" s="51"/>
      <c r="L1522" s="66"/>
    </row>
    <row r="1523" spans="1:12" x14ac:dyDescent="0.4">
      <c r="A1523" s="45">
        <f t="shared" ca="1" si="118"/>
        <v>0</v>
      </c>
      <c r="B1523" s="45" t="b">
        <f t="shared" si="117"/>
        <v>0</v>
      </c>
      <c r="C1523" s="46">
        <f t="shared" si="119"/>
        <v>0</v>
      </c>
      <c r="D1523" s="45">
        <f t="shared" si="120"/>
        <v>0</v>
      </c>
      <c r="E1523" s="251">
        <f t="shared" si="121"/>
        <v>0</v>
      </c>
      <c r="F1523" s="168"/>
      <c r="G1523" s="96"/>
      <c r="H1523" s="79"/>
      <c r="I1523" s="285"/>
      <c r="J1523" s="62"/>
      <c r="K1523" s="51"/>
      <c r="L1523" s="66"/>
    </row>
    <row r="1524" spans="1:12" x14ac:dyDescent="0.4">
      <c r="A1524" s="45">
        <f t="shared" ca="1" si="118"/>
        <v>0</v>
      </c>
      <c r="B1524" s="45" t="b">
        <f t="shared" si="117"/>
        <v>0</v>
      </c>
      <c r="C1524" s="46">
        <f t="shared" si="119"/>
        <v>0</v>
      </c>
      <c r="D1524" s="45">
        <f t="shared" si="120"/>
        <v>0</v>
      </c>
      <c r="E1524" s="251">
        <f t="shared" si="121"/>
        <v>0</v>
      </c>
      <c r="F1524" s="168"/>
      <c r="G1524" s="96"/>
      <c r="H1524" s="79"/>
      <c r="I1524" s="285"/>
      <c r="J1524" s="62"/>
      <c r="K1524" s="51"/>
      <c r="L1524" s="66"/>
    </row>
    <row r="1525" spans="1:12" x14ac:dyDescent="0.4">
      <c r="A1525" s="45">
        <f t="shared" ca="1" si="118"/>
        <v>0</v>
      </c>
      <c r="B1525" s="45" t="b">
        <f t="shared" si="117"/>
        <v>0</v>
      </c>
      <c r="C1525" s="46">
        <f t="shared" si="119"/>
        <v>0</v>
      </c>
      <c r="D1525" s="45">
        <f t="shared" si="120"/>
        <v>0</v>
      </c>
      <c r="E1525" s="251">
        <f t="shared" si="121"/>
        <v>0</v>
      </c>
      <c r="F1525" s="168"/>
      <c r="G1525" s="96"/>
      <c r="H1525" s="79"/>
      <c r="I1525" s="285"/>
      <c r="J1525" s="62"/>
      <c r="K1525" s="51"/>
      <c r="L1525" s="66"/>
    </row>
    <row r="1526" spans="1:12" x14ac:dyDescent="0.4">
      <c r="A1526" s="45">
        <f t="shared" ca="1" si="118"/>
        <v>0</v>
      </c>
      <c r="B1526" s="45" t="b">
        <f t="shared" si="117"/>
        <v>0</v>
      </c>
      <c r="C1526" s="46">
        <f t="shared" si="119"/>
        <v>0</v>
      </c>
      <c r="D1526" s="45">
        <f t="shared" si="120"/>
        <v>0</v>
      </c>
      <c r="E1526" s="251">
        <f t="shared" si="121"/>
        <v>0</v>
      </c>
      <c r="F1526" s="168"/>
      <c r="G1526" s="96"/>
      <c r="H1526" s="79"/>
      <c r="I1526" s="285"/>
      <c r="J1526" s="62"/>
      <c r="K1526" s="51"/>
      <c r="L1526" s="66"/>
    </row>
    <row r="1527" spans="1:12" x14ac:dyDescent="0.4">
      <c r="A1527" s="45">
        <f t="shared" ca="1" si="118"/>
        <v>0</v>
      </c>
      <c r="B1527" s="45" t="b">
        <f t="shared" si="117"/>
        <v>0</v>
      </c>
      <c r="C1527" s="46">
        <f t="shared" si="119"/>
        <v>0</v>
      </c>
      <c r="D1527" s="45">
        <f t="shared" si="120"/>
        <v>0</v>
      </c>
      <c r="E1527" s="251">
        <f t="shared" si="121"/>
        <v>0</v>
      </c>
      <c r="F1527" s="168"/>
      <c r="G1527" s="96"/>
      <c r="H1527" s="79"/>
      <c r="I1527" s="285"/>
      <c r="J1527" s="62"/>
      <c r="K1527" s="51"/>
      <c r="L1527" s="66"/>
    </row>
    <row r="1528" spans="1:12" x14ac:dyDescent="0.4">
      <c r="A1528" s="45">
        <f t="shared" ca="1" si="118"/>
        <v>0</v>
      </c>
      <c r="B1528" s="45" t="b">
        <f t="shared" si="117"/>
        <v>0</v>
      </c>
      <c r="C1528" s="46">
        <f t="shared" si="119"/>
        <v>0</v>
      </c>
      <c r="D1528" s="45">
        <f t="shared" si="120"/>
        <v>0</v>
      </c>
      <c r="E1528" s="251">
        <f t="shared" si="121"/>
        <v>0</v>
      </c>
      <c r="F1528" s="168"/>
      <c r="G1528" s="96"/>
      <c r="H1528" s="79"/>
      <c r="I1528" s="285"/>
      <c r="J1528" s="62"/>
      <c r="K1528" s="51"/>
      <c r="L1528" s="66"/>
    </row>
    <row r="1529" spans="1:12" x14ac:dyDescent="0.4">
      <c r="A1529" s="45">
        <f t="shared" ca="1" si="118"/>
        <v>0</v>
      </c>
      <c r="B1529" s="45" t="b">
        <f t="shared" si="117"/>
        <v>0</v>
      </c>
      <c r="C1529" s="46">
        <f t="shared" si="119"/>
        <v>0</v>
      </c>
      <c r="D1529" s="45">
        <f t="shared" si="120"/>
        <v>0</v>
      </c>
      <c r="E1529" s="251">
        <f t="shared" si="121"/>
        <v>0</v>
      </c>
      <c r="F1529" s="168"/>
      <c r="G1529" s="96"/>
      <c r="H1529" s="79"/>
      <c r="I1529" s="285"/>
      <c r="J1529" s="62"/>
      <c r="K1529" s="51"/>
      <c r="L1529" s="66"/>
    </row>
    <row r="1530" spans="1:12" x14ac:dyDescent="0.4">
      <c r="A1530" s="45">
        <f t="shared" ca="1" si="118"/>
        <v>0</v>
      </c>
      <c r="B1530" s="45" t="b">
        <f t="shared" si="117"/>
        <v>0</v>
      </c>
      <c r="C1530" s="46">
        <f t="shared" si="119"/>
        <v>0</v>
      </c>
      <c r="D1530" s="45">
        <f t="shared" si="120"/>
        <v>0</v>
      </c>
      <c r="E1530" s="251">
        <f t="shared" si="121"/>
        <v>0</v>
      </c>
      <c r="F1530" s="168"/>
      <c r="G1530" s="96"/>
      <c r="H1530" s="79"/>
      <c r="I1530" s="285"/>
      <c r="J1530" s="62"/>
      <c r="K1530" s="51"/>
      <c r="L1530" s="66"/>
    </row>
    <row r="1531" spans="1:12" x14ac:dyDescent="0.4">
      <c r="A1531" s="45">
        <f t="shared" ca="1" si="118"/>
        <v>0</v>
      </c>
      <c r="B1531" s="45" t="b">
        <f t="shared" si="117"/>
        <v>0</v>
      </c>
      <c r="C1531" s="46">
        <f t="shared" si="119"/>
        <v>0</v>
      </c>
      <c r="D1531" s="45">
        <f t="shared" si="120"/>
        <v>0</v>
      </c>
      <c r="E1531" s="251">
        <f t="shared" si="121"/>
        <v>0</v>
      </c>
      <c r="F1531" s="168"/>
      <c r="G1531" s="96"/>
      <c r="H1531" s="79"/>
      <c r="I1531" s="285"/>
      <c r="J1531" s="62"/>
      <c r="K1531" s="51"/>
      <c r="L1531" s="66"/>
    </row>
    <row r="1532" spans="1:12" x14ac:dyDescent="0.4">
      <c r="A1532" s="45">
        <f t="shared" ca="1" si="118"/>
        <v>0</v>
      </c>
      <c r="B1532" s="45" t="b">
        <f t="shared" si="117"/>
        <v>0</v>
      </c>
      <c r="C1532" s="46">
        <f t="shared" si="119"/>
        <v>0</v>
      </c>
      <c r="D1532" s="45">
        <f t="shared" si="120"/>
        <v>0</v>
      </c>
      <c r="E1532" s="251">
        <f t="shared" si="121"/>
        <v>0</v>
      </c>
      <c r="F1532" s="168"/>
      <c r="G1532" s="96"/>
      <c r="H1532" s="79"/>
      <c r="I1532" s="285"/>
      <c r="J1532" s="62"/>
      <c r="K1532" s="51"/>
      <c r="L1532" s="66"/>
    </row>
    <row r="1533" spans="1:12" x14ac:dyDescent="0.4">
      <c r="A1533" s="45">
        <f t="shared" ca="1" si="118"/>
        <v>0</v>
      </c>
      <c r="B1533" s="45" t="b">
        <f t="shared" si="117"/>
        <v>0</v>
      </c>
      <c r="C1533" s="46">
        <f t="shared" si="119"/>
        <v>0</v>
      </c>
      <c r="D1533" s="45">
        <f t="shared" si="120"/>
        <v>0</v>
      </c>
      <c r="E1533" s="251">
        <f t="shared" si="121"/>
        <v>0</v>
      </c>
      <c r="F1533" s="168"/>
      <c r="G1533" s="96"/>
      <c r="H1533" s="79"/>
      <c r="I1533" s="285"/>
      <c r="J1533" s="62"/>
      <c r="K1533" s="51"/>
      <c r="L1533" s="66"/>
    </row>
    <row r="1534" spans="1:12" x14ac:dyDescent="0.4">
      <c r="A1534" s="45">
        <f t="shared" ca="1" si="118"/>
        <v>0</v>
      </c>
      <c r="B1534" s="45" t="b">
        <f t="shared" si="117"/>
        <v>0</v>
      </c>
      <c r="C1534" s="46">
        <f t="shared" si="119"/>
        <v>0</v>
      </c>
      <c r="D1534" s="45">
        <f t="shared" si="120"/>
        <v>0</v>
      </c>
      <c r="E1534" s="251">
        <f t="shared" si="121"/>
        <v>0</v>
      </c>
      <c r="F1534" s="168"/>
      <c r="G1534" s="96"/>
      <c r="H1534" s="79"/>
      <c r="I1534" s="285"/>
      <c r="J1534" s="62"/>
      <c r="K1534" s="51"/>
      <c r="L1534" s="66"/>
    </row>
    <row r="1535" spans="1:12" x14ac:dyDescent="0.4">
      <c r="A1535" s="45">
        <f t="shared" ca="1" si="118"/>
        <v>0</v>
      </c>
      <c r="B1535" s="45" t="b">
        <f t="shared" si="117"/>
        <v>0</v>
      </c>
      <c r="C1535" s="46">
        <f t="shared" si="119"/>
        <v>0</v>
      </c>
      <c r="D1535" s="45">
        <f t="shared" si="120"/>
        <v>0</v>
      </c>
      <c r="E1535" s="251">
        <f t="shared" si="121"/>
        <v>0</v>
      </c>
      <c r="F1535" s="168"/>
      <c r="G1535" s="96"/>
      <c r="H1535" s="79"/>
      <c r="I1535" s="285"/>
      <c r="J1535" s="62"/>
      <c r="K1535" s="51"/>
      <c r="L1535" s="66"/>
    </row>
    <row r="1536" spans="1:12" x14ac:dyDescent="0.4">
      <c r="A1536" s="45">
        <f t="shared" ca="1" si="118"/>
        <v>0</v>
      </c>
      <c r="B1536" s="45" t="b">
        <f t="shared" si="117"/>
        <v>0</v>
      </c>
      <c r="C1536" s="46">
        <f t="shared" si="119"/>
        <v>0</v>
      </c>
      <c r="D1536" s="45">
        <f t="shared" si="120"/>
        <v>0</v>
      </c>
      <c r="E1536" s="251">
        <f t="shared" si="121"/>
        <v>0</v>
      </c>
      <c r="F1536" s="168"/>
      <c r="G1536" s="96"/>
      <c r="H1536" s="79"/>
      <c r="I1536" s="285"/>
      <c r="J1536" s="62"/>
      <c r="K1536" s="51"/>
      <c r="L1536" s="66"/>
    </row>
    <row r="1537" spans="1:12" x14ac:dyDescent="0.4">
      <c r="A1537" s="45">
        <f t="shared" ca="1" si="118"/>
        <v>0</v>
      </c>
      <c r="B1537" s="45" t="b">
        <f t="shared" si="117"/>
        <v>0</v>
      </c>
      <c r="C1537" s="46">
        <f t="shared" si="119"/>
        <v>0</v>
      </c>
      <c r="D1537" s="45">
        <f t="shared" si="120"/>
        <v>0</v>
      </c>
      <c r="E1537" s="251">
        <f t="shared" si="121"/>
        <v>0</v>
      </c>
      <c r="F1537" s="168"/>
      <c r="G1537" s="96"/>
      <c r="H1537" s="79"/>
      <c r="I1537" s="285"/>
      <c r="J1537" s="62"/>
      <c r="K1537" s="51"/>
      <c r="L1537" s="66"/>
    </row>
    <row r="1538" spans="1:12" x14ac:dyDescent="0.4">
      <c r="A1538" s="45">
        <f t="shared" ca="1" si="118"/>
        <v>0</v>
      </c>
      <c r="B1538" s="45" t="b">
        <f t="shared" si="117"/>
        <v>0</v>
      </c>
      <c r="C1538" s="46">
        <f t="shared" si="119"/>
        <v>0</v>
      </c>
      <c r="D1538" s="45">
        <f t="shared" si="120"/>
        <v>0</v>
      </c>
      <c r="E1538" s="251">
        <f t="shared" si="121"/>
        <v>0</v>
      </c>
      <c r="F1538" s="168"/>
      <c r="G1538" s="96"/>
      <c r="H1538" s="79"/>
      <c r="I1538" s="285"/>
      <c r="J1538" s="62"/>
      <c r="K1538" s="51"/>
      <c r="L1538" s="66"/>
    </row>
    <row r="1539" spans="1:12" x14ac:dyDescent="0.4">
      <c r="A1539" s="45">
        <f t="shared" ca="1" si="118"/>
        <v>0</v>
      </c>
      <c r="B1539" s="45" t="b">
        <f t="shared" si="117"/>
        <v>0</v>
      </c>
      <c r="C1539" s="46">
        <f t="shared" si="119"/>
        <v>0</v>
      </c>
      <c r="D1539" s="45">
        <f t="shared" si="120"/>
        <v>0</v>
      </c>
      <c r="E1539" s="251">
        <f t="shared" si="121"/>
        <v>0</v>
      </c>
      <c r="F1539" s="168"/>
      <c r="G1539" s="96"/>
      <c r="H1539" s="79"/>
      <c r="I1539" s="285"/>
      <c r="J1539" s="62"/>
      <c r="K1539" s="51"/>
      <c r="L1539" s="66"/>
    </row>
    <row r="1540" spans="1:12" x14ac:dyDescent="0.4">
      <c r="A1540" s="45">
        <f t="shared" ca="1" si="118"/>
        <v>0</v>
      </c>
      <c r="B1540" s="45" t="b">
        <f t="shared" si="117"/>
        <v>0</v>
      </c>
      <c r="C1540" s="46">
        <f t="shared" si="119"/>
        <v>0</v>
      </c>
      <c r="D1540" s="45">
        <f t="shared" si="120"/>
        <v>0</v>
      </c>
      <c r="E1540" s="251">
        <f t="shared" si="121"/>
        <v>0</v>
      </c>
      <c r="F1540" s="168"/>
      <c r="G1540" s="96"/>
      <c r="H1540" s="79"/>
      <c r="I1540" s="285"/>
      <c r="J1540" s="62"/>
      <c r="K1540" s="51"/>
      <c r="L1540" s="66"/>
    </row>
    <row r="1541" spans="1:12" x14ac:dyDescent="0.4">
      <c r="A1541" s="45">
        <f t="shared" ca="1" si="118"/>
        <v>0</v>
      </c>
      <c r="B1541" s="45" t="b">
        <f t="shared" si="117"/>
        <v>0</v>
      </c>
      <c r="C1541" s="46">
        <f t="shared" si="119"/>
        <v>0</v>
      </c>
      <c r="D1541" s="45">
        <f t="shared" si="120"/>
        <v>0</v>
      </c>
      <c r="E1541" s="251">
        <f t="shared" si="121"/>
        <v>0</v>
      </c>
      <c r="F1541" s="168"/>
      <c r="G1541" s="96"/>
      <c r="H1541" s="79"/>
      <c r="I1541" s="285"/>
      <c r="J1541" s="62"/>
      <c r="K1541" s="51"/>
      <c r="L1541" s="66"/>
    </row>
    <row r="1542" spans="1:12" x14ac:dyDescent="0.4">
      <c r="A1542" s="45">
        <f t="shared" ca="1" si="118"/>
        <v>0</v>
      </c>
      <c r="B1542" s="45" t="b">
        <f t="shared" si="117"/>
        <v>0</v>
      </c>
      <c r="C1542" s="46">
        <f t="shared" si="119"/>
        <v>0</v>
      </c>
      <c r="D1542" s="45">
        <f t="shared" si="120"/>
        <v>0</v>
      </c>
      <c r="E1542" s="251">
        <f t="shared" si="121"/>
        <v>0</v>
      </c>
      <c r="F1542" s="168"/>
      <c r="G1542" s="96"/>
      <c r="H1542" s="79"/>
      <c r="I1542" s="285"/>
      <c r="J1542" s="62"/>
      <c r="K1542" s="51"/>
      <c r="L1542" s="66"/>
    </row>
    <row r="1543" spans="1:12" x14ac:dyDescent="0.4">
      <c r="A1543" s="45">
        <f t="shared" ca="1" si="118"/>
        <v>0</v>
      </c>
      <c r="B1543" s="45" t="b">
        <f t="shared" ref="B1543:B1606" si="122">AND(分科號=E1543,D1543&gt;=分起日,D1543&lt;=分訖日)</f>
        <v>0</v>
      </c>
      <c r="C1543" s="46">
        <f t="shared" si="119"/>
        <v>0</v>
      </c>
      <c r="D1543" s="45">
        <f t="shared" si="120"/>
        <v>0</v>
      </c>
      <c r="E1543" s="251">
        <f t="shared" si="121"/>
        <v>0</v>
      </c>
      <c r="F1543" s="168"/>
      <c r="G1543" s="96"/>
      <c r="H1543" s="79"/>
      <c r="I1543" s="285"/>
      <c r="J1543" s="62"/>
      <c r="K1543" s="51"/>
      <c r="L1543" s="66"/>
    </row>
    <row r="1544" spans="1:12" x14ac:dyDescent="0.4">
      <c r="A1544" s="45">
        <f t="shared" ref="A1544:A1607" ca="1" si="123">IF(B1544,COUNTIF(OFFSET(B1544,ROW()*-1+6,,ROW()-5),TRUE),)</f>
        <v>0</v>
      </c>
      <c r="B1544" s="45" t="b">
        <f t="shared" si="122"/>
        <v>0</v>
      </c>
      <c r="C1544" s="46">
        <f t="shared" ref="C1544:C1607" si="124">IF(F1544&lt;&gt;"",F1544,IF(E1544&lt;&gt;0,INDEX(C:C,ROW()-1),0))</f>
        <v>0</v>
      </c>
      <c r="D1544" s="45">
        <f t="shared" ref="D1544:D1607" si="125">IF(G1544&lt;&gt;"",G1544,IF(E1544&lt;&gt;0,INDEX(D:D,ROW()-1),0))</f>
        <v>0</v>
      </c>
      <c r="E1544" s="251">
        <f t="shared" si="121"/>
        <v>0</v>
      </c>
      <c r="F1544" s="168"/>
      <c r="G1544" s="96"/>
      <c r="H1544" s="79"/>
      <c r="I1544" s="285"/>
      <c r="J1544" s="62"/>
      <c r="K1544" s="51"/>
      <c r="L1544" s="66"/>
    </row>
    <row r="1545" spans="1:12" x14ac:dyDescent="0.4">
      <c r="A1545" s="45">
        <f t="shared" ca="1" si="123"/>
        <v>0</v>
      </c>
      <c r="B1545" s="45" t="b">
        <f t="shared" si="122"/>
        <v>0</v>
      </c>
      <c r="C1545" s="46">
        <f t="shared" si="124"/>
        <v>0</v>
      </c>
      <c r="D1545" s="45">
        <f t="shared" si="125"/>
        <v>0</v>
      </c>
      <c r="E1545" s="251">
        <f t="shared" si="121"/>
        <v>0</v>
      </c>
      <c r="F1545" s="168"/>
      <c r="G1545" s="96"/>
      <c r="H1545" s="79"/>
      <c r="I1545" s="285"/>
      <c r="J1545" s="62"/>
      <c r="K1545" s="51"/>
      <c r="L1545" s="66"/>
    </row>
    <row r="1546" spans="1:12" x14ac:dyDescent="0.4">
      <c r="A1546" s="45">
        <f t="shared" ca="1" si="123"/>
        <v>0</v>
      </c>
      <c r="B1546" s="45" t="b">
        <f t="shared" si="122"/>
        <v>0</v>
      </c>
      <c r="C1546" s="46">
        <f t="shared" si="124"/>
        <v>0</v>
      </c>
      <c r="D1546" s="45">
        <f t="shared" si="125"/>
        <v>0</v>
      </c>
      <c r="E1546" s="251">
        <f t="shared" ref="E1546:E1609" si="126">IF(I1546&lt;&gt;"",VALUE(TRIM(LEFT(I1546,6))),0)</f>
        <v>0</v>
      </c>
      <c r="F1546" s="168"/>
      <c r="G1546" s="96"/>
      <c r="H1546" s="79"/>
      <c r="I1546" s="285"/>
      <c r="J1546" s="62"/>
      <c r="K1546" s="51"/>
      <c r="L1546" s="66"/>
    </row>
    <row r="1547" spans="1:12" x14ac:dyDescent="0.4">
      <c r="A1547" s="45">
        <f t="shared" ca="1" si="123"/>
        <v>0</v>
      </c>
      <c r="B1547" s="45" t="b">
        <f t="shared" si="122"/>
        <v>0</v>
      </c>
      <c r="C1547" s="46">
        <f t="shared" si="124"/>
        <v>0</v>
      </c>
      <c r="D1547" s="45">
        <f t="shared" si="125"/>
        <v>0</v>
      </c>
      <c r="E1547" s="251">
        <f t="shared" si="126"/>
        <v>0</v>
      </c>
      <c r="F1547" s="168"/>
      <c r="G1547" s="96"/>
      <c r="H1547" s="79"/>
      <c r="I1547" s="285"/>
      <c r="J1547" s="62"/>
      <c r="K1547" s="51"/>
      <c r="L1547" s="66"/>
    </row>
    <row r="1548" spans="1:12" x14ac:dyDescent="0.4">
      <c r="A1548" s="45">
        <f t="shared" ca="1" si="123"/>
        <v>0</v>
      </c>
      <c r="B1548" s="45" t="b">
        <f t="shared" si="122"/>
        <v>0</v>
      </c>
      <c r="C1548" s="46">
        <f t="shared" si="124"/>
        <v>0</v>
      </c>
      <c r="D1548" s="45">
        <f t="shared" si="125"/>
        <v>0</v>
      </c>
      <c r="E1548" s="251">
        <f t="shared" si="126"/>
        <v>0</v>
      </c>
      <c r="F1548" s="168"/>
      <c r="G1548" s="96"/>
      <c r="H1548" s="79"/>
      <c r="I1548" s="285"/>
      <c r="J1548" s="62"/>
      <c r="K1548" s="51"/>
      <c r="L1548" s="66"/>
    </row>
    <row r="1549" spans="1:12" x14ac:dyDescent="0.4">
      <c r="A1549" s="45">
        <f t="shared" ca="1" si="123"/>
        <v>0</v>
      </c>
      <c r="B1549" s="45" t="b">
        <f t="shared" si="122"/>
        <v>0</v>
      </c>
      <c r="C1549" s="46">
        <f t="shared" si="124"/>
        <v>0</v>
      </c>
      <c r="D1549" s="45">
        <f t="shared" si="125"/>
        <v>0</v>
      </c>
      <c r="E1549" s="251">
        <f t="shared" si="126"/>
        <v>0</v>
      </c>
      <c r="F1549" s="168"/>
      <c r="G1549" s="96"/>
      <c r="H1549" s="79"/>
      <c r="I1549" s="285"/>
      <c r="J1549" s="62"/>
      <c r="K1549" s="51"/>
      <c r="L1549" s="66"/>
    </row>
    <row r="1550" spans="1:12" x14ac:dyDescent="0.4">
      <c r="A1550" s="45">
        <f t="shared" ca="1" si="123"/>
        <v>0</v>
      </c>
      <c r="B1550" s="45" t="b">
        <f t="shared" si="122"/>
        <v>0</v>
      </c>
      <c r="C1550" s="46">
        <f t="shared" si="124"/>
        <v>0</v>
      </c>
      <c r="D1550" s="45">
        <f t="shared" si="125"/>
        <v>0</v>
      </c>
      <c r="E1550" s="251">
        <f t="shared" si="126"/>
        <v>0</v>
      </c>
      <c r="F1550" s="168"/>
      <c r="G1550" s="96"/>
      <c r="H1550" s="79"/>
      <c r="I1550" s="285"/>
      <c r="J1550" s="62"/>
      <c r="K1550" s="51"/>
      <c r="L1550" s="66"/>
    </row>
    <row r="1551" spans="1:12" x14ac:dyDescent="0.4">
      <c r="A1551" s="45">
        <f t="shared" ca="1" si="123"/>
        <v>0</v>
      </c>
      <c r="B1551" s="45" t="b">
        <f t="shared" si="122"/>
        <v>0</v>
      </c>
      <c r="C1551" s="46">
        <f t="shared" si="124"/>
        <v>0</v>
      </c>
      <c r="D1551" s="45">
        <f t="shared" si="125"/>
        <v>0</v>
      </c>
      <c r="E1551" s="251">
        <f t="shared" si="126"/>
        <v>0</v>
      </c>
      <c r="F1551" s="168"/>
      <c r="G1551" s="96"/>
      <c r="H1551" s="79"/>
      <c r="I1551" s="285"/>
      <c r="J1551" s="62"/>
      <c r="K1551" s="51"/>
      <c r="L1551" s="66"/>
    </row>
    <row r="1552" spans="1:12" x14ac:dyDescent="0.4">
      <c r="A1552" s="45">
        <f t="shared" ca="1" si="123"/>
        <v>0</v>
      </c>
      <c r="B1552" s="45" t="b">
        <f t="shared" si="122"/>
        <v>0</v>
      </c>
      <c r="C1552" s="46">
        <f t="shared" si="124"/>
        <v>0</v>
      </c>
      <c r="D1552" s="45">
        <f t="shared" si="125"/>
        <v>0</v>
      </c>
      <c r="E1552" s="251">
        <f t="shared" si="126"/>
        <v>0</v>
      </c>
      <c r="F1552" s="168"/>
      <c r="G1552" s="96"/>
      <c r="H1552" s="79"/>
      <c r="I1552" s="285"/>
      <c r="J1552" s="62"/>
      <c r="K1552" s="51"/>
      <c r="L1552" s="66"/>
    </row>
    <row r="1553" spans="1:12" x14ac:dyDescent="0.4">
      <c r="A1553" s="45">
        <f t="shared" ca="1" si="123"/>
        <v>0</v>
      </c>
      <c r="B1553" s="45" t="b">
        <f t="shared" si="122"/>
        <v>0</v>
      </c>
      <c r="C1553" s="46">
        <f t="shared" si="124"/>
        <v>0</v>
      </c>
      <c r="D1553" s="45">
        <f t="shared" si="125"/>
        <v>0</v>
      </c>
      <c r="E1553" s="251">
        <f t="shared" si="126"/>
        <v>0</v>
      </c>
      <c r="F1553" s="168"/>
      <c r="G1553" s="96"/>
      <c r="H1553" s="79"/>
      <c r="I1553" s="285"/>
      <c r="J1553" s="62"/>
      <c r="K1553" s="51"/>
      <c r="L1553" s="66"/>
    </row>
    <row r="1554" spans="1:12" x14ac:dyDescent="0.4">
      <c r="A1554" s="45">
        <f t="shared" ca="1" si="123"/>
        <v>0</v>
      </c>
      <c r="B1554" s="45" t="b">
        <f t="shared" si="122"/>
        <v>0</v>
      </c>
      <c r="C1554" s="46">
        <f t="shared" si="124"/>
        <v>0</v>
      </c>
      <c r="D1554" s="45">
        <f t="shared" si="125"/>
        <v>0</v>
      </c>
      <c r="E1554" s="251">
        <f t="shared" si="126"/>
        <v>0</v>
      </c>
      <c r="F1554" s="168"/>
      <c r="G1554" s="96"/>
      <c r="H1554" s="79"/>
      <c r="I1554" s="285"/>
      <c r="J1554" s="62"/>
      <c r="K1554" s="51"/>
      <c r="L1554" s="66"/>
    </row>
    <row r="1555" spans="1:12" x14ac:dyDescent="0.4">
      <c r="A1555" s="45">
        <f t="shared" ca="1" si="123"/>
        <v>0</v>
      </c>
      <c r="B1555" s="45" t="b">
        <f t="shared" si="122"/>
        <v>0</v>
      </c>
      <c r="C1555" s="46">
        <f t="shared" si="124"/>
        <v>0</v>
      </c>
      <c r="D1555" s="45">
        <f t="shared" si="125"/>
        <v>0</v>
      </c>
      <c r="E1555" s="251">
        <f t="shared" si="126"/>
        <v>0</v>
      </c>
      <c r="F1555" s="168"/>
      <c r="G1555" s="96"/>
      <c r="H1555" s="79"/>
      <c r="I1555" s="285"/>
      <c r="J1555" s="62"/>
      <c r="K1555" s="51"/>
      <c r="L1555" s="66"/>
    </row>
    <row r="1556" spans="1:12" x14ac:dyDescent="0.4">
      <c r="A1556" s="45">
        <f t="shared" ca="1" si="123"/>
        <v>0</v>
      </c>
      <c r="B1556" s="45" t="b">
        <f t="shared" si="122"/>
        <v>0</v>
      </c>
      <c r="C1556" s="46">
        <f t="shared" si="124"/>
        <v>0</v>
      </c>
      <c r="D1556" s="45">
        <f t="shared" si="125"/>
        <v>0</v>
      </c>
      <c r="E1556" s="251">
        <f t="shared" si="126"/>
        <v>0</v>
      </c>
      <c r="F1556" s="168"/>
      <c r="G1556" s="96"/>
      <c r="H1556" s="79"/>
      <c r="I1556" s="285"/>
      <c r="J1556" s="62"/>
      <c r="K1556" s="51"/>
      <c r="L1556" s="66"/>
    </row>
    <row r="1557" spans="1:12" x14ac:dyDescent="0.4">
      <c r="A1557" s="45">
        <f t="shared" ca="1" si="123"/>
        <v>0</v>
      </c>
      <c r="B1557" s="45" t="b">
        <f t="shared" si="122"/>
        <v>0</v>
      </c>
      <c r="C1557" s="46">
        <f t="shared" si="124"/>
        <v>0</v>
      </c>
      <c r="D1557" s="45">
        <f t="shared" si="125"/>
        <v>0</v>
      </c>
      <c r="E1557" s="251">
        <f t="shared" si="126"/>
        <v>0</v>
      </c>
      <c r="F1557" s="168"/>
      <c r="G1557" s="96"/>
      <c r="H1557" s="79"/>
      <c r="I1557" s="285"/>
      <c r="J1557" s="62"/>
      <c r="K1557" s="51"/>
      <c r="L1557" s="66"/>
    </row>
    <row r="1558" spans="1:12" x14ac:dyDescent="0.4">
      <c r="A1558" s="45">
        <f t="shared" ca="1" si="123"/>
        <v>0</v>
      </c>
      <c r="B1558" s="45" t="b">
        <f t="shared" si="122"/>
        <v>0</v>
      </c>
      <c r="C1558" s="46">
        <f t="shared" si="124"/>
        <v>0</v>
      </c>
      <c r="D1558" s="45">
        <f t="shared" si="125"/>
        <v>0</v>
      </c>
      <c r="E1558" s="251">
        <f t="shared" si="126"/>
        <v>0</v>
      </c>
      <c r="F1558" s="168"/>
      <c r="G1558" s="96"/>
      <c r="H1558" s="79"/>
      <c r="I1558" s="285"/>
      <c r="J1558" s="62"/>
      <c r="K1558" s="51"/>
      <c r="L1558" s="66"/>
    </row>
    <row r="1559" spans="1:12" x14ac:dyDescent="0.4">
      <c r="A1559" s="45">
        <f t="shared" ca="1" si="123"/>
        <v>0</v>
      </c>
      <c r="B1559" s="45" t="b">
        <f t="shared" si="122"/>
        <v>0</v>
      </c>
      <c r="C1559" s="46">
        <f t="shared" si="124"/>
        <v>0</v>
      </c>
      <c r="D1559" s="45">
        <f t="shared" si="125"/>
        <v>0</v>
      </c>
      <c r="E1559" s="251">
        <f t="shared" si="126"/>
        <v>0</v>
      </c>
      <c r="F1559" s="168"/>
      <c r="G1559" s="96"/>
      <c r="H1559" s="79"/>
      <c r="I1559" s="285"/>
      <c r="J1559" s="62"/>
      <c r="K1559" s="51"/>
      <c r="L1559" s="66"/>
    </row>
    <row r="1560" spans="1:12" x14ac:dyDescent="0.4">
      <c r="A1560" s="45">
        <f t="shared" ca="1" si="123"/>
        <v>0</v>
      </c>
      <c r="B1560" s="45" t="b">
        <f t="shared" si="122"/>
        <v>0</v>
      </c>
      <c r="C1560" s="46">
        <f t="shared" si="124"/>
        <v>0</v>
      </c>
      <c r="D1560" s="45">
        <f t="shared" si="125"/>
        <v>0</v>
      </c>
      <c r="E1560" s="251">
        <f t="shared" si="126"/>
        <v>0</v>
      </c>
      <c r="F1560" s="168"/>
      <c r="G1560" s="96"/>
      <c r="H1560" s="79"/>
      <c r="I1560" s="285"/>
      <c r="J1560" s="62"/>
      <c r="K1560" s="51"/>
      <c r="L1560" s="66"/>
    </row>
    <row r="1561" spans="1:12" x14ac:dyDescent="0.4">
      <c r="A1561" s="45">
        <f t="shared" ca="1" si="123"/>
        <v>0</v>
      </c>
      <c r="B1561" s="45" t="b">
        <f t="shared" si="122"/>
        <v>0</v>
      </c>
      <c r="C1561" s="46">
        <f t="shared" si="124"/>
        <v>0</v>
      </c>
      <c r="D1561" s="45">
        <f t="shared" si="125"/>
        <v>0</v>
      </c>
      <c r="E1561" s="251">
        <f t="shared" si="126"/>
        <v>0</v>
      </c>
      <c r="F1561" s="168"/>
      <c r="G1561" s="96"/>
      <c r="H1561" s="79"/>
      <c r="I1561" s="285"/>
      <c r="J1561" s="62"/>
      <c r="K1561" s="51"/>
      <c r="L1561" s="66"/>
    </row>
    <row r="1562" spans="1:12" x14ac:dyDescent="0.4">
      <c r="A1562" s="45">
        <f t="shared" ca="1" si="123"/>
        <v>0</v>
      </c>
      <c r="B1562" s="45" t="b">
        <f t="shared" si="122"/>
        <v>0</v>
      </c>
      <c r="C1562" s="46">
        <f t="shared" si="124"/>
        <v>0</v>
      </c>
      <c r="D1562" s="45">
        <f t="shared" si="125"/>
        <v>0</v>
      </c>
      <c r="E1562" s="251">
        <f t="shared" si="126"/>
        <v>0</v>
      </c>
      <c r="F1562" s="168"/>
      <c r="G1562" s="96"/>
      <c r="H1562" s="79"/>
      <c r="I1562" s="285"/>
      <c r="J1562" s="62"/>
      <c r="K1562" s="51"/>
      <c r="L1562" s="66"/>
    </row>
    <row r="1563" spans="1:12" x14ac:dyDescent="0.4">
      <c r="A1563" s="45">
        <f t="shared" ca="1" si="123"/>
        <v>0</v>
      </c>
      <c r="B1563" s="45" t="b">
        <f t="shared" si="122"/>
        <v>0</v>
      </c>
      <c r="C1563" s="46">
        <f t="shared" si="124"/>
        <v>0</v>
      </c>
      <c r="D1563" s="45">
        <f t="shared" si="125"/>
        <v>0</v>
      </c>
      <c r="E1563" s="251">
        <f t="shared" si="126"/>
        <v>0</v>
      </c>
      <c r="F1563" s="168"/>
      <c r="G1563" s="96"/>
      <c r="H1563" s="79"/>
      <c r="I1563" s="285"/>
      <c r="J1563" s="62"/>
      <c r="K1563" s="51"/>
      <c r="L1563" s="66"/>
    </row>
    <row r="1564" spans="1:12" x14ac:dyDescent="0.4">
      <c r="A1564" s="45">
        <f t="shared" ca="1" si="123"/>
        <v>0</v>
      </c>
      <c r="B1564" s="45" t="b">
        <f t="shared" si="122"/>
        <v>0</v>
      </c>
      <c r="C1564" s="46">
        <f t="shared" si="124"/>
        <v>0</v>
      </c>
      <c r="D1564" s="45">
        <f t="shared" si="125"/>
        <v>0</v>
      </c>
      <c r="E1564" s="251">
        <f t="shared" si="126"/>
        <v>0</v>
      </c>
      <c r="F1564" s="168"/>
      <c r="G1564" s="96"/>
      <c r="H1564" s="79"/>
      <c r="I1564" s="285"/>
      <c r="J1564" s="62"/>
      <c r="K1564" s="51"/>
      <c r="L1564" s="66"/>
    </row>
    <row r="1565" spans="1:12" x14ac:dyDescent="0.4">
      <c r="A1565" s="45">
        <f t="shared" ca="1" si="123"/>
        <v>0</v>
      </c>
      <c r="B1565" s="45" t="b">
        <f t="shared" si="122"/>
        <v>0</v>
      </c>
      <c r="C1565" s="46">
        <f t="shared" si="124"/>
        <v>0</v>
      </c>
      <c r="D1565" s="45">
        <f t="shared" si="125"/>
        <v>0</v>
      </c>
      <c r="E1565" s="251">
        <f t="shared" si="126"/>
        <v>0</v>
      </c>
      <c r="F1565" s="168"/>
      <c r="G1565" s="96"/>
      <c r="H1565" s="79"/>
      <c r="I1565" s="285"/>
      <c r="J1565" s="62"/>
      <c r="K1565" s="51"/>
      <c r="L1565" s="66"/>
    </row>
    <row r="1566" spans="1:12" x14ac:dyDescent="0.4">
      <c r="A1566" s="45">
        <f t="shared" ca="1" si="123"/>
        <v>0</v>
      </c>
      <c r="B1566" s="45" t="b">
        <f t="shared" si="122"/>
        <v>0</v>
      </c>
      <c r="C1566" s="46">
        <f t="shared" si="124"/>
        <v>0</v>
      </c>
      <c r="D1566" s="45">
        <f t="shared" si="125"/>
        <v>0</v>
      </c>
      <c r="E1566" s="251">
        <f t="shared" si="126"/>
        <v>0</v>
      </c>
      <c r="F1566" s="168"/>
      <c r="G1566" s="96"/>
      <c r="H1566" s="79"/>
      <c r="I1566" s="285"/>
      <c r="J1566" s="62"/>
      <c r="K1566" s="51"/>
      <c r="L1566" s="66"/>
    </row>
    <row r="1567" spans="1:12" x14ac:dyDescent="0.4">
      <c r="A1567" s="45">
        <f t="shared" ca="1" si="123"/>
        <v>0</v>
      </c>
      <c r="B1567" s="45" t="b">
        <f t="shared" si="122"/>
        <v>0</v>
      </c>
      <c r="C1567" s="46">
        <f t="shared" si="124"/>
        <v>0</v>
      </c>
      <c r="D1567" s="45">
        <f t="shared" si="125"/>
        <v>0</v>
      </c>
      <c r="E1567" s="251">
        <f t="shared" si="126"/>
        <v>0</v>
      </c>
      <c r="F1567" s="168"/>
      <c r="G1567" s="96"/>
      <c r="H1567" s="79"/>
      <c r="I1567" s="285"/>
      <c r="J1567" s="62"/>
      <c r="K1567" s="51"/>
      <c r="L1567" s="66"/>
    </row>
    <row r="1568" spans="1:12" x14ac:dyDescent="0.4">
      <c r="A1568" s="45">
        <f t="shared" ca="1" si="123"/>
        <v>0</v>
      </c>
      <c r="B1568" s="45" t="b">
        <f t="shared" si="122"/>
        <v>0</v>
      </c>
      <c r="C1568" s="46">
        <f t="shared" si="124"/>
        <v>0</v>
      </c>
      <c r="D1568" s="45">
        <f t="shared" si="125"/>
        <v>0</v>
      </c>
      <c r="E1568" s="251">
        <f t="shared" si="126"/>
        <v>0</v>
      </c>
      <c r="F1568" s="168"/>
      <c r="G1568" s="96"/>
      <c r="H1568" s="79"/>
      <c r="I1568" s="285"/>
      <c r="J1568" s="62"/>
      <c r="K1568" s="51"/>
      <c r="L1568" s="66"/>
    </row>
    <row r="1569" spans="1:12" x14ac:dyDescent="0.4">
      <c r="A1569" s="45">
        <f t="shared" ca="1" si="123"/>
        <v>0</v>
      </c>
      <c r="B1569" s="45" t="b">
        <f t="shared" si="122"/>
        <v>0</v>
      </c>
      <c r="C1569" s="46">
        <f t="shared" si="124"/>
        <v>0</v>
      </c>
      <c r="D1569" s="45">
        <f t="shared" si="125"/>
        <v>0</v>
      </c>
      <c r="E1569" s="251">
        <f t="shared" si="126"/>
        <v>0</v>
      </c>
      <c r="F1569" s="168"/>
      <c r="G1569" s="96"/>
      <c r="H1569" s="79"/>
      <c r="I1569" s="285"/>
      <c r="J1569" s="62"/>
      <c r="K1569" s="51"/>
      <c r="L1569" s="66"/>
    </row>
    <row r="1570" spans="1:12" x14ac:dyDescent="0.4">
      <c r="A1570" s="45">
        <f t="shared" ca="1" si="123"/>
        <v>0</v>
      </c>
      <c r="B1570" s="45" t="b">
        <f t="shared" si="122"/>
        <v>0</v>
      </c>
      <c r="C1570" s="46">
        <f t="shared" si="124"/>
        <v>0</v>
      </c>
      <c r="D1570" s="45">
        <f t="shared" si="125"/>
        <v>0</v>
      </c>
      <c r="E1570" s="251">
        <f t="shared" si="126"/>
        <v>0</v>
      </c>
      <c r="F1570" s="168"/>
      <c r="G1570" s="96"/>
      <c r="H1570" s="79"/>
      <c r="I1570" s="285"/>
      <c r="J1570" s="62"/>
      <c r="K1570" s="51"/>
      <c r="L1570" s="66"/>
    </row>
    <row r="1571" spans="1:12" x14ac:dyDescent="0.4">
      <c r="A1571" s="45">
        <f t="shared" ca="1" si="123"/>
        <v>0</v>
      </c>
      <c r="B1571" s="45" t="b">
        <f t="shared" si="122"/>
        <v>0</v>
      </c>
      <c r="C1571" s="46">
        <f t="shared" si="124"/>
        <v>0</v>
      </c>
      <c r="D1571" s="45">
        <f t="shared" si="125"/>
        <v>0</v>
      </c>
      <c r="E1571" s="251">
        <f t="shared" si="126"/>
        <v>0</v>
      </c>
      <c r="F1571" s="168"/>
      <c r="G1571" s="96"/>
      <c r="H1571" s="79"/>
      <c r="I1571" s="285"/>
      <c r="J1571" s="62"/>
      <c r="K1571" s="51"/>
      <c r="L1571" s="66"/>
    </row>
    <row r="1572" spans="1:12" x14ac:dyDescent="0.4">
      <c r="A1572" s="45">
        <f t="shared" ca="1" si="123"/>
        <v>0</v>
      </c>
      <c r="B1572" s="45" t="b">
        <f t="shared" si="122"/>
        <v>0</v>
      </c>
      <c r="C1572" s="46">
        <f t="shared" si="124"/>
        <v>0</v>
      </c>
      <c r="D1572" s="45">
        <f t="shared" si="125"/>
        <v>0</v>
      </c>
      <c r="E1572" s="251">
        <f t="shared" si="126"/>
        <v>0</v>
      </c>
      <c r="F1572" s="168"/>
      <c r="G1572" s="96"/>
      <c r="H1572" s="79"/>
      <c r="I1572" s="285"/>
      <c r="J1572" s="62"/>
      <c r="K1572" s="51"/>
      <c r="L1572" s="66"/>
    </row>
    <row r="1573" spans="1:12" x14ac:dyDescent="0.4">
      <c r="A1573" s="45">
        <f t="shared" ca="1" si="123"/>
        <v>0</v>
      </c>
      <c r="B1573" s="45" t="b">
        <f t="shared" si="122"/>
        <v>0</v>
      </c>
      <c r="C1573" s="46">
        <f t="shared" si="124"/>
        <v>0</v>
      </c>
      <c r="D1573" s="45">
        <f t="shared" si="125"/>
        <v>0</v>
      </c>
      <c r="E1573" s="251">
        <f t="shared" si="126"/>
        <v>0</v>
      </c>
      <c r="F1573" s="168"/>
      <c r="G1573" s="96"/>
      <c r="H1573" s="79"/>
      <c r="I1573" s="285"/>
      <c r="J1573" s="62"/>
      <c r="K1573" s="51"/>
      <c r="L1573" s="66"/>
    </row>
    <row r="1574" spans="1:12" x14ac:dyDescent="0.4">
      <c r="A1574" s="45">
        <f t="shared" ca="1" si="123"/>
        <v>0</v>
      </c>
      <c r="B1574" s="45" t="b">
        <f t="shared" si="122"/>
        <v>0</v>
      </c>
      <c r="C1574" s="46">
        <f t="shared" si="124"/>
        <v>0</v>
      </c>
      <c r="D1574" s="45">
        <f t="shared" si="125"/>
        <v>0</v>
      </c>
      <c r="E1574" s="251">
        <f t="shared" si="126"/>
        <v>0</v>
      </c>
      <c r="F1574" s="168"/>
      <c r="G1574" s="96"/>
      <c r="H1574" s="79"/>
      <c r="I1574" s="285"/>
      <c r="J1574" s="62"/>
      <c r="K1574" s="51"/>
      <c r="L1574" s="66"/>
    </row>
    <row r="1575" spans="1:12" x14ac:dyDescent="0.4">
      <c r="A1575" s="45">
        <f t="shared" ca="1" si="123"/>
        <v>0</v>
      </c>
      <c r="B1575" s="45" t="b">
        <f t="shared" si="122"/>
        <v>0</v>
      </c>
      <c r="C1575" s="46">
        <f t="shared" si="124"/>
        <v>0</v>
      </c>
      <c r="D1575" s="45">
        <f t="shared" si="125"/>
        <v>0</v>
      </c>
      <c r="E1575" s="251">
        <f t="shared" si="126"/>
        <v>0</v>
      </c>
      <c r="F1575" s="168"/>
      <c r="G1575" s="96"/>
      <c r="H1575" s="79"/>
      <c r="I1575" s="285"/>
      <c r="J1575" s="62"/>
      <c r="K1575" s="51"/>
      <c r="L1575" s="66"/>
    </row>
    <row r="1576" spans="1:12" x14ac:dyDescent="0.4">
      <c r="A1576" s="45">
        <f t="shared" ca="1" si="123"/>
        <v>0</v>
      </c>
      <c r="B1576" s="45" t="b">
        <f t="shared" si="122"/>
        <v>0</v>
      </c>
      <c r="C1576" s="46">
        <f t="shared" si="124"/>
        <v>0</v>
      </c>
      <c r="D1576" s="45">
        <f t="shared" si="125"/>
        <v>0</v>
      </c>
      <c r="E1576" s="251">
        <f t="shared" si="126"/>
        <v>0</v>
      </c>
      <c r="F1576" s="168"/>
      <c r="G1576" s="96"/>
      <c r="H1576" s="79"/>
      <c r="I1576" s="285"/>
      <c r="J1576" s="62"/>
      <c r="K1576" s="51"/>
      <c r="L1576" s="66"/>
    </row>
    <row r="1577" spans="1:12" x14ac:dyDescent="0.4">
      <c r="A1577" s="45">
        <f t="shared" ca="1" si="123"/>
        <v>0</v>
      </c>
      <c r="B1577" s="45" t="b">
        <f t="shared" si="122"/>
        <v>0</v>
      </c>
      <c r="C1577" s="46">
        <f t="shared" si="124"/>
        <v>0</v>
      </c>
      <c r="D1577" s="45">
        <f t="shared" si="125"/>
        <v>0</v>
      </c>
      <c r="E1577" s="251">
        <f t="shared" si="126"/>
        <v>0</v>
      </c>
      <c r="F1577" s="168"/>
      <c r="G1577" s="96"/>
      <c r="H1577" s="79"/>
      <c r="I1577" s="285"/>
      <c r="J1577" s="62"/>
      <c r="K1577" s="51"/>
      <c r="L1577" s="66"/>
    </row>
    <row r="1578" spans="1:12" x14ac:dyDescent="0.4">
      <c r="A1578" s="45">
        <f t="shared" ca="1" si="123"/>
        <v>0</v>
      </c>
      <c r="B1578" s="45" t="b">
        <f t="shared" si="122"/>
        <v>0</v>
      </c>
      <c r="C1578" s="46">
        <f t="shared" si="124"/>
        <v>0</v>
      </c>
      <c r="D1578" s="45">
        <f t="shared" si="125"/>
        <v>0</v>
      </c>
      <c r="E1578" s="251">
        <f t="shared" si="126"/>
        <v>0</v>
      </c>
      <c r="F1578" s="168"/>
      <c r="G1578" s="96"/>
      <c r="H1578" s="79"/>
      <c r="I1578" s="285"/>
      <c r="J1578" s="62"/>
      <c r="K1578" s="51"/>
      <c r="L1578" s="66"/>
    </row>
    <row r="1579" spans="1:12" x14ac:dyDescent="0.4">
      <c r="A1579" s="45">
        <f t="shared" ca="1" si="123"/>
        <v>0</v>
      </c>
      <c r="B1579" s="45" t="b">
        <f t="shared" si="122"/>
        <v>0</v>
      </c>
      <c r="C1579" s="46">
        <f t="shared" si="124"/>
        <v>0</v>
      </c>
      <c r="D1579" s="45">
        <f t="shared" si="125"/>
        <v>0</v>
      </c>
      <c r="E1579" s="251">
        <f t="shared" si="126"/>
        <v>0</v>
      </c>
      <c r="F1579" s="168"/>
      <c r="G1579" s="96"/>
      <c r="H1579" s="79"/>
      <c r="I1579" s="285"/>
      <c r="J1579" s="62"/>
      <c r="K1579" s="51"/>
      <c r="L1579" s="66"/>
    </row>
    <row r="1580" spans="1:12" x14ac:dyDescent="0.4">
      <c r="A1580" s="45">
        <f t="shared" ca="1" si="123"/>
        <v>0</v>
      </c>
      <c r="B1580" s="45" t="b">
        <f t="shared" si="122"/>
        <v>0</v>
      </c>
      <c r="C1580" s="46">
        <f t="shared" si="124"/>
        <v>0</v>
      </c>
      <c r="D1580" s="45">
        <f t="shared" si="125"/>
        <v>0</v>
      </c>
      <c r="E1580" s="251">
        <f t="shared" si="126"/>
        <v>0</v>
      </c>
      <c r="F1580" s="168"/>
      <c r="G1580" s="96"/>
      <c r="H1580" s="79"/>
      <c r="I1580" s="285"/>
      <c r="J1580" s="62"/>
      <c r="K1580" s="51"/>
      <c r="L1580" s="66"/>
    </row>
    <row r="1581" spans="1:12" x14ac:dyDescent="0.4">
      <c r="A1581" s="45">
        <f t="shared" ca="1" si="123"/>
        <v>0</v>
      </c>
      <c r="B1581" s="45" t="b">
        <f t="shared" si="122"/>
        <v>0</v>
      </c>
      <c r="C1581" s="46">
        <f t="shared" si="124"/>
        <v>0</v>
      </c>
      <c r="D1581" s="45">
        <f t="shared" si="125"/>
        <v>0</v>
      </c>
      <c r="E1581" s="251">
        <f t="shared" si="126"/>
        <v>0</v>
      </c>
      <c r="F1581" s="168"/>
      <c r="G1581" s="96"/>
      <c r="H1581" s="79"/>
      <c r="I1581" s="285"/>
      <c r="J1581" s="62"/>
      <c r="K1581" s="51"/>
      <c r="L1581" s="66"/>
    </row>
    <row r="1582" spans="1:12" x14ac:dyDescent="0.4">
      <c r="A1582" s="45">
        <f t="shared" ca="1" si="123"/>
        <v>0</v>
      </c>
      <c r="B1582" s="45" t="b">
        <f t="shared" si="122"/>
        <v>0</v>
      </c>
      <c r="C1582" s="46">
        <f t="shared" si="124"/>
        <v>0</v>
      </c>
      <c r="D1582" s="45">
        <f t="shared" si="125"/>
        <v>0</v>
      </c>
      <c r="E1582" s="251">
        <f t="shared" si="126"/>
        <v>0</v>
      </c>
      <c r="F1582" s="168"/>
      <c r="G1582" s="96"/>
      <c r="H1582" s="79"/>
      <c r="I1582" s="285"/>
      <c r="J1582" s="62"/>
      <c r="K1582" s="51"/>
      <c r="L1582" s="66"/>
    </row>
    <row r="1583" spans="1:12" x14ac:dyDescent="0.4">
      <c r="A1583" s="45">
        <f t="shared" ca="1" si="123"/>
        <v>0</v>
      </c>
      <c r="B1583" s="45" t="b">
        <f t="shared" si="122"/>
        <v>0</v>
      </c>
      <c r="C1583" s="46">
        <f t="shared" si="124"/>
        <v>0</v>
      </c>
      <c r="D1583" s="45">
        <f t="shared" si="125"/>
        <v>0</v>
      </c>
      <c r="E1583" s="251">
        <f t="shared" si="126"/>
        <v>0</v>
      </c>
      <c r="F1583" s="168"/>
      <c r="G1583" s="96"/>
      <c r="H1583" s="79"/>
      <c r="I1583" s="285"/>
      <c r="J1583" s="62"/>
      <c r="K1583" s="51"/>
      <c r="L1583" s="66"/>
    </row>
    <row r="1584" spans="1:12" x14ac:dyDescent="0.4">
      <c r="A1584" s="45">
        <f t="shared" ca="1" si="123"/>
        <v>0</v>
      </c>
      <c r="B1584" s="45" t="b">
        <f t="shared" si="122"/>
        <v>0</v>
      </c>
      <c r="C1584" s="46">
        <f t="shared" si="124"/>
        <v>0</v>
      </c>
      <c r="D1584" s="45">
        <f t="shared" si="125"/>
        <v>0</v>
      </c>
      <c r="E1584" s="251">
        <f t="shared" si="126"/>
        <v>0</v>
      </c>
      <c r="F1584" s="168"/>
      <c r="G1584" s="96"/>
      <c r="H1584" s="79"/>
      <c r="I1584" s="285"/>
      <c r="J1584" s="62"/>
      <c r="K1584" s="51"/>
      <c r="L1584" s="66"/>
    </row>
    <row r="1585" spans="1:12" x14ac:dyDescent="0.4">
      <c r="A1585" s="45">
        <f t="shared" ca="1" si="123"/>
        <v>0</v>
      </c>
      <c r="B1585" s="45" t="b">
        <f t="shared" si="122"/>
        <v>0</v>
      </c>
      <c r="C1585" s="46">
        <f t="shared" si="124"/>
        <v>0</v>
      </c>
      <c r="D1585" s="45">
        <f t="shared" si="125"/>
        <v>0</v>
      </c>
      <c r="E1585" s="251">
        <f t="shared" si="126"/>
        <v>0</v>
      </c>
      <c r="F1585" s="168"/>
      <c r="G1585" s="96"/>
      <c r="H1585" s="79"/>
      <c r="I1585" s="285"/>
      <c r="J1585" s="62"/>
      <c r="K1585" s="51"/>
      <c r="L1585" s="66"/>
    </row>
    <row r="1586" spans="1:12" x14ac:dyDescent="0.4">
      <c r="A1586" s="45">
        <f t="shared" ca="1" si="123"/>
        <v>0</v>
      </c>
      <c r="B1586" s="45" t="b">
        <f t="shared" si="122"/>
        <v>0</v>
      </c>
      <c r="C1586" s="46">
        <f t="shared" si="124"/>
        <v>0</v>
      </c>
      <c r="D1586" s="45">
        <f t="shared" si="125"/>
        <v>0</v>
      </c>
      <c r="E1586" s="251">
        <f t="shared" si="126"/>
        <v>0</v>
      </c>
      <c r="F1586" s="168"/>
      <c r="G1586" s="96"/>
      <c r="H1586" s="79"/>
      <c r="I1586" s="285"/>
      <c r="J1586" s="62"/>
      <c r="K1586" s="51"/>
      <c r="L1586" s="66"/>
    </row>
    <row r="1587" spans="1:12" x14ac:dyDescent="0.4">
      <c r="A1587" s="45">
        <f t="shared" ca="1" si="123"/>
        <v>0</v>
      </c>
      <c r="B1587" s="45" t="b">
        <f t="shared" si="122"/>
        <v>0</v>
      </c>
      <c r="C1587" s="46">
        <f t="shared" si="124"/>
        <v>0</v>
      </c>
      <c r="D1587" s="45">
        <f t="shared" si="125"/>
        <v>0</v>
      </c>
      <c r="E1587" s="251">
        <f t="shared" si="126"/>
        <v>0</v>
      </c>
      <c r="F1587" s="168"/>
      <c r="G1587" s="96"/>
      <c r="H1587" s="79"/>
      <c r="I1587" s="285"/>
      <c r="J1587" s="62"/>
      <c r="K1587" s="51"/>
      <c r="L1587" s="66"/>
    </row>
    <row r="1588" spans="1:12" x14ac:dyDescent="0.4">
      <c r="A1588" s="45">
        <f t="shared" ca="1" si="123"/>
        <v>0</v>
      </c>
      <c r="B1588" s="45" t="b">
        <f t="shared" si="122"/>
        <v>0</v>
      </c>
      <c r="C1588" s="46">
        <f t="shared" si="124"/>
        <v>0</v>
      </c>
      <c r="D1588" s="45">
        <f t="shared" si="125"/>
        <v>0</v>
      </c>
      <c r="E1588" s="251">
        <f t="shared" si="126"/>
        <v>0</v>
      </c>
      <c r="F1588" s="168"/>
      <c r="G1588" s="96"/>
      <c r="H1588" s="79"/>
      <c r="I1588" s="285"/>
      <c r="J1588" s="62"/>
      <c r="K1588" s="51"/>
      <c r="L1588" s="66"/>
    </row>
    <row r="1589" spans="1:12" x14ac:dyDescent="0.4">
      <c r="A1589" s="45">
        <f t="shared" ca="1" si="123"/>
        <v>0</v>
      </c>
      <c r="B1589" s="45" t="b">
        <f t="shared" si="122"/>
        <v>0</v>
      </c>
      <c r="C1589" s="46">
        <f t="shared" si="124"/>
        <v>0</v>
      </c>
      <c r="D1589" s="45">
        <f t="shared" si="125"/>
        <v>0</v>
      </c>
      <c r="E1589" s="251">
        <f t="shared" si="126"/>
        <v>0</v>
      </c>
      <c r="F1589" s="168"/>
      <c r="G1589" s="96"/>
      <c r="H1589" s="79"/>
      <c r="I1589" s="285"/>
      <c r="J1589" s="62"/>
      <c r="K1589" s="51"/>
      <c r="L1589" s="66"/>
    </row>
    <row r="1590" spans="1:12" x14ac:dyDescent="0.4">
      <c r="A1590" s="45">
        <f t="shared" ca="1" si="123"/>
        <v>0</v>
      </c>
      <c r="B1590" s="45" t="b">
        <f t="shared" si="122"/>
        <v>0</v>
      </c>
      <c r="C1590" s="46">
        <f t="shared" si="124"/>
        <v>0</v>
      </c>
      <c r="D1590" s="45">
        <f t="shared" si="125"/>
        <v>0</v>
      </c>
      <c r="E1590" s="251">
        <f t="shared" si="126"/>
        <v>0</v>
      </c>
      <c r="F1590" s="168"/>
      <c r="G1590" s="96"/>
      <c r="H1590" s="79"/>
      <c r="I1590" s="285"/>
      <c r="J1590" s="62"/>
      <c r="K1590" s="51"/>
      <c r="L1590" s="66"/>
    </row>
    <row r="1591" spans="1:12" x14ac:dyDescent="0.4">
      <c r="A1591" s="45">
        <f t="shared" ca="1" si="123"/>
        <v>0</v>
      </c>
      <c r="B1591" s="45" t="b">
        <f t="shared" si="122"/>
        <v>0</v>
      </c>
      <c r="C1591" s="46">
        <f t="shared" si="124"/>
        <v>0</v>
      </c>
      <c r="D1591" s="45">
        <f t="shared" si="125"/>
        <v>0</v>
      </c>
      <c r="E1591" s="251">
        <f t="shared" si="126"/>
        <v>0</v>
      </c>
      <c r="F1591" s="168"/>
      <c r="G1591" s="96"/>
      <c r="H1591" s="79"/>
      <c r="I1591" s="285"/>
      <c r="J1591" s="62"/>
      <c r="K1591" s="51"/>
      <c r="L1591" s="66"/>
    </row>
    <row r="1592" spans="1:12" x14ac:dyDescent="0.4">
      <c r="A1592" s="45">
        <f t="shared" ca="1" si="123"/>
        <v>0</v>
      </c>
      <c r="B1592" s="45" t="b">
        <f t="shared" si="122"/>
        <v>0</v>
      </c>
      <c r="C1592" s="46">
        <f t="shared" si="124"/>
        <v>0</v>
      </c>
      <c r="D1592" s="45">
        <f t="shared" si="125"/>
        <v>0</v>
      </c>
      <c r="E1592" s="251">
        <f t="shared" si="126"/>
        <v>0</v>
      </c>
      <c r="F1592" s="168"/>
      <c r="G1592" s="96"/>
      <c r="H1592" s="79"/>
      <c r="I1592" s="285"/>
      <c r="J1592" s="62"/>
      <c r="K1592" s="51"/>
      <c r="L1592" s="66"/>
    </row>
    <row r="1593" spans="1:12" x14ac:dyDescent="0.4">
      <c r="A1593" s="45">
        <f t="shared" ca="1" si="123"/>
        <v>0</v>
      </c>
      <c r="B1593" s="45" t="b">
        <f t="shared" si="122"/>
        <v>0</v>
      </c>
      <c r="C1593" s="46">
        <f t="shared" si="124"/>
        <v>0</v>
      </c>
      <c r="D1593" s="45">
        <f t="shared" si="125"/>
        <v>0</v>
      </c>
      <c r="E1593" s="251">
        <f t="shared" si="126"/>
        <v>0</v>
      </c>
      <c r="F1593" s="168"/>
      <c r="G1593" s="96"/>
      <c r="H1593" s="79"/>
      <c r="I1593" s="285"/>
      <c r="J1593" s="62"/>
      <c r="K1593" s="51"/>
      <c r="L1593" s="66"/>
    </row>
    <row r="1594" spans="1:12" x14ac:dyDescent="0.4">
      <c r="A1594" s="45">
        <f t="shared" ca="1" si="123"/>
        <v>0</v>
      </c>
      <c r="B1594" s="45" t="b">
        <f t="shared" si="122"/>
        <v>0</v>
      </c>
      <c r="C1594" s="46">
        <f t="shared" si="124"/>
        <v>0</v>
      </c>
      <c r="D1594" s="45">
        <f t="shared" si="125"/>
        <v>0</v>
      </c>
      <c r="E1594" s="251">
        <f t="shared" si="126"/>
        <v>0</v>
      </c>
      <c r="F1594" s="168"/>
      <c r="G1594" s="96"/>
      <c r="H1594" s="79"/>
      <c r="I1594" s="285"/>
      <c r="J1594" s="62"/>
      <c r="K1594" s="51"/>
      <c r="L1594" s="66"/>
    </row>
    <row r="1595" spans="1:12" x14ac:dyDescent="0.4">
      <c r="A1595" s="45">
        <f t="shared" ca="1" si="123"/>
        <v>0</v>
      </c>
      <c r="B1595" s="45" t="b">
        <f t="shared" si="122"/>
        <v>0</v>
      </c>
      <c r="C1595" s="46">
        <f t="shared" si="124"/>
        <v>0</v>
      </c>
      <c r="D1595" s="45">
        <f t="shared" si="125"/>
        <v>0</v>
      </c>
      <c r="E1595" s="251">
        <f t="shared" si="126"/>
        <v>0</v>
      </c>
      <c r="F1595" s="168"/>
      <c r="G1595" s="96"/>
      <c r="H1595" s="79"/>
      <c r="I1595" s="285"/>
      <c r="J1595" s="62"/>
      <c r="K1595" s="51"/>
      <c r="L1595" s="66"/>
    </row>
    <row r="1596" spans="1:12" x14ac:dyDescent="0.4">
      <c r="A1596" s="45">
        <f t="shared" ca="1" si="123"/>
        <v>0</v>
      </c>
      <c r="B1596" s="45" t="b">
        <f t="shared" si="122"/>
        <v>0</v>
      </c>
      <c r="C1596" s="46">
        <f t="shared" si="124"/>
        <v>0</v>
      </c>
      <c r="D1596" s="45">
        <f t="shared" si="125"/>
        <v>0</v>
      </c>
      <c r="E1596" s="251">
        <f t="shared" si="126"/>
        <v>0</v>
      </c>
      <c r="F1596" s="168"/>
      <c r="G1596" s="96"/>
      <c r="H1596" s="79"/>
      <c r="I1596" s="285"/>
      <c r="J1596" s="62"/>
      <c r="K1596" s="51"/>
      <c r="L1596" s="66"/>
    </row>
    <row r="1597" spans="1:12" x14ac:dyDescent="0.4">
      <c r="A1597" s="45">
        <f t="shared" ca="1" si="123"/>
        <v>0</v>
      </c>
      <c r="B1597" s="45" t="b">
        <f t="shared" si="122"/>
        <v>0</v>
      </c>
      <c r="C1597" s="46">
        <f t="shared" si="124"/>
        <v>0</v>
      </c>
      <c r="D1597" s="45">
        <f t="shared" si="125"/>
        <v>0</v>
      </c>
      <c r="E1597" s="251">
        <f t="shared" si="126"/>
        <v>0</v>
      </c>
      <c r="F1597" s="168"/>
      <c r="G1597" s="96"/>
      <c r="H1597" s="79"/>
      <c r="I1597" s="285"/>
      <c r="J1597" s="62"/>
      <c r="K1597" s="51"/>
      <c r="L1597" s="66"/>
    </row>
    <row r="1598" spans="1:12" x14ac:dyDescent="0.4">
      <c r="A1598" s="45">
        <f t="shared" ca="1" si="123"/>
        <v>0</v>
      </c>
      <c r="B1598" s="45" t="b">
        <f t="shared" si="122"/>
        <v>0</v>
      </c>
      <c r="C1598" s="46">
        <f t="shared" si="124"/>
        <v>0</v>
      </c>
      <c r="D1598" s="45">
        <f t="shared" si="125"/>
        <v>0</v>
      </c>
      <c r="E1598" s="251">
        <f t="shared" si="126"/>
        <v>0</v>
      </c>
      <c r="F1598" s="168"/>
      <c r="G1598" s="96"/>
      <c r="H1598" s="79"/>
      <c r="I1598" s="285"/>
      <c r="J1598" s="62"/>
      <c r="K1598" s="51"/>
      <c r="L1598" s="66"/>
    </row>
    <row r="1599" spans="1:12" x14ac:dyDescent="0.4">
      <c r="A1599" s="45">
        <f t="shared" ca="1" si="123"/>
        <v>0</v>
      </c>
      <c r="B1599" s="45" t="b">
        <f t="shared" si="122"/>
        <v>0</v>
      </c>
      <c r="C1599" s="46">
        <f t="shared" si="124"/>
        <v>0</v>
      </c>
      <c r="D1599" s="45">
        <f t="shared" si="125"/>
        <v>0</v>
      </c>
      <c r="E1599" s="251">
        <f t="shared" si="126"/>
        <v>0</v>
      </c>
      <c r="F1599" s="168"/>
      <c r="G1599" s="96"/>
      <c r="H1599" s="79"/>
      <c r="I1599" s="285"/>
      <c r="J1599" s="62"/>
      <c r="K1599" s="51"/>
      <c r="L1599" s="66"/>
    </row>
    <row r="1600" spans="1:12" x14ac:dyDescent="0.4">
      <c r="A1600" s="45">
        <f t="shared" ca="1" si="123"/>
        <v>0</v>
      </c>
      <c r="B1600" s="45" t="b">
        <f t="shared" si="122"/>
        <v>0</v>
      </c>
      <c r="C1600" s="46">
        <f t="shared" si="124"/>
        <v>0</v>
      </c>
      <c r="D1600" s="45">
        <f t="shared" si="125"/>
        <v>0</v>
      </c>
      <c r="E1600" s="251">
        <f t="shared" si="126"/>
        <v>0</v>
      </c>
      <c r="F1600" s="168"/>
      <c r="G1600" s="96"/>
      <c r="H1600" s="79"/>
      <c r="I1600" s="285"/>
      <c r="J1600" s="62"/>
      <c r="K1600" s="51"/>
      <c r="L1600" s="66"/>
    </row>
    <row r="1601" spans="1:12" x14ac:dyDescent="0.4">
      <c r="A1601" s="45">
        <f t="shared" ca="1" si="123"/>
        <v>0</v>
      </c>
      <c r="B1601" s="45" t="b">
        <f t="shared" si="122"/>
        <v>0</v>
      </c>
      <c r="C1601" s="46">
        <f t="shared" si="124"/>
        <v>0</v>
      </c>
      <c r="D1601" s="45">
        <f t="shared" si="125"/>
        <v>0</v>
      </c>
      <c r="E1601" s="251">
        <f t="shared" si="126"/>
        <v>0</v>
      </c>
      <c r="F1601" s="168"/>
      <c r="G1601" s="96"/>
      <c r="H1601" s="79"/>
      <c r="I1601" s="285"/>
      <c r="J1601" s="62"/>
      <c r="K1601" s="51"/>
      <c r="L1601" s="66"/>
    </row>
    <row r="1602" spans="1:12" x14ac:dyDescent="0.4">
      <c r="A1602" s="45">
        <f t="shared" ca="1" si="123"/>
        <v>0</v>
      </c>
      <c r="B1602" s="45" t="b">
        <f t="shared" si="122"/>
        <v>0</v>
      </c>
      <c r="C1602" s="46">
        <f t="shared" si="124"/>
        <v>0</v>
      </c>
      <c r="D1602" s="45">
        <f t="shared" si="125"/>
        <v>0</v>
      </c>
      <c r="E1602" s="251">
        <f t="shared" si="126"/>
        <v>0</v>
      </c>
      <c r="F1602" s="168"/>
      <c r="G1602" s="96"/>
      <c r="H1602" s="79"/>
      <c r="I1602" s="285"/>
      <c r="J1602" s="62"/>
      <c r="K1602" s="51"/>
      <c r="L1602" s="66"/>
    </row>
    <row r="1603" spans="1:12" x14ac:dyDescent="0.4">
      <c r="A1603" s="45">
        <f t="shared" ca="1" si="123"/>
        <v>0</v>
      </c>
      <c r="B1603" s="45" t="b">
        <f t="shared" si="122"/>
        <v>0</v>
      </c>
      <c r="C1603" s="46">
        <f t="shared" si="124"/>
        <v>0</v>
      </c>
      <c r="D1603" s="45">
        <f t="shared" si="125"/>
        <v>0</v>
      </c>
      <c r="E1603" s="251">
        <f t="shared" si="126"/>
        <v>0</v>
      </c>
      <c r="F1603" s="168"/>
      <c r="G1603" s="96"/>
      <c r="H1603" s="79"/>
      <c r="I1603" s="285"/>
      <c r="J1603" s="62"/>
      <c r="K1603" s="51"/>
      <c r="L1603" s="66"/>
    </row>
    <row r="1604" spans="1:12" x14ac:dyDescent="0.4">
      <c r="A1604" s="45">
        <f t="shared" ca="1" si="123"/>
        <v>0</v>
      </c>
      <c r="B1604" s="45" t="b">
        <f t="shared" si="122"/>
        <v>0</v>
      </c>
      <c r="C1604" s="46">
        <f t="shared" si="124"/>
        <v>0</v>
      </c>
      <c r="D1604" s="45">
        <f t="shared" si="125"/>
        <v>0</v>
      </c>
      <c r="E1604" s="251">
        <f t="shared" si="126"/>
        <v>0</v>
      </c>
      <c r="F1604" s="168"/>
      <c r="G1604" s="96"/>
      <c r="H1604" s="79"/>
      <c r="I1604" s="285"/>
      <c r="J1604" s="62"/>
      <c r="K1604" s="51"/>
      <c r="L1604" s="66"/>
    </row>
    <row r="1605" spans="1:12" x14ac:dyDescent="0.4">
      <c r="A1605" s="45">
        <f t="shared" ca="1" si="123"/>
        <v>0</v>
      </c>
      <c r="B1605" s="45" t="b">
        <f t="shared" si="122"/>
        <v>0</v>
      </c>
      <c r="C1605" s="46">
        <f t="shared" si="124"/>
        <v>0</v>
      </c>
      <c r="D1605" s="45">
        <f t="shared" si="125"/>
        <v>0</v>
      </c>
      <c r="E1605" s="251">
        <f t="shared" si="126"/>
        <v>0</v>
      </c>
      <c r="F1605" s="168"/>
      <c r="G1605" s="96"/>
      <c r="H1605" s="79"/>
      <c r="I1605" s="285"/>
      <c r="J1605" s="62"/>
      <c r="K1605" s="51"/>
      <c r="L1605" s="66"/>
    </row>
    <row r="1606" spans="1:12" x14ac:dyDescent="0.4">
      <c r="A1606" s="45">
        <f t="shared" ca="1" si="123"/>
        <v>0</v>
      </c>
      <c r="B1606" s="45" t="b">
        <f t="shared" si="122"/>
        <v>0</v>
      </c>
      <c r="C1606" s="46">
        <f t="shared" si="124"/>
        <v>0</v>
      </c>
      <c r="D1606" s="45">
        <f t="shared" si="125"/>
        <v>0</v>
      </c>
      <c r="E1606" s="251">
        <f t="shared" si="126"/>
        <v>0</v>
      </c>
      <c r="F1606" s="168"/>
      <c r="G1606" s="96"/>
      <c r="H1606" s="79"/>
      <c r="I1606" s="285"/>
      <c r="J1606" s="62"/>
      <c r="K1606" s="51"/>
      <c r="L1606" s="66"/>
    </row>
    <row r="1607" spans="1:12" x14ac:dyDescent="0.4">
      <c r="A1607" s="45">
        <f t="shared" ca="1" si="123"/>
        <v>0</v>
      </c>
      <c r="B1607" s="45" t="b">
        <f t="shared" ref="B1607:B1670" si="127">AND(分科號=E1607,D1607&gt;=分起日,D1607&lt;=分訖日)</f>
        <v>0</v>
      </c>
      <c r="C1607" s="46">
        <f t="shared" si="124"/>
        <v>0</v>
      </c>
      <c r="D1607" s="45">
        <f t="shared" si="125"/>
        <v>0</v>
      </c>
      <c r="E1607" s="251">
        <f t="shared" si="126"/>
        <v>0</v>
      </c>
      <c r="F1607" s="168"/>
      <c r="G1607" s="96"/>
      <c r="H1607" s="79"/>
      <c r="I1607" s="285"/>
      <c r="J1607" s="62"/>
      <c r="K1607" s="51"/>
      <c r="L1607" s="66"/>
    </row>
    <row r="1608" spans="1:12" x14ac:dyDescent="0.4">
      <c r="A1608" s="45">
        <f t="shared" ref="A1608:A1671" ca="1" si="128">IF(B1608,COUNTIF(OFFSET(B1608,ROW()*-1+6,,ROW()-5),TRUE),)</f>
        <v>0</v>
      </c>
      <c r="B1608" s="45" t="b">
        <f t="shared" si="127"/>
        <v>0</v>
      </c>
      <c r="C1608" s="46">
        <f t="shared" ref="C1608:C1671" si="129">IF(F1608&lt;&gt;"",F1608,IF(E1608&lt;&gt;0,INDEX(C:C,ROW()-1),0))</f>
        <v>0</v>
      </c>
      <c r="D1608" s="45">
        <f t="shared" ref="D1608:D1671" si="130">IF(G1608&lt;&gt;"",G1608,IF(E1608&lt;&gt;0,INDEX(D:D,ROW()-1),0))</f>
        <v>0</v>
      </c>
      <c r="E1608" s="251">
        <f t="shared" si="126"/>
        <v>0</v>
      </c>
      <c r="F1608" s="168"/>
      <c r="G1608" s="96"/>
      <c r="H1608" s="79"/>
      <c r="I1608" s="285"/>
      <c r="J1608" s="62"/>
      <c r="K1608" s="51"/>
      <c r="L1608" s="66"/>
    </row>
    <row r="1609" spans="1:12" x14ac:dyDescent="0.4">
      <c r="A1609" s="45">
        <f t="shared" ca="1" si="128"/>
        <v>0</v>
      </c>
      <c r="B1609" s="45" t="b">
        <f t="shared" si="127"/>
        <v>0</v>
      </c>
      <c r="C1609" s="46">
        <f t="shared" si="129"/>
        <v>0</v>
      </c>
      <c r="D1609" s="45">
        <f t="shared" si="130"/>
        <v>0</v>
      </c>
      <c r="E1609" s="251">
        <f t="shared" si="126"/>
        <v>0</v>
      </c>
      <c r="F1609" s="168"/>
      <c r="G1609" s="96"/>
      <c r="H1609" s="79"/>
      <c r="I1609" s="285"/>
      <c r="J1609" s="62"/>
      <c r="K1609" s="51"/>
      <c r="L1609" s="66"/>
    </row>
    <row r="1610" spans="1:12" x14ac:dyDescent="0.4">
      <c r="A1610" s="45">
        <f t="shared" ca="1" si="128"/>
        <v>0</v>
      </c>
      <c r="B1610" s="45" t="b">
        <f t="shared" si="127"/>
        <v>0</v>
      </c>
      <c r="C1610" s="46">
        <f t="shared" si="129"/>
        <v>0</v>
      </c>
      <c r="D1610" s="45">
        <f t="shared" si="130"/>
        <v>0</v>
      </c>
      <c r="E1610" s="251">
        <f t="shared" ref="E1610:E1673" si="131">IF(I1610&lt;&gt;"",VALUE(TRIM(LEFT(I1610,6))),0)</f>
        <v>0</v>
      </c>
      <c r="F1610" s="168"/>
      <c r="G1610" s="96"/>
      <c r="H1610" s="79"/>
      <c r="I1610" s="285"/>
      <c r="J1610" s="62"/>
      <c r="K1610" s="51"/>
      <c r="L1610" s="66"/>
    </row>
    <row r="1611" spans="1:12" x14ac:dyDescent="0.4">
      <c r="A1611" s="45">
        <f t="shared" ca="1" si="128"/>
        <v>0</v>
      </c>
      <c r="B1611" s="45" t="b">
        <f t="shared" si="127"/>
        <v>0</v>
      </c>
      <c r="C1611" s="46">
        <f t="shared" si="129"/>
        <v>0</v>
      </c>
      <c r="D1611" s="45">
        <f t="shared" si="130"/>
        <v>0</v>
      </c>
      <c r="E1611" s="251">
        <f t="shared" si="131"/>
        <v>0</v>
      </c>
      <c r="F1611" s="168"/>
      <c r="G1611" s="96"/>
      <c r="H1611" s="79"/>
      <c r="I1611" s="285"/>
      <c r="J1611" s="62"/>
      <c r="K1611" s="51"/>
      <c r="L1611" s="66"/>
    </row>
    <row r="1612" spans="1:12" x14ac:dyDescent="0.4">
      <c r="A1612" s="45">
        <f t="shared" ca="1" si="128"/>
        <v>0</v>
      </c>
      <c r="B1612" s="45" t="b">
        <f t="shared" si="127"/>
        <v>0</v>
      </c>
      <c r="C1612" s="46">
        <f t="shared" si="129"/>
        <v>0</v>
      </c>
      <c r="D1612" s="45">
        <f t="shared" si="130"/>
        <v>0</v>
      </c>
      <c r="E1612" s="251">
        <f t="shared" si="131"/>
        <v>0</v>
      </c>
      <c r="F1612" s="168"/>
      <c r="G1612" s="96"/>
      <c r="H1612" s="79"/>
      <c r="I1612" s="285"/>
      <c r="J1612" s="62"/>
      <c r="K1612" s="51"/>
      <c r="L1612" s="66"/>
    </row>
    <row r="1613" spans="1:12" x14ac:dyDescent="0.4">
      <c r="A1613" s="45">
        <f t="shared" ca="1" si="128"/>
        <v>0</v>
      </c>
      <c r="B1613" s="45" t="b">
        <f t="shared" si="127"/>
        <v>0</v>
      </c>
      <c r="C1613" s="46">
        <f t="shared" si="129"/>
        <v>0</v>
      </c>
      <c r="D1613" s="45">
        <f t="shared" si="130"/>
        <v>0</v>
      </c>
      <c r="E1613" s="251">
        <f t="shared" si="131"/>
        <v>0</v>
      </c>
      <c r="F1613" s="168"/>
      <c r="G1613" s="96"/>
      <c r="H1613" s="79"/>
      <c r="I1613" s="285"/>
      <c r="J1613" s="62"/>
      <c r="K1613" s="51"/>
      <c r="L1613" s="66"/>
    </row>
    <row r="1614" spans="1:12" x14ac:dyDescent="0.4">
      <c r="A1614" s="45">
        <f t="shared" ca="1" si="128"/>
        <v>0</v>
      </c>
      <c r="B1614" s="45" t="b">
        <f t="shared" si="127"/>
        <v>0</v>
      </c>
      <c r="C1614" s="46">
        <f t="shared" si="129"/>
        <v>0</v>
      </c>
      <c r="D1614" s="45">
        <f t="shared" si="130"/>
        <v>0</v>
      </c>
      <c r="E1614" s="251">
        <f t="shared" si="131"/>
        <v>0</v>
      </c>
      <c r="F1614" s="168"/>
      <c r="G1614" s="96"/>
      <c r="H1614" s="79"/>
      <c r="I1614" s="285"/>
      <c r="J1614" s="62"/>
      <c r="K1614" s="51"/>
      <c r="L1614" s="66"/>
    </row>
    <row r="1615" spans="1:12" x14ac:dyDescent="0.4">
      <c r="A1615" s="45">
        <f t="shared" ca="1" si="128"/>
        <v>0</v>
      </c>
      <c r="B1615" s="45" t="b">
        <f t="shared" si="127"/>
        <v>0</v>
      </c>
      <c r="C1615" s="46">
        <f t="shared" si="129"/>
        <v>0</v>
      </c>
      <c r="D1615" s="45">
        <f t="shared" si="130"/>
        <v>0</v>
      </c>
      <c r="E1615" s="251">
        <f t="shared" si="131"/>
        <v>0</v>
      </c>
      <c r="F1615" s="168"/>
      <c r="G1615" s="96"/>
      <c r="H1615" s="79"/>
      <c r="I1615" s="285"/>
      <c r="J1615" s="62"/>
      <c r="K1615" s="51"/>
      <c r="L1615" s="66"/>
    </row>
    <row r="1616" spans="1:12" x14ac:dyDescent="0.4">
      <c r="A1616" s="45">
        <f t="shared" ca="1" si="128"/>
        <v>0</v>
      </c>
      <c r="B1616" s="45" t="b">
        <f t="shared" si="127"/>
        <v>0</v>
      </c>
      <c r="C1616" s="46">
        <f t="shared" si="129"/>
        <v>0</v>
      </c>
      <c r="D1616" s="45">
        <f t="shared" si="130"/>
        <v>0</v>
      </c>
      <c r="E1616" s="251">
        <f t="shared" si="131"/>
        <v>0</v>
      </c>
      <c r="F1616" s="168"/>
      <c r="G1616" s="96"/>
      <c r="H1616" s="79"/>
      <c r="I1616" s="285"/>
      <c r="J1616" s="62"/>
      <c r="K1616" s="51"/>
      <c r="L1616" s="66"/>
    </row>
    <row r="1617" spans="1:12" x14ac:dyDescent="0.4">
      <c r="A1617" s="45">
        <f t="shared" ca="1" si="128"/>
        <v>0</v>
      </c>
      <c r="B1617" s="45" t="b">
        <f t="shared" si="127"/>
        <v>0</v>
      </c>
      <c r="C1617" s="46">
        <f t="shared" si="129"/>
        <v>0</v>
      </c>
      <c r="D1617" s="45">
        <f t="shared" si="130"/>
        <v>0</v>
      </c>
      <c r="E1617" s="251">
        <f t="shared" si="131"/>
        <v>0</v>
      </c>
      <c r="F1617" s="168"/>
      <c r="G1617" s="96"/>
      <c r="H1617" s="79"/>
      <c r="I1617" s="285"/>
      <c r="J1617" s="62"/>
      <c r="K1617" s="51"/>
      <c r="L1617" s="66"/>
    </row>
    <row r="1618" spans="1:12" x14ac:dyDescent="0.4">
      <c r="A1618" s="45">
        <f t="shared" ca="1" si="128"/>
        <v>0</v>
      </c>
      <c r="B1618" s="45" t="b">
        <f t="shared" si="127"/>
        <v>0</v>
      </c>
      <c r="C1618" s="46">
        <f t="shared" si="129"/>
        <v>0</v>
      </c>
      <c r="D1618" s="45">
        <f t="shared" si="130"/>
        <v>0</v>
      </c>
      <c r="E1618" s="251">
        <f t="shared" si="131"/>
        <v>0</v>
      </c>
      <c r="F1618" s="168"/>
      <c r="G1618" s="96"/>
      <c r="H1618" s="79"/>
      <c r="I1618" s="285"/>
      <c r="J1618" s="62"/>
      <c r="K1618" s="51"/>
      <c r="L1618" s="66"/>
    </row>
    <row r="1619" spans="1:12" x14ac:dyDescent="0.4">
      <c r="A1619" s="45">
        <f t="shared" ca="1" si="128"/>
        <v>0</v>
      </c>
      <c r="B1619" s="45" t="b">
        <f t="shared" si="127"/>
        <v>0</v>
      </c>
      <c r="C1619" s="46">
        <f t="shared" si="129"/>
        <v>0</v>
      </c>
      <c r="D1619" s="45">
        <f t="shared" si="130"/>
        <v>0</v>
      </c>
      <c r="E1619" s="251">
        <f t="shared" si="131"/>
        <v>0</v>
      </c>
      <c r="F1619" s="168"/>
      <c r="G1619" s="96"/>
      <c r="H1619" s="79"/>
      <c r="I1619" s="285"/>
      <c r="J1619" s="62"/>
      <c r="K1619" s="51"/>
      <c r="L1619" s="66"/>
    </row>
    <row r="1620" spans="1:12" x14ac:dyDescent="0.4">
      <c r="A1620" s="45">
        <f t="shared" ca="1" si="128"/>
        <v>0</v>
      </c>
      <c r="B1620" s="45" t="b">
        <f t="shared" si="127"/>
        <v>0</v>
      </c>
      <c r="C1620" s="46">
        <f t="shared" si="129"/>
        <v>0</v>
      </c>
      <c r="D1620" s="45">
        <f t="shared" si="130"/>
        <v>0</v>
      </c>
      <c r="E1620" s="251">
        <f t="shared" si="131"/>
        <v>0</v>
      </c>
      <c r="F1620" s="168"/>
      <c r="G1620" s="96"/>
      <c r="H1620" s="79"/>
      <c r="I1620" s="285"/>
      <c r="J1620" s="62"/>
      <c r="K1620" s="51"/>
      <c r="L1620" s="66"/>
    </row>
    <row r="1621" spans="1:12" x14ac:dyDescent="0.4">
      <c r="A1621" s="45">
        <f t="shared" ca="1" si="128"/>
        <v>0</v>
      </c>
      <c r="B1621" s="45" t="b">
        <f t="shared" si="127"/>
        <v>0</v>
      </c>
      <c r="C1621" s="46">
        <f t="shared" si="129"/>
        <v>0</v>
      </c>
      <c r="D1621" s="45">
        <f t="shared" si="130"/>
        <v>0</v>
      </c>
      <c r="E1621" s="251">
        <f t="shared" si="131"/>
        <v>0</v>
      </c>
      <c r="F1621" s="168"/>
      <c r="G1621" s="96"/>
      <c r="H1621" s="79"/>
      <c r="I1621" s="285"/>
      <c r="J1621" s="62"/>
      <c r="K1621" s="51"/>
      <c r="L1621" s="66"/>
    </row>
    <row r="1622" spans="1:12" x14ac:dyDescent="0.4">
      <c r="A1622" s="45">
        <f t="shared" ca="1" si="128"/>
        <v>0</v>
      </c>
      <c r="B1622" s="45" t="b">
        <f t="shared" si="127"/>
        <v>0</v>
      </c>
      <c r="C1622" s="46">
        <f t="shared" si="129"/>
        <v>0</v>
      </c>
      <c r="D1622" s="45">
        <f t="shared" si="130"/>
        <v>0</v>
      </c>
      <c r="E1622" s="251">
        <f t="shared" si="131"/>
        <v>0</v>
      </c>
      <c r="F1622" s="168"/>
      <c r="G1622" s="96"/>
      <c r="H1622" s="79"/>
      <c r="I1622" s="285"/>
      <c r="J1622" s="62"/>
      <c r="K1622" s="51"/>
      <c r="L1622" s="66"/>
    </row>
    <row r="1623" spans="1:12" x14ac:dyDescent="0.4">
      <c r="A1623" s="45">
        <f t="shared" ca="1" si="128"/>
        <v>0</v>
      </c>
      <c r="B1623" s="45" t="b">
        <f t="shared" si="127"/>
        <v>0</v>
      </c>
      <c r="C1623" s="46">
        <f t="shared" si="129"/>
        <v>0</v>
      </c>
      <c r="D1623" s="45">
        <f t="shared" si="130"/>
        <v>0</v>
      </c>
      <c r="E1623" s="251">
        <f t="shared" si="131"/>
        <v>0</v>
      </c>
      <c r="F1623" s="168"/>
      <c r="G1623" s="96"/>
      <c r="H1623" s="79"/>
      <c r="I1623" s="285"/>
      <c r="J1623" s="62"/>
      <c r="K1623" s="51"/>
      <c r="L1623" s="66"/>
    </row>
    <row r="1624" spans="1:12" x14ac:dyDescent="0.4">
      <c r="A1624" s="45">
        <f t="shared" ca="1" si="128"/>
        <v>0</v>
      </c>
      <c r="B1624" s="45" t="b">
        <f t="shared" si="127"/>
        <v>0</v>
      </c>
      <c r="C1624" s="46">
        <f t="shared" si="129"/>
        <v>0</v>
      </c>
      <c r="D1624" s="45">
        <f t="shared" si="130"/>
        <v>0</v>
      </c>
      <c r="E1624" s="251">
        <f t="shared" si="131"/>
        <v>0</v>
      </c>
      <c r="F1624" s="168"/>
      <c r="G1624" s="96"/>
      <c r="H1624" s="79"/>
      <c r="I1624" s="285"/>
      <c r="J1624" s="62"/>
      <c r="K1624" s="51"/>
      <c r="L1624" s="66"/>
    </row>
    <row r="1625" spans="1:12" x14ac:dyDescent="0.4">
      <c r="A1625" s="45">
        <f t="shared" ca="1" si="128"/>
        <v>0</v>
      </c>
      <c r="B1625" s="45" t="b">
        <f t="shared" si="127"/>
        <v>0</v>
      </c>
      <c r="C1625" s="46">
        <f t="shared" si="129"/>
        <v>0</v>
      </c>
      <c r="D1625" s="45">
        <f t="shared" si="130"/>
        <v>0</v>
      </c>
      <c r="E1625" s="251">
        <f t="shared" si="131"/>
        <v>0</v>
      </c>
      <c r="F1625" s="168"/>
      <c r="G1625" s="96"/>
      <c r="H1625" s="79"/>
      <c r="I1625" s="285"/>
      <c r="J1625" s="62"/>
      <c r="K1625" s="51"/>
      <c r="L1625" s="66"/>
    </row>
    <row r="1626" spans="1:12" x14ac:dyDescent="0.4">
      <c r="A1626" s="45">
        <f t="shared" ca="1" si="128"/>
        <v>0</v>
      </c>
      <c r="B1626" s="45" t="b">
        <f t="shared" si="127"/>
        <v>0</v>
      </c>
      <c r="C1626" s="46">
        <f t="shared" si="129"/>
        <v>0</v>
      </c>
      <c r="D1626" s="45">
        <f t="shared" si="130"/>
        <v>0</v>
      </c>
      <c r="E1626" s="251">
        <f t="shared" si="131"/>
        <v>0</v>
      </c>
      <c r="F1626" s="168"/>
      <c r="G1626" s="96"/>
      <c r="H1626" s="79"/>
      <c r="I1626" s="285"/>
      <c r="J1626" s="62"/>
      <c r="K1626" s="51"/>
      <c r="L1626" s="66"/>
    </row>
    <row r="1627" spans="1:12" x14ac:dyDescent="0.4">
      <c r="A1627" s="45">
        <f t="shared" ca="1" si="128"/>
        <v>0</v>
      </c>
      <c r="B1627" s="45" t="b">
        <f t="shared" si="127"/>
        <v>0</v>
      </c>
      <c r="C1627" s="46">
        <f t="shared" si="129"/>
        <v>0</v>
      </c>
      <c r="D1627" s="45">
        <f t="shared" si="130"/>
        <v>0</v>
      </c>
      <c r="E1627" s="251">
        <f t="shared" si="131"/>
        <v>0</v>
      </c>
      <c r="F1627" s="168"/>
      <c r="G1627" s="96"/>
      <c r="H1627" s="79"/>
      <c r="I1627" s="285"/>
      <c r="J1627" s="62"/>
      <c r="K1627" s="51"/>
      <c r="L1627" s="66"/>
    </row>
    <row r="1628" spans="1:12" x14ac:dyDescent="0.4">
      <c r="A1628" s="45">
        <f t="shared" ca="1" si="128"/>
        <v>0</v>
      </c>
      <c r="B1628" s="45" t="b">
        <f t="shared" si="127"/>
        <v>0</v>
      </c>
      <c r="C1628" s="46">
        <f t="shared" si="129"/>
        <v>0</v>
      </c>
      <c r="D1628" s="45">
        <f t="shared" si="130"/>
        <v>0</v>
      </c>
      <c r="E1628" s="251">
        <f t="shared" si="131"/>
        <v>0</v>
      </c>
      <c r="F1628" s="168"/>
      <c r="G1628" s="96"/>
      <c r="H1628" s="79"/>
      <c r="I1628" s="285"/>
      <c r="J1628" s="62"/>
      <c r="K1628" s="51"/>
      <c r="L1628" s="66"/>
    </row>
    <row r="1629" spans="1:12" x14ac:dyDescent="0.4">
      <c r="A1629" s="45">
        <f t="shared" ca="1" si="128"/>
        <v>0</v>
      </c>
      <c r="B1629" s="45" t="b">
        <f t="shared" si="127"/>
        <v>0</v>
      </c>
      <c r="C1629" s="46">
        <f t="shared" si="129"/>
        <v>0</v>
      </c>
      <c r="D1629" s="45">
        <f t="shared" si="130"/>
        <v>0</v>
      </c>
      <c r="E1629" s="251">
        <f t="shared" si="131"/>
        <v>0</v>
      </c>
      <c r="F1629" s="168"/>
      <c r="G1629" s="96"/>
      <c r="H1629" s="79"/>
      <c r="I1629" s="285"/>
      <c r="J1629" s="62"/>
      <c r="K1629" s="51"/>
      <c r="L1629" s="66"/>
    </row>
    <row r="1630" spans="1:12" x14ac:dyDescent="0.4">
      <c r="A1630" s="45">
        <f t="shared" ca="1" si="128"/>
        <v>0</v>
      </c>
      <c r="B1630" s="45" t="b">
        <f t="shared" si="127"/>
        <v>0</v>
      </c>
      <c r="C1630" s="46">
        <f t="shared" si="129"/>
        <v>0</v>
      </c>
      <c r="D1630" s="45">
        <f t="shared" si="130"/>
        <v>0</v>
      </c>
      <c r="E1630" s="251">
        <f t="shared" si="131"/>
        <v>0</v>
      </c>
      <c r="F1630" s="168"/>
      <c r="G1630" s="96"/>
      <c r="H1630" s="79"/>
      <c r="I1630" s="285"/>
      <c r="J1630" s="62"/>
      <c r="K1630" s="51"/>
      <c r="L1630" s="66"/>
    </row>
    <row r="1631" spans="1:12" x14ac:dyDescent="0.4">
      <c r="A1631" s="45">
        <f t="shared" ca="1" si="128"/>
        <v>0</v>
      </c>
      <c r="B1631" s="45" t="b">
        <f t="shared" si="127"/>
        <v>0</v>
      </c>
      <c r="C1631" s="46">
        <f t="shared" si="129"/>
        <v>0</v>
      </c>
      <c r="D1631" s="45">
        <f t="shared" si="130"/>
        <v>0</v>
      </c>
      <c r="E1631" s="251">
        <f t="shared" si="131"/>
        <v>0</v>
      </c>
      <c r="F1631" s="168"/>
      <c r="G1631" s="96"/>
      <c r="H1631" s="79"/>
      <c r="I1631" s="285"/>
      <c r="J1631" s="62"/>
      <c r="K1631" s="51"/>
      <c r="L1631" s="66"/>
    </row>
    <row r="1632" spans="1:12" x14ac:dyDescent="0.4">
      <c r="A1632" s="45">
        <f t="shared" ca="1" si="128"/>
        <v>0</v>
      </c>
      <c r="B1632" s="45" t="b">
        <f t="shared" si="127"/>
        <v>0</v>
      </c>
      <c r="C1632" s="46">
        <f t="shared" si="129"/>
        <v>0</v>
      </c>
      <c r="D1632" s="45">
        <f t="shared" si="130"/>
        <v>0</v>
      </c>
      <c r="E1632" s="251">
        <f t="shared" si="131"/>
        <v>0</v>
      </c>
      <c r="F1632" s="168"/>
      <c r="G1632" s="96"/>
      <c r="H1632" s="79"/>
      <c r="I1632" s="285"/>
      <c r="J1632" s="62"/>
      <c r="K1632" s="51"/>
      <c r="L1632" s="66"/>
    </row>
    <row r="1633" spans="1:12" x14ac:dyDescent="0.4">
      <c r="A1633" s="45">
        <f t="shared" ca="1" si="128"/>
        <v>0</v>
      </c>
      <c r="B1633" s="45" t="b">
        <f t="shared" si="127"/>
        <v>0</v>
      </c>
      <c r="C1633" s="46">
        <f t="shared" si="129"/>
        <v>0</v>
      </c>
      <c r="D1633" s="45">
        <f t="shared" si="130"/>
        <v>0</v>
      </c>
      <c r="E1633" s="251">
        <f t="shared" si="131"/>
        <v>0</v>
      </c>
      <c r="F1633" s="168"/>
      <c r="G1633" s="96"/>
      <c r="H1633" s="79"/>
      <c r="I1633" s="285"/>
      <c r="J1633" s="62"/>
      <c r="K1633" s="51"/>
      <c r="L1633" s="66"/>
    </row>
    <row r="1634" spans="1:12" x14ac:dyDescent="0.4">
      <c r="A1634" s="45">
        <f t="shared" ca="1" si="128"/>
        <v>0</v>
      </c>
      <c r="B1634" s="45" t="b">
        <f t="shared" si="127"/>
        <v>0</v>
      </c>
      <c r="C1634" s="46">
        <f t="shared" si="129"/>
        <v>0</v>
      </c>
      <c r="D1634" s="45">
        <f t="shared" si="130"/>
        <v>0</v>
      </c>
      <c r="E1634" s="251">
        <f t="shared" si="131"/>
        <v>0</v>
      </c>
      <c r="F1634" s="168"/>
      <c r="G1634" s="96"/>
      <c r="H1634" s="79"/>
      <c r="I1634" s="285"/>
      <c r="J1634" s="62"/>
      <c r="K1634" s="51"/>
      <c r="L1634" s="66"/>
    </row>
    <row r="1635" spans="1:12" x14ac:dyDescent="0.4">
      <c r="A1635" s="45">
        <f t="shared" ca="1" si="128"/>
        <v>0</v>
      </c>
      <c r="B1635" s="45" t="b">
        <f t="shared" si="127"/>
        <v>0</v>
      </c>
      <c r="C1635" s="46">
        <f t="shared" si="129"/>
        <v>0</v>
      </c>
      <c r="D1635" s="45">
        <f t="shared" si="130"/>
        <v>0</v>
      </c>
      <c r="E1635" s="251">
        <f t="shared" si="131"/>
        <v>0</v>
      </c>
      <c r="F1635" s="168"/>
      <c r="G1635" s="96"/>
      <c r="H1635" s="79"/>
      <c r="I1635" s="285"/>
      <c r="J1635" s="62"/>
      <c r="K1635" s="51"/>
      <c r="L1635" s="66"/>
    </row>
    <row r="1636" spans="1:12" x14ac:dyDescent="0.4">
      <c r="A1636" s="45">
        <f t="shared" ca="1" si="128"/>
        <v>0</v>
      </c>
      <c r="B1636" s="45" t="b">
        <f t="shared" si="127"/>
        <v>0</v>
      </c>
      <c r="C1636" s="46">
        <f t="shared" si="129"/>
        <v>0</v>
      </c>
      <c r="D1636" s="45">
        <f t="shared" si="130"/>
        <v>0</v>
      </c>
      <c r="E1636" s="251">
        <f t="shared" si="131"/>
        <v>0</v>
      </c>
      <c r="F1636" s="168"/>
      <c r="G1636" s="96"/>
      <c r="H1636" s="79"/>
      <c r="I1636" s="285"/>
      <c r="J1636" s="62"/>
      <c r="K1636" s="51"/>
      <c r="L1636" s="66"/>
    </row>
    <row r="1637" spans="1:12" x14ac:dyDescent="0.4">
      <c r="A1637" s="45">
        <f t="shared" ca="1" si="128"/>
        <v>0</v>
      </c>
      <c r="B1637" s="45" t="b">
        <f t="shared" si="127"/>
        <v>0</v>
      </c>
      <c r="C1637" s="46">
        <f t="shared" si="129"/>
        <v>0</v>
      </c>
      <c r="D1637" s="45">
        <f t="shared" si="130"/>
        <v>0</v>
      </c>
      <c r="E1637" s="251">
        <f t="shared" si="131"/>
        <v>0</v>
      </c>
      <c r="F1637" s="168"/>
      <c r="G1637" s="96"/>
      <c r="H1637" s="79"/>
      <c r="I1637" s="285"/>
      <c r="J1637" s="62"/>
      <c r="K1637" s="51"/>
      <c r="L1637" s="66"/>
    </row>
    <row r="1638" spans="1:12" x14ac:dyDescent="0.4">
      <c r="A1638" s="45">
        <f t="shared" ca="1" si="128"/>
        <v>0</v>
      </c>
      <c r="B1638" s="45" t="b">
        <f t="shared" si="127"/>
        <v>0</v>
      </c>
      <c r="C1638" s="46">
        <f t="shared" si="129"/>
        <v>0</v>
      </c>
      <c r="D1638" s="45">
        <f t="shared" si="130"/>
        <v>0</v>
      </c>
      <c r="E1638" s="251">
        <f t="shared" si="131"/>
        <v>0</v>
      </c>
      <c r="F1638" s="168"/>
      <c r="G1638" s="96"/>
      <c r="H1638" s="79"/>
      <c r="I1638" s="285"/>
      <c r="J1638" s="62"/>
      <c r="K1638" s="51"/>
      <c r="L1638" s="66"/>
    </row>
    <row r="1639" spans="1:12" x14ac:dyDescent="0.4">
      <c r="A1639" s="45">
        <f t="shared" ca="1" si="128"/>
        <v>0</v>
      </c>
      <c r="B1639" s="45" t="b">
        <f t="shared" si="127"/>
        <v>0</v>
      </c>
      <c r="C1639" s="46">
        <f t="shared" si="129"/>
        <v>0</v>
      </c>
      <c r="D1639" s="45">
        <f t="shared" si="130"/>
        <v>0</v>
      </c>
      <c r="E1639" s="251">
        <f t="shared" si="131"/>
        <v>0</v>
      </c>
      <c r="F1639" s="168"/>
      <c r="G1639" s="96"/>
      <c r="H1639" s="79"/>
      <c r="I1639" s="285"/>
      <c r="J1639" s="62"/>
      <c r="K1639" s="51"/>
      <c r="L1639" s="66"/>
    </row>
    <row r="1640" spans="1:12" x14ac:dyDescent="0.4">
      <c r="A1640" s="45">
        <f t="shared" ca="1" si="128"/>
        <v>0</v>
      </c>
      <c r="B1640" s="45" t="b">
        <f t="shared" si="127"/>
        <v>0</v>
      </c>
      <c r="C1640" s="46">
        <f t="shared" si="129"/>
        <v>0</v>
      </c>
      <c r="D1640" s="45">
        <f t="shared" si="130"/>
        <v>0</v>
      </c>
      <c r="E1640" s="251">
        <f t="shared" si="131"/>
        <v>0</v>
      </c>
      <c r="F1640" s="168"/>
      <c r="G1640" s="96"/>
      <c r="H1640" s="79"/>
      <c r="I1640" s="285"/>
      <c r="J1640" s="62"/>
      <c r="K1640" s="51"/>
      <c r="L1640" s="66"/>
    </row>
    <row r="1641" spans="1:12" x14ac:dyDescent="0.4">
      <c r="A1641" s="45">
        <f t="shared" ca="1" si="128"/>
        <v>0</v>
      </c>
      <c r="B1641" s="45" t="b">
        <f t="shared" si="127"/>
        <v>0</v>
      </c>
      <c r="C1641" s="46">
        <f t="shared" si="129"/>
        <v>0</v>
      </c>
      <c r="D1641" s="45">
        <f t="shared" si="130"/>
        <v>0</v>
      </c>
      <c r="E1641" s="251">
        <f t="shared" si="131"/>
        <v>0</v>
      </c>
      <c r="F1641" s="168"/>
      <c r="G1641" s="96"/>
      <c r="H1641" s="79"/>
      <c r="I1641" s="285"/>
      <c r="J1641" s="62"/>
      <c r="K1641" s="51"/>
      <c r="L1641" s="66"/>
    </row>
    <row r="1642" spans="1:12" x14ac:dyDescent="0.4">
      <c r="A1642" s="45">
        <f t="shared" ca="1" si="128"/>
        <v>0</v>
      </c>
      <c r="B1642" s="45" t="b">
        <f t="shared" si="127"/>
        <v>0</v>
      </c>
      <c r="C1642" s="46">
        <f t="shared" si="129"/>
        <v>0</v>
      </c>
      <c r="D1642" s="45">
        <f t="shared" si="130"/>
        <v>0</v>
      </c>
      <c r="E1642" s="251">
        <f t="shared" si="131"/>
        <v>0</v>
      </c>
      <c r="F1642" s="168"/>
      <c r="G1642" s="96"/>
      <c r="H1642" s="79"/>
      <c r="I1642" s="285"/>
      <c r="J1642" s="62"/>
      <c r="K1642" s="51"/>
      <c r="L1642" s="66"/>
    </row>
    <row r="1643" spans="1:12" x14ac:dyDescent="0.4">
      <c r="A1643" s="45">
        <f t="shared" ca="1" si="128"/>
        <v>0</v>
      </c>
      <c r="B1643" s="45" t="b">
        <f t="shared" si="127"/>
        <v>0</v>
      </c>
      <c r="C1643" s="46">
        <f t="shared" si="129"/>
        <v>0</v>
      </c>
      <c r="D1643" s="45">
        <f t="shared" si="130"/>
        <v>0</v>
      </c>
      <c r="E1643" s="251">
        <f t="shared" si="131"/>
        <v>0</v>
      </c>
      <c r="F1643" s="168"/>
      <c r="G1643" s="96"/>
      <c r="H1643" s="79"/>
      <c r="I1643" s="285"/>
      <c r="J1643" s="62"/>
      <c r="K1643" s="51"/>
      <c r="L1643" s="66"/>
    </row>
    <row r="1644" spans="1:12" x14ac:dyDescent="0.4">
      <c r="A1644" s="45">
        <f t="shared" ca="1" si="128"/>
        <v>0</v>
      </c>
      <c r="B1644" s="45" t="b">
        <f t="shared" si="127"/>
        <v>0</v>
      </c>
      <c r="C1644" s="46">
        <f t="shared" si="129"/>
        <v>0</v>
      </c>
      <c r="D1644" s="45">
        <f t="shared" si="130"/>
        <v>0</v>
      </c>
      <c r="E1644" s="251">
        <f t="shared" si="131"/>
        <v>0</v>
      </c>
      <c r="F1644" s="168"/>
      <c r="G1644" s="96"/>
      <c r="H1644" s="79"/>
      <c r="I1644" s="285"/>
      <c r="J1644" s="62"/>
      <c r="K1644" s="51"/>
      <c r="L1644" s="66"/>
    </row>
    <row r="1645" spans="1:12" x14ac:dyDescent="0.4">
      <c r="A1645" s="45">
        <f t="shared" ca="1" si="128"/>
        <v>0</v>
      </c>
      <c r="B1645" s="45" t="b">
        <f t="shared" si="127"/>
        <v>0</v>
      </c>
      <c r="C1645" s="46">
        <f t="shared" si="129"/>
        <v>0</v>
      </c>
      <c r="D1645" s="45">
        <f t="shared" si="130"/>
        <v>0</v>
      </c>
      <c r="E1645" s="251">
        <f t="shared" si="131"/>
        <v>0</v>
      </c>
      <c r="F1645" s="168"/>
      <c r="G1645" s="96"/>
      <c r="H1645" s="79"/>
      <c r="I1645" s="285"/>
      <c r="J1645" s="62"/>
      <c r="K1645" s="51"/>
      <c r="L1645" s="66"/>
    </row>
    <row r="1646" spans="1:12" x14ac:dyDescent="0.4">
      <c r="A1646" s="45">
        <f t="shared" ca="1" si="128"/>
        <v>0</v>
      </c>
      <c r="B1646" s="45" t="b">
        <f t="shared" si="127"/>
        <v>0</v>
      </c>
      <c r="C1646" s="46">
        <f t="shared" si="129"/>
        <v>0</v>
      </c>
      <c r="D1646" s="45">
        <f t="shared" si="130"/>
        <v>0</v>
      </c>
      <c r="E1646" s="251">
        <f t="shared" si="131"/>
        <v>0</v>
      </c>
      <c r="F1646" s="168"/>
      <c r="G1646" s="96"/>
      <c r="H1646" s="79"/>
      <c r="I1646" s="285"/>
      <c r="J1646" s="62"/>
      <c r="K1646" s="51"/>
      <c r="L1646" s="66"/>
    </row>
    <row r="1647" spans="1:12" x14ac:dyDescent="0.4">
      <c r="A1647" s="45">
        <f t="shared" ca="1" si="128"/>
        <v>0</v>
      </c>
      <c r="B1647" s="45" t="b">
        <f t="shared" si="127"/>
        <v>0</v>
      </c>
      <c r="C1647" s="46">
        <f t="shared" si="129"/>
        <v>0</v>
      </c>
      <c r="D1647" s="45">
        <f t="shared" si="130"/>
        <v>0</v>
      </c>
      <c r="E1647" s="251">
        <f t="shared" si="131"/>
        <v>0</v>
      </c>
      <c r="F1647" s="168"/>
      <c r="G1647" s="96"/>
      <c r="H1647" s="79"/>
      <c r="I1647" s="285"/>
      <c r="J1647" s="62"/>
      <c r="K1647" s="51"/>
      <c r="L1647" s="66"/>
    </row>
    <row r="1648" spans="1:12" x14ac:dyDescent="0.4">
      <c r="A1648" s="45">
        <f t="shared" ca="1" si="128"/>
        <v>0</v>
      </c>
      <c r="B1648" s="45" t="b">
        <f t="shared" si="127"/>
        <v>0</v>
      </c>
      <c r="C1648" s="46">
        <f t="shared" si="129"/>
        <v>0</v>
      </c>
      <c r="D1648" s="45">
        <f t="shared" si="130"/>
        <v>0</v>
      </c>
      <c r="E1648" s="251">
        <f t="shared" si="131"/>
        <v>0</v>
      </c>
      <c r="F1648" s="168"/>
      <c r="G1648" s="96"/>
      <c r="H1648" s="79"/>
      <c r="I1648" s="285"/>
      <c r="J1648" s="62"/>
      <c r="K1648" s="51"/>
      <c r="L1648" s="66"/>
    </row>
    <row r="1649" spans="1:12" x14ac:dyDescent="0.4">
      <c r="A1649" s="45">
        <f t="shared" ca="1" si="128"/>
        <v>0</v>
      </c>
      <c r="B1649" s="45" t="b">
        <f t="shared" si="127"/>
        <v>0</v>
      </c>
      <c r="C1649" s="46">
        <f t="shared" si="129"/>
        <v>0</v>
      </c>
      <c r="D1649" s="45">
        <f t="shared" si="130"/>
        <v>0</v>
      </c>
      <c r="E1649" s="251">
        <f t="shared" si="131"/>
        <v>0</v>
      </c>
      <c r="F1649" s="168"/>
      <c r="G1649" s="96"/>
      <c r="H1649" s="79"/>
      <c r="I1649" s="285"/>
      <c r="J1649" s="62"/>
      <c r="K1649" s="51"/>
      <c r="L1649" s="66"/>
    </row>
    <row r="1650" spans="1:12" x14ac:dyDescent="0.4">
      <c r="A1650" s="45">
        <f t="shared" ca="1" si="128"/>
        <v>0</v>
      </c>
      <c r="B1650" s="45" t="b">
        <f t="shared" si="127"/>
        <v>0</v>
      </c>
      <c r="C1650" s="46">
        <f t="shared" si="129"/>
        <v>0</v>
      </c>
      <c r="D1650" s="45">
        <f t="shared" si="130"/>
        <v>0</v>
      </c>
      <c r="E1650" s="251">
        <f t="shared" si="131"/>
        <v>0</v>
      </c>
      <c r="F1650" s="168"/>
      <c r="G1650" s="96"/>
      <c r="H1650" s="79"/>
      <c r="I1650" s="285"/>
      <c r="J1650" s="62"/>
      <c r="K1650" s="51"/>
      <c r="L1650" s="66"/>
    </row>
    <row r="1651" spans="1:12" x14ac:dyDescent="0.4">
      <c r="A1651" s="45">
        <f t="shared" ca="1" si="128"/>
        <v>0</v>
      </c>
      <c r="B1651" s="45" t="b">
        <f t="shared" si="127"/>
        <v>0</v>
      </c>
      <c r="C1651" s="46">
        <f t="shared" si="129"/>
        <v>0</v>
      </c>
      <c r="D1651" s="45">
        <f t="shared" si="130"/>
        <v>0</v>
      </c>
      <c r="E1651" s="251">
        <f t="shared" si="131"/>
        <v>0</v>
      </c>
      <c r="F1651" s="168"/>
      <c r="G1651" s="96"/>
      <c r="H1651" s="79"/>
      <c r="I1651" s="285"/>
      <c r="J1651" s="62"/>
      <c r="K1651" s="51"/>
      <c r="L1651" s="66"/>
    </row>
    <row r="1652" spans="1:12" x14ac:dyDescent="0.4">
      <c r="A1652" s="45">
        <f t="shared" ca="1" si="128"/>
        <v>0</v>
      </c>
      <c r="B1652" s="45" t="b">
        <f t="shared" si="127"/>
        <v>0</v>
      </c>
      <c r="C1652" s="46">
        <f t="shared" si="129"/>
        <v>0</v>
      </c>
      <c r="D1652" s="45">
        <f t="shared" si="130"/>
        <v>0</v>
      </c>
      <c r="E1652" s="251">
        <f t="shared" si="131"/>
        <v>0</v>
      </c>
      <c r="F1652" s="168"/>
      <c r="G1652" s="96"/>
      <c r="H1652" s="79"/>
      <c r="I1652" s="285"/>
      <c r="J1652" s="62"/>
      <c r="K1652" s="51"/>
      <c r="L1652" s="66"/>
    </row>
    <row r="1653" spans="1:12" x14ac:dyDescent="0.4">
      <c r="A1653" s="45">
        <f t="shared" ca="1" si="128"/>
        <v>0</v>
      </c>
      <c r="B1653" s="45" t="b">
        <f t="shared" si="127"/>
        <v>0</v>
      </c>
      <c r="C1653" s="46">
        <f t="shared" si="129"/>
        <v>0</v>
      </c>
      <c r="D1653" s="45">
        <f t="shared" si="130"/>
        <v>0</v>
      </c>
      <c r="E1653" s="251">
        <f t="shared" si="131"/>
        <v>0</v>
      </c>
      <c r="F1653" s="168"/>
      <c r="G1653" s="96"/>
      <c r="H1653" s="79"/>
      <c r="I1653" s="285"/>
      <c r="J1653" s="62"/>
      <c r="K1653" s="51"/>
      <c r="L1653" s="66"/>
    </row>
    <row r="1654" spans="1:12" x14ac:dyDescent="0.4">
      <c r="A1654" s="45">
        <f t="shared" ca="1" si="128"/>
        <v>0</v>
      </c>
      <c r="B1654" s="45" t="b">
        <f t="shared" si="127"/>
        <v>0</v>
      </c>
      <c r="C1654" s="46">
        <f t="shared" si="129"/>
        <v>0</v>
      </c>
      <c r="D1654" s="45">
        <f t="shared" si="130"/>
        <v>0</v>
      </c>
      <c r="E1654" s="251">
        <f t="shared" si="131"/>
        <v>0</v>
      </c>
      <c r="F1654" s="168"/>
      <c r="G1654" s="96"/>
      <c r="H1654" s="79"/>
      <c r="I1654" s="285"/>
      <c r="J1654" s="62"/>
      <c r="K1654" s="51"/>
      <c r="L1654" s="66"/>
    </row>
    <row r="1655" spans="1:12" x14ac:dyDescent="0.4">
      <c r="A1655" s="45">
        <f t="shared" ca="1" si="128"/>
        <v>0</v>
      </c>
      <c r="B1655" s="45" t="b">
        <f t="shared" si="127"/>
        <v>0</v>
      </c>
      <c r="C1655" s="46">
        <f t="shared" si="129"/>
        <v>0</v>
      </c>
      <c r="D1655" s="45">
        <f t="shared" si="130"/>
        <v>0</v>
      </c>
      <c r="E1655" s="251">
        <f t="shared" si="131"/>
        <v>0</v>
      </c>
      <c r="F1655" s="168"/>
      <c r="G1655" s="96"/>
      <c r="H1655" s="79"/>
      <c r="I1655" s="285"/>
      <c r="J1655" s="62"/>
      <c r="K1655" s="51"/>
      <c r="L1655" s="66"/>
    </row>
    <row r="1656" spans="1:12" x14ac:dyDescent="0.4">
      <c r="A1656" s="45">
        <f t="shared" ca="1" si="128"/>
        <v>0</v>
      </c>
      <c r="B1656" s="45" t="b">
        <f t="shared" si="127"/>
        <v>0</v>
      </c>
      <c r="C1656" s="46">
        <f t="shared" si="129"/>
        <v>0</v>
      </c>
      <c r="D1656" s="45">
        <f t="shared" si="130"/>
        <v>0</v>
      </c>
      <c r="E1656" s="251">
        <f t="shared" si="131"/>
        <v>0</v>
      </c>
      <c r="F1656" s="168"/>
      <c r="G1656" s="96"/>
      <c r="H1656" s="79"/>
      <c r="I1656" s="285"/>
      <c r="J1656" s="62"/>
      <c r="K1656" s="51"/>
      <c r="L1656" s="66"/>
    </row>
    <row r="1657" spans="1:12" x14ac:dyDescent="0.4">
      <c r="A1657" s="45">
        <f t="shared" ca="1" si="128"/>
        <v>0</v>
      </c>
      <c r="B1657" s="45" t="b">
        <f t="shared" si="127"/>
        <v>0</v>
      </c>
      <c r="C1657" s="46">
        <f t="shared" si="129"/>
        <v>0</v>
      </c>
      <c r="D1657" s="45">
        <f t="shared" si="130"/>
        <v>0</v>
      </c>
      <c r="E1657" s="251">
        <f t="shared" si="131"/>
        <v>0</v>
      </c>
      <c r="F1657" s="168"/>
      <c r="G1657" s="96"/>
      <c r="H1657" s="79"/>
      <c r="I1657" s="285"/>
      <c r="J1657" s="62"/>
      <c r="K1657" s="51"/>
      <c r="L1657" s="66"/>
    </row>
    <row r="1658" spans="1:12" x14ac:dyDescent="0.4">
      <c r="A1658" s="45">
        <f t="shared" ca="1" si="128"/>
        <v>0</v>
      </c>
      <c r="B1658" s="45" t="b">
        <f t="shared" si="127"/>
        <v>0</v>
      </c>
      <c r="C1658" s="46">
        <f t="shared" si="129"/>
        <v>0</v>
      </c>
      <c r="D1658" s="45">
        <f t="shared" si="130"/>
        <v>0</v>
      </c>
      <c r="E1658" s="251">
        <f t="shared" si="131"/>
        <v>0</v>
      </c>
      <c r="F1658" s="168"/>
      <c r="G1658" s="96"/>
      <c r="H1658" s="79"/>
      <c r="I1658" s="285"/>
      <c r="J1658" s="62"/>
      <c r="K1658" s="51"/>
      <c r="L1658" s="66"/>
    </row>
    <row r="1659" spans="1:12" x14ac:dyDescent="0.4">
      <c r="A1659" s="45">
        <f t="shared" ca="1" si="128"/>
        <v>0</v>
      </c>
      <c r="B1659" s="45" t="b">
        <f t="shared" si="127"/>
        <v>0</v>
      </c>
      <c r="C1659" s="46">
        <f t="shared" si="129"/>
        <v>0</v>
      </c>
      <c r="D1659" s="45">
        <f t="shared" si="130"/>
        <v>0</v>
      </c>
      <c r="E1659" s="251">
        <f t="shared" si="131"/>
        <v>0</v>
      </c>
      <c r="F1659" s="168"/>
      <c r="G1659" s="96"/>
      <c r="H1659" s="79"/>
      <c r="I1659" s="285"/>
      <c r="J1659" s="62"/>
      <c r="K1659" s="51"/>
      <c r="L1659" s="66"/>
    </row>
    <row r="1660" spans="1:12" x14ac:dyDescent="0.4">
      <c r="A1660" s="45">
        <f t="shared" ca="1" si="128"/>
        <v>0</v>
      </c>
      <c r="B1660" s="45" t="b">
        <f t="shared" si="127"/>
        <v>0</v>
      </c>
      <c r="C1660" s="46">
        <f t="shared" si="129"/>
        <v>0</v>
      </c>
      <c r="D1660" s="45">
        <f t="shared" si="130"/>
        <v>0</v>
      </c>
      <c r="E1660" s="251">
        <f t="shared" si="131"/>
        <v>0</v>
      </c>
      <c r="F1660" s="168"/>
      <c r="G1660" s="96"/>
      <c r="H1660" s="79"/>
      <c r="I1660" s="285"/>
      <c r="J1660" s="62"/>
      <c r="K1660" s="51"/>
      <c r="L1660" s="66"/>
    </row>
    <row r="1661" spans="1:12" x14ac:dyDescent="0.4">
      <c r="A1661" s="45">
        <f t="shared" ca="1" si="128"/>
        <v>0</v>
      </c>
      <c r="B1661" s="45" t="b">
        <f t="shared" si="127"/>
        <v>0</v>
      </c>
      <c r="C1661" s="46">
        <f t="shared" si="129"/>
        <v>0</v>
      </c>
      <c r="D1661" s="45">
        <f t="shared" si="130"/>
        <v>0</v>
      </c>
      <c r="E1661" s="251">
        <f t="shared" si="131"/>
        <v>0</v>
      </c>
      <c r="F1661" s="168"/>
      <c r="G1661" s="96"/>
      <c r="H1661" s="79"/>
      <c r="I1661" s="285"/>
      <c r="J1661" s="62"/>
      <c r="K1661" s="51"/>
      <c r="L1661" s="66"/>
    </row>
    <row r="1662" spans="1:12" x14ac:dyDescent="0.4">
      <c r="A1662" s="45">
        <f t="shared" ca="1" si="128"/>
        <v>0</v>
      </c>
      <c r="B1662" s="45" t="b">
        <f t="shared" si="127"/>
        <v>0</v>
      </c>
      <c r="C1662" s="46">
        <f t="shared" si="129"/>
        <v>0</v>
      </c>
      <c r="D1662" s="45">
        <f t="shared" si="130"/>
        <v>0</v>
      </c>
      <c r="E1662" s="251">
        <f t="shared" si="131"/>
        <v>0</v>
      </c>
      <c r="F1662" s="168"/>
      <c r="G1662" s="96"/>
      <c r="H1662" s="79"/>
      <c r="I1662" s="285"/>
      <c r="J1662" s="62"/>
      <c r="K1662" s="51"/>
      <c r="L1662" s="66"/>
    </row>
    <row r="1663" spans="1:12" x14ac:dyDescent="0.4">
      <c r="A1663" s="45">
        <f t="shared" ca="1" si="128"/>
        <v>0</v>
      </c>
      <c r="B1663" s="45" t="b">
        <f t="shared" si="127"/>
        <v>0</v>
      </c>
      <c r="C1663" s="46">
        <f t="shared" si="129"/>
        <v>0</v>
      </c>
      <c r="D1663" s="45">
        <f t="shared" si="130"/>
        <v>0</v>
      </c>
      <c r="E1663" s="251">
        <f t="shared" si="131"/>
        <v>0</v>
      </c>
      <c r="F1663" s="168"/>
      <c r="G1663" s="96"/>
      <c r="H1663" s="79"/>
      <c r="I1663" s="285"/>
      <c r="J1663" s="62"/>
      <c r="K1663" s="51"/>
      <c r="L1663" s="66"/>
    </row>
    <row r="1664" spans="1:12" x14ac:dyDescent="0.4">
      <c r="A1664" s="45">
        <f t="shared" ca="1" si="128"/>
        <v>0</v>
      </c>
      <c r="B1664" s="45" t="b">
        <f t="shared" si="127"/>
        <v>0</v>
      </c>
      <c r="C1664" s="46">
        <f t="shared" si="129"/>
        <v>0</v>
      </c>
      <c r="D1664" s="45">
        <f t="shared" si="130"/>
        <v>0</v>
      </c>
      <c r="E1664" s="251">
        <f t="shared" si="131"/>
        <v>0</v>
      </c>
      <c r="F1664" s="168"/>
      <c r="G1664" s="96"/>
      <c r="H1664" s="79"/>
      <c r="I1664" s="285"/>
      <c r="J1664" s="62"/>
      <c r="K1664" s="51"/>
      <c r="L1664" s="66"/>
    </row>
    <row r="1665" spans="1:12" x14ac:dyDescent="0.4">
      <c r="A1665" s="45">
        <f t="shared" ca="1" si="128"/>
        <v>0</v>
      </c>
      <c r="B1665" s="45" t="b">
        <f t="shared" si="127"/>
        <v>0</v>
      </c>
      <c r="C1665" s="46">
        <f t="shared" si="129"/>
        <v>0</v>
      </c>
      <c r="D1665" s="45">
        <f t="shared" si="130"/>
        <v>0</v>
      </c>
      <c r="E1665" s="251">
        <f t="shared" si="131"/>
        <v>0</v>
      </c>
      <c r="F1665" s="168"/>
      <c r="G1665" s="96"/>
      <c r="H1665" s="79"/>
      <c r="I1665" s="285"/>
      <c r="J1665" s="62"/>
      <c r="K1665" s="51"/>
      <c r="L1665" s="66"/>
    </row>
    <row r="1666" spans="1:12" x14ac:dyDescent="0.4">
      <c r="A1666" s="45">
        <f t="shared" ca="1" si="128"/>
        <v>0</v>
      </c>
      <c r="B1666" s="45" t="b">
        <f t="shared" si="127"/>
        <v>0</v>
      </c>
      <c r="C1666" s="46">
        <f t="shared" si="129"/>
        <v>0</v>
      </c>
      <c r="D1666" s="45">
        <f t="shared" si="130"/>
        <v>0</v>
      </c>
      <c r="E1666" s="251">
        <f t="shared" si="131"/>
        <v>0</v>
      </c>
      <c r="F1666" s="168"/>
      <c r="G1666" s="96"/>
      <c r="H1666" s="79"/>
      <c r="I1666" s="285"/>
      <c r="J1666" s="62"/>
      <c r="K1666" s="51"/>
      <c r="L1666" s="66"/>
    </row>
    <row r="1667" spans="1:12" x14ac:dyDescent="0.4">
      <c r="A1667" s="45">
        <f t="shared" ca="1" si="128"/>
        <v>0</v>
      </c>
      <c r="B1667" s="45" t="b">
        <f t="shared" si="127"/>
        <v>0</v>
      </c>
      <c r="C1667" s="46">
        <f t="shared" si="129"/>
        <v>0</v>
      </c>
      <c r="D1667" s="45">
        <f t="shared" si="130"/>
        <v>0</v>
      </c>
      <c r="E1667" s="251">
        <f t="shared" si="131"/>
        <v>0</v>
      </c>
      <c r="F1667" s="168"/>
      <c r="G1667" s="96"/>
      <c r="H1667" s="79"/>
      <c r="I1667" s="285"/>
      <c r="J1667" s="62"/>
      <c r="K1667" s="51"/>
      <c r="L1667" s="66"/>
    </row>
    <row r="1668" spans="1:12" x14ac:dyDescent="0.4">
      <c r="A1668" s="45">
        <f t="shared" ca="1" si="128"/>
        <v>0</v>
      </c>
      <c r="B1668" s="45" t="b">
        <f t="shared" si="127"/>
        <v>0</v>
      </c>
      <c r="C1668" s="46">
        <f t="shared" si="129"/>
        <v>0</v>
      </c>
      <c r="D1668" s="45">
        <f t="shared" si="130"/>
        <v>0</v>
      </c>
      <c r="E1668" s="251">
        <f t="shared" si="131"/>
        <v>0</v>
      </c>
      <c r="F1668" s="168"/>
      <c r="G1668" s="96"/>
      <c r="H1668" s="79"/>
      <c r="I1668" s="285"/>
      <c r="J1668" s="62"/>
      <c r="K1668" s="51"/>
      <c r="L1668" s="66"/>
    </row>
    <row r="1669" spans="1:12" x14ac:dyDescent="0.4">
      <c r="A1669" s="45">
        <f t="shared" ca="1" si="128"/>
        <v>0</v>
      </c>
      <c r="B1669" s="45" t="b">
        <f t="shared" si="127"/>
        <v>0</v>
      </c>
      <c r="C1669" s="46">
        <f t="shared" si="129"/>
        <v>0</v>
      </c>
      <c r="D1669" s="45">
        <f t="shared" si="130"/>
        <v>0</v>
      </c>
      <c r="E1669" s="251">
        <f t="shared" si="131"/>
        <v>0</v>
      </c>
      <c r="F1669" s="168"/>
      <c r="G1669" s="96"/>
      <c r="H1669" s="79"/>
      <c r="I1669" s="285"/>
      <c r="J1669" s="62"/>
      <c r="K1669" s="51"/>
      <c r="L1669" s="66"/>
    </row>
    <row r="1670" spans="1:12" x14ac:dyDescent="0.4">
      <c r="A1670" s="45">
        <f t="shared" ca="1" si="128"/>
        <v>0</v>
      </c>
      <c r="B1670" s="45" t="b">
        <f t="shared" si="127"/>
        <v>0</v>
      </c>
      <c r="C1670" s="46">
        <f t="shared" si="129"/>
        <v>0</v>
      </c>
      <c r="D1670" s="45">
        <f t="shared" si="130"/>
        <v>0</v>
      </c>
      <c r="E1670" s="251">
        <f t="shared" si="131"/>
        <v>0</v>
      </c>
      <c r="F1670" s="168"/>
      <c r="G1670" s="96"/>
      <c r="H1670" s="79"/>
      <c r="I1670" s="285"/>
      <c r="J1670" s="62"/>
      <c r="K1670" s="51"/>
      <c r="L1670" s="66"/>
    </row>
    <row r="1671" spans="1:12" x14ac:dyDescent="0.4">
      <c r="A1671" s="45">
        <f t="shared" ca="1" si="128"/>
        <v>0</v>
      </c>
      <c r="B1671" s="45" t="b">
        <f t="shared" ref="B1671:B1734" si="132">AND(分科號=E1671,D1671&gt;=分起日,D1671&lt;=分訖日)</f>
        <v>0</v>
      </c>
      <c r="C1671" s="46">
        <f t="shared" si="129"/>
        <v>0</v>
      </c>
      <c r="D1671" s="45">
        <f t="shared" si="130"/>
        <v>0</v>
      </c>
      <c r="E1671" s="251">
        <f t="shared" si="131"/>
        <v>0</v>
      </c>
      <c r="F1671" s="168"/>
      <c r="G1671" s="96"/>
      <c r="H1671" s="79"/>
      <c r="I1671" s="285"/>
      <c r="J1671" s="62"/>
      <c r="K1671" s="51"/>
      <c r="L1671" s="66"/>
    </row>
    <row r="1672" spans="1:12" x14ac:dyDescent="0.4">
      <c r="A1672" s="45">
        <f t="shared" ref="A1672:A1735" ca="1" si="133">IF(B1672,COUNTIF(OFFSET(B1672,ROW()*-1+6,,ROW()-5),TRUE),)</f>
        <v>0</v>
      </c>
      <c r="B1672" s="45" t="b">
        <f t="shared" si="132"/>
        <v>0</v>
      </c>
      <c r="C1672" s="46">
        <f t="shared" ref="C1672:C1735" si="134">IF(F1672&lt;&gt;"",F1672,IF(E1672&lt;&gt;0,INDEX(C:C,ROW()-1),0))</f>
        <v>0</v>
      </c>
      <c r="D1672" s="45">
        <f t="shared" ref="D1672:D1735" si="135">IF(G1672&lt;&gt;"",G1672,IF(E1672&lt;&gt;0,INDEX(D:D,ROW()-1),0))</f>
        <v>0</v>
      </c>
      <c r="E1672" s="251">
        <f t="shared" si="131"/>
        <v>0</v>
      </c>
      <c r="F1672" s="168"/>
      <c r="G1672" s="96"/>
      <c r="H1672" s="79"/>
      <c r="I1672" s="285"/>
      <c r="J1672" s="62"/>
      <c r="K1672" s="51"/>
      <c r="L1672" s="66"/>
    </row>
    <row r="1673" spans="1:12" x14ac:dyDescent="0.4">
      <c r="A1673" s="45">
        <f t="shared" ca="1" si="133"/>
        <v>0</v>
      </c>
      <c r="B1673" s="45" t="b">
        <f t="shared" si="132"/>
        <v>0</v>
      </c>
      <c r="C1673" s="46">
        <f t="shared" si="134"/>
        <v>0</v>
      </c>
      <c r="D1673" s="45">
        <f t="shared" si="135"/>
        <v>0</v>
      </c>
      <c r="E1673" s="251">
        <f t="shared" si="131"/>
        <v>0</v>
      </c>
      <c r="F1673" s="168"/>
      <c r="G1673" s="96"/>
      <c r="H1673" s="79"/>
      <c r="I1673" s="285"/>
      <c r="J1673" s="62"/>
      <c r="K1673" s="51"/>
      <c r="L1673" s="66"/>
    </row>
    <row r="1674" spans="1:12" x14ac:dyDescent="0.4">
      <c r="A1674" s="45">
        <f t="shared" ca="1" si="133"/>
        <v>0</v>
      </c>
      <c r="B1674" s="45" t="b">
        <f t="shared" si="132"/>
        <v>0</v>
      </c>
      <c r="C1674" s="46">
        <f t="shared" si="134"/>
        <v>0</v>
      </c>
      <c r="D1674" s="45">
        <f t="shared" si="135"/>
        <v>0</v>
      </c>
      <c r="E1674" s="251">
        <f t="shared" ref="E1674:E1737" si="136">IF(I1674&lt;&gt;"",VALUE(TRIM(LEFT(I1674,6))),0)</f>
        <v>0</v>
      </c>
      <c r="F1674" s="168"/>
      <c r="G1674" s="96"/>
      <c r="H1674" s="79"/>
      <c r="I1674" s="285"/>
      <c r="J1674" s="62"/>
      <c r="K1674" s="51"/>
      <c r="L1674" s="66"/>
    </row>
    <row r="1675" spans="1:12" x14ac:dyDescent="0.4">
      <c r="A1675" s="45">
        <f t="shared" ca="1" si="133"/>
        <v>0</v>
      </c>
      <c r="B1675" s="45" t="b">
        <f t="shared" si="132"/>
        <v>0</v>
      </c>
      <c r="C1675" s="46">
        <f t="shared" si="134"/>
        <v>0</v>
      </c>
      <c r="D1675" s="45">
        <f t="shared" si="135"/>
        <v>0</v>
      </c>
      <c r="E1675" s="251">
        <f t="shared" si="136"/>
        <v>0</v>
      </c>
      <c r="F1675" s="168"/>
      <c r="G1675" s="96"/>
      <c r="H1675" s="79"/>
      <c r="I1675" s="285"/>
      <c r="J1675" s="62"/>
      <c r="K1675" s="51"/>
      <c r="L1675" s="66"/>
    </row>
    <row r="1676" spans="1:12" x14ac:dyDescent="0.4">
      <c r="A1676" s="45">
        <f t="shared" ca="1" si="133"/>
        <v>0</v>
      </c>
      <c r="B1676" s="45" t="b">
        <f t="shared" si="132"/>
        <v>0</v>
      </c>
      <c r="C1676" s="46">
        <f t="shared" si="134"/>
        <v>0</v>
      </c>
      <c r="D1676" s="45">
        <f t="shared" si="135"/>
        <v>0</v>
      </c>
      <c r="E1676" s="251">
        <f t="shared" si="136"/>
        <v>0</v>
      </c>
      <c r="F1676" s="168"/>
      <c r="G1676" s="96"/>
      <c r="H1676" s="79"/>
      <c r="I1676" s="285"/>
      <c r="J1676" s="62"/>
      <c r="K1676" s="51"/>
      <c r="L1676" s="66"/>
    </row>
    <row r="1677" spans="1:12" x14ac:dyDescent="0.4">
      <c r="A1677" s="45">
        <f t="shared" ca="1" si="133"/>
        <v>0</v>
      </c>
      <c r="B1677" s="45" t="b">
        <f t="shared" si="132"/>
        <v>0</v>
      </c>
      <c r="C1677" s="46">
        <f t="shared" si="134"/>
        <v>0</v>
      </c>
      <c r="D1677" s="45">
        <f t="shared" si="135"/>
        <v>0</v>
      </c>
      <c r="E1677" s="251">
        <f t="shared" si="136"/>
        <v>0</v>
      </c>
      <c r="F1677" s="168"/>
      <c r="G1677" s="96"/>
      <c r="H1677" s="79"/>
      <c r="I1677" s="285"/>
      <c r="J1677" s="62"/>
      <c r="K1677" s="51"/>
      <c r="L1677" s="66"/>
    </row>
    <row r="1678" spans="1:12" x14ac:dyDescent="0.4">
      <c r="A1678" s="45">
        <f t="shared" ca="1" si="133"/>
        <v>0</v>
      </c>
      <c r="B1678" s="45" t="b">
        <f t="shared" si="132"/>
        <v>0</v>
      </c>
      <c r="C1678" s="46">
        <f t="shared" si="134"/>
        <v>0</v>
      </c>
      <c r="D1678" s="45">
        <f t="shared" si="135"/>
        <v>0</v>
      </c>
      <c r="E1678" s="251">
        <f t="shared" si="136"/>
        <v>0</v>
      </c>
      <c r="F1678" s="168"/>
      <c r="G1678" s="96"/>
      <c r="H1678" s="79"/>
      <c r="I1678" s="285"/>
      <c r="J1678" s="62"/>
      <c r="K1678" s="51"/>
      <c r="L1678" s="66"/>
    </row>
    <row r="1679" spans="1:12" x14ac:dyDescent="0.4">
      <c r="A1679" s="45">
        <f t="shared" ca="1" si="133"/>
        <v>0</v>
      </c>
      <c r="B1679" s="45" t="b">
        <f t="shared" si="132"/>
        <v>0</v>
      </c>
      <c r="C1679" s="46">
        <f t="shared" si="134"/>
        <v>0</v>
      </c>
      <c r="D1679" s="45">
        <f t="shared" si="135"/>
        <v>0</v>
      </c>
      <c r="E1679" s="251">
        <f t="shared" si="136"/>
        <v>0</v>
      </c>
      <c r="F1679" s="168"/>
      <c r="G1679" s="96"/>
      <c r="H1679" s="79"/>
      <c r="I1679" s="285"/>
      <c r="J1679" s="62"/>
      <c r="K1679" s="51"/>
      <c r="L1679" s="66"/>
    </row>
    <row r="1680" spans="1:12" x14ac:dyDescent="0.4">
      <c r="A1680" s="45">
        <f t="shared" ca="1" si="133"/>
        <v>0</v>
      </c>
      <c r="B1680" s="45" t="b">
        <f t="shared" si="132"/>
        <v>0</v>
      </c>
      <c r="C1680" s="46">
        <f t="shared" si="134"/>
        <v>0</v>
      </c>
      <c r="D1680" s="45">
        <f t="shared" si="135"/>
        <v>0</v>
      </c>
      <c r="E1680" s="251">
        <f t="shared" si="136"/>
        <v>0</v>
      </c>
      <c r="F1680" s="168"/>
      <c r="G1680" s="96"/>
      <c r="H1680" s="79"/>
      <c r="I1680" s="285"/>
      <c r="J1680" s="62"/>
      <c r="K1680" s="51"/>
      <c r="L1680" s="66"/>
    </row>
    <row r="1681" spans="1:12" x14ac:dyDescent="0.4">
      <c r="A1681" s="45">
        <f t="shared" ca="1" si="133"/>
        <v>0</v>
      </c>
      <c r="B1681" s="45" t="b">
        <f t="shared" si="132"/>
        <v>0</v>
      </c>
      <c r="C1681" s="46">
        <f t="shared" si="134"/>
        <v>0</v>
      </c>
      <c r="D1681" s="45">
        <f t="shared" si="135"/>
        <v>0</v>
      </c>
      <c r="E1681" s="251">
        <f t="shared" si="136"/>
        <v>0</v>
      </c>
      <c r="F1681" s="168"/>
      <c r="G1681" s="96"/>
      <c r="H1681" s="79"/>
      <c r="I1681" s="285"/>
      <c r="J1681" s="62"/>
      <c r="K1681" s="51"/>
      <c r="L1681" s="66"/>
    </row>
    <row r="1682" spans="1:12" x14ac:dyDescent="0.4">
      <c r="A1682" s="45">
        <f t="shared" ca="1" si="133"/>
        <v>0</v>
      </c>
      <c r="B1682" s="45" t="b">
        <f t="shared" si="132"/>
        <v>0</v>
      </c>
      <c r="C1682" s="46">
        <f t="shared" si="134"/>
        <v>0</v>
      </c>
      <c r="D1682" s="45">
        <f t="shared" si="135"/>
        <v>0</v>
      </c>
      <c r="E1682" s="251">
        <f t="shared" si="136"/>
        <v>0</v>
      </c>
      <c r="F1682" s="168"/>
      <c r="G1682" s="96"/>
      <c r="H1682" s="79"/>
      <c r="I1682" s="285"/>
      <c r="J1682" s="62"/>
      <c r="K1682" s="51"/>
      <c r="L1682" s="66"/>
    </row>
    <row r="1683" spans="1:12" x14ac:dyDescent="0.4">
      <c r="A1683" s="45">
        <f t="shared" ca="1" si="133"/>
        <v>0</v>
      </c>
      <c r="B1683" s="45" t="b">
        <f t="shared" si="132"/>
        <v>0</v>
      </c>
      <c r="C1683" s="46">
        <f t="shared" si="134"/>
        <v>0</v>
      </c>
      <c r="D1683" s="45">
        <f t="shared" si="135"/>
        <v>0</v>
      </c>
      <c r="E1683" s="251">
        <f t="shared" si="136"/>
        <v>0</v>
      </c>
      <c r="F1683" s="168"/>
      <c r="G1683" s="96"/>
      <c r="H1683" s="79"/>
      <c r="I1683" s="285"/>
      <c r="J1683" s="62"/>
      <c r="K1683" s="51"/>
      <c r="L1683" s="66"/>
    </row>
    <row r="1684" spans="1:12" x14ac:dyDescent="0.4">
      <c r="A1684" s="45">
        <f t="shared" ca="1" si="133"/>
        <v>0</v>
      </c>
      <c r="B1684" s="45" t="b">
        <f t="shared" si="132"/>
        <v>0</v>
      </c>
      <c r="C1684" s="46">
        <f t="shared" si="134"/>
        <v>0</v>
      </c>
      <c r="D1684" s="45">
        <f t="shared" si="135"/>
        <v>0</v>
      </c>
      <c r="E1684" s="251">
        <f t="shared" si="136"/>
        <v>0</v>
      </c>
      <c r="F1684" s="168"/>
      <c r="G1684" s="96"/>
      <c r="H1684" s="79"/>
      <c r="I1684" s="285"/>
      <c r="J1684" s="62"/>
      <c r="K1684" s="51"/>
      <c r="L1684" s="66"/>
    </row>
    <row r="1685" spans="1:12" x14ac:dyDescent="0.4">
      <c r="A1685" s="45">
        <f t="shared" ca="1" si="133"/>
        <v>0</v>
      </c>
      <c r="B1685" s="45" t="b">
        <f t="shared" si="132"/>
        <v>0</v>
      </c>
      <c r="C1685" s="46">
        <f t="shared" si="134"/>
        <v>0</v>
      </c>
      <c r="D1685" s="45">
        <f t="shared" si="135"/>
        <v>0</v>
      </c>
      <c r="E1685" s="251">
        <f t="shared" si="136"/>
        <v>0</v>
      </c>
      <c r="F1685" s="168"/>
      <c r="G1685" s="96"/>
      <c r="H1685" s="79"/>
      <c r="I1685" s="285"/>
      <c r="J1685" s="62"/>
      <c r="K1685" s="51"/>
      <c r="L1685" s="66"/>
    </row>
    <row r="1686" spans="1:12" x14ac:dyDescent="0.4">
      <c r="A1686" s="45">
        <f t="shared" ca="1" si="133"/>
        <v>0</v>
      </c>
      <c r="B1686" s="45" t="b">
        <f t="shared" si="132"/>
        <v>0</v>
      </c>
      <c r="C1686" s="46">
        <f t="shared" si="134"/>
        <v>0</v>
      </c>
      <c r="D1686" s="45">
        <f t="shared" si="135"/>
        <v>0</v>
      </c>
      <c r="E1686" s="251">
        <f t="shared" si="136"/>
        <v>0</v>
      </c>
      <c r="F1686" s="168"/>
      <c r="G1686" s="96"/>
      <c r="H1686" s="79"/>
      <c r="I1686" s="285"/>
      <c r="J1686" s="62"/>
      <c r="K1686" s="51"/>
      <c r="L1686" s="66"/>
    </row>
    <row r="1687" spans="1:12" x14ac:dyDescent="0.4">
      <c r="A1687" s="45">
        <f t="shared" ca="1" si="133"/>
        <v>0</v>
      </c>
      <c r="B1687" s="45" t="b">
        <f t="shared" si="132"/>
        <v>0</v>
      </c>
      <c r="C1687" s="46">
        <f t="shared" si="134"/>
        <v>0</v>
      </c>
      <c r="D1687" s="45">
        <f t="shared" si="135"/>
        <v>0</v>
      </c>
      <c r="E1687" s="251">
        <f t="shared" si="136"/>
        <v>0</v>
      </c>
      <c r="F1687" s="168"/>
      <c r="G1687" s="96"/>
      <c r="H1687" s="79"/>
      <c r="I1687" s="285"/>
      <c r="J1687" s="62"/>
      <c r="K1687" s="51"/>
      <c r="L1687" s="66"/>
    </row>
    <row r="1688" spans="1:12" x14ac:dyDescent="0.4">
      <c r="A1688" s="45">
        <f t="shared" ca="1" si="133"/>
        <v>0</v>
      </c>
      <c r="B1688" s="45" t="b">
        <f t="shared" si="132"/>
        <v>0</v>
      </c>
      <c r="C1688" s="46">
        <f t="shared" si="134"/>
        <v>0</v>
      </c>
      <c r="D1688" s="45">
        <f t="shared" si="135"/>
        <v>0</v>
      </c>
      <c r="E1688" s="251">
        <f t="shared" si="136"/>
        <v>0</v>
      </c>
      <c r="F1688" s="168"/>
      <c r="G1688" s="96"/>
      <c r="H1688" s="79"/>
      <c r="I1688" s="285"/>
      <c r="J1688" s="62"/>
      <c r="K1688" s="51"/>
      <c r="L1688" s="66"/>
    </row>
    <row r="1689" spans="1:12" x14ac:dyDescent="0.4">
      <c r="A1689" s="45">
        <f t="shared" ca="1" si="133"/>
        <v>0</v>
      </c>
      <c r="B1689" s="45" t="b">
        <f t="shared" si="132"/>
        <v>0</v>
      </c>
      <c r="C1689" s="46">
        <f t="shared" si="134"/>
        <v>0</v>
      </c>
      <c r="D1689" s="45">
        <f t="shared" si="135"/>
        <v>0</v>
      </c>
      <c r="E1689" s="251">
        <f t="shared" si="136"/>
        <v>0</v>
      </c>
      <c r="F1689" s="168"/>
      <c r="G1689" s="96"/>
      <c r="H1689" s="79"/>
      <c r="I1689" s="285"/>
      <c r="J1689" s="62"/>
      <c r="K1689" s="51"/>
      <c r="L1689" s="66"/>
    </row>
    <row r="1690" spans="1:12" x14ac:dyDescent="0.4">
      <c r="A1690" s="45">
        <f t="shared" ca="1" si="133"/>
        <v>0</v>
      </c>
      <c r="B1690" s="45" t="b">
        <f t="shared" si="132"/>
        <v>0</v>
      </c>
      <c r="C1690" s="46">
        <f t="shared" si="134"/>
        <v>0</v>
      </c>
      <c r="D1690" s="45">
        <f t="shared" si="135"/>
        <v>0</v>
      </c>
      <c r="E1690" s="251">
        <f t="shared" si="136"/>
        <v>0</v>
      </c>
      <c r="F1690" s="168"/>
      <c r="G1690" s="96"/>
      <c r="H1690" s="79"/>
      <c r="I1690" s="285"/>
      <c r="J1690" s="62"/>
      <c r="K1690" s="51"/>
      <c r="L1690" s="66"/>
    </row>
    <row r="1691" spans="1:12" x14ac:dyDescent="0.4">
      <c r="A1691" s="45">
        <f t="shared" ca="1" si="133"/>
        <v>0</v>
      </c>
      <c r="B1691" s="45" t="b">
        <f t="shared" si="132"/>
        <v>0</v>
      </c>
      <c r="C1691" s="46">
        <f t="shared" si="134"/>
        <v>0</v>
      </c>
      <c r="D1691" s="45">
        <f t="shared" si="135"/>
        <v>0</v>
      </c>
      <c r="E1691" s="251">
        <f t="shared" si="136"/>
        <v>0</v>
      </c>
      <c r="F1691" s="168"/>
      <c r="G1691" s="96"/>
      <c r="H1691" s="79"/>
      <c r="I1691" s="285"/>
      <c r="J1691" s="62"/>
      <c r="K1691" s="51"/>
      <c r="L1691" s="66"/>
    </row>
    <row r="1692" spans="1:12" x14ac:dyDescent="0.4">
      <c r="A1692" s="45">
        <f t="shared" ca="1" si="133"/>
        <v>0</v>
      </c>
      <c r="B1692" s="45" t="b">
        <f t="shared" si="132"/>
        <v>0</v>
      </c>
      <c r="C1692" s="46">
        <f t="shared" si="134"/>
        <v>0</v>
      </c>
      <c r="D1692" s="45">
        <f t="shared" si="135"/>
        <v>0</v>
      </c>
      <c r="E1692" s="251">
        <f t="shared" si="136"/>
        <v>0</v>
      </c>
      <c r="F1692" s="168"/>
      <c r="G1692" s="96"/>
      <c r="H1692" s="79"/>
      <c r="I1692" s="285"/>
      <c r="J1692" s="62"/>
      <c r="K1692" s="51"/>
      <c r="L1692" s="66"/>
    </row>
    <row r="1693" spans="1:12" x14ac:dyDescent="0.4">
      <c r="A1693" s="45">
        <f t="shared" ca="1" si="133"/>
        <v>0</v>
      </c>
      <c r="B1693" s="45" t="b">
        <f t="shared" si="132"/>
        <v>0</v>
      </c>
      <c r="C1693" s="46">
        <f t="shared" si="134"/>
        <v>0</v>
      </c>
      <c r="D1693" s="45">
        <f t="shared" si="135"/>
        <v>0</v>
      </c>
      <c r="E1693" s="251">
        <f t="shared" si="136"/>
        <v>0</v>
      </c>
      <c r="F1693" s="168"/>
      <c r="G1693" s="96"/>
      <c r="H1693" s="79"/>
      <c r="I1693" s="285"/>
      <c r="J1693" s="62"/>
      <c r="K1693" s="51"/>
      <c r="L1693" s="66"/>
    </row>
    <row r="1694" spans="1:12" x14ac:dyDescent="0.4">
      <c r="A1694" s="45">
        <f t="shared" ca="1" si="133"/>
        <v>0</v>
      </c>
      <c r="B1694" s="45" t="b">
        <f t="shared" si="132"/>
        <v>0</v>
      </c>
      <c r="C1694" s="46">
        <f t="shared" si="134"/>
        <v>0</v>
      </c>
      <c r="D1694" s="45">
        <f t="shared" si="135"/>
        <v>0</v>
      </c>
      <c r="E1694" s="251">
        <f t="shared" si="136"/>
        <v>0</v>
      </c>
      <c r="F1694" s="168"/>
      <c r="G1694" s="96"/>
      <c r="H1694" s="79"/>
      <c r="I1694" s="285"/>
      <c r="J1694" s="62"/>
      <c r="K1694" s="51"/>
      <c r="L1694" s="66"/>
    </row>
    <row r="1695" spans="1:12" x14ac:dyDescent="0.4">
      <c r="A1695" s="45">
        <f t="shared" ca="1" si="133"/>
        <v>0</v>
      </c>
      <c r="B1695" s="45" t="b">
        <f t="shared" si="132"/>
        <v>0</v>
      </c>
      <c r="C1695" s="46">
        <f t="shared" si="134"/>
        <v>0</v>
      </c>
      <c r="D1695" s="45">
        <f t="shared" si="135"/>
        <v>0</v>
      </c>
      <c r="E1695" s="251">
        <f t="shared" si="136"/>
        <v>0</v>
      </c>
      <c r="F1695" s="168"/>
      <c r="G1695" s="96"/>
      <c r="H1695" s="79"/>
      <c r="I1695" s="285"/>
      <c r="J1695" s="62"/>
      <c r="K1695" s="51"/>
      <c r="L1695" s="66"/>
    </row>
    <row r="1696" spans="1:12" x14ac:dyDescent="0.4">
      <c r="A1696" s="45">
        <f t="shared" ca="1" si="133"/>
        <v>0</v>
      </c>
      <c r="B1696" s="45" t="b">
        <f t="shared" si="132"/>
        <v>0</v>
      </c>
      <c r="C1696" s="46">
        <f t="shared" si="134"/>
        <v>0</v>
      </c>
      <c r="D1696" s="45">
        <f t="shared" si="135"/>
        <v>0</v>
      </c>
      <c r="E1696" s="251">
        <f t="shared" si="136"/>
        <v>0</v>
      </c>
      <c r="F1696" s="168"/>
      <c r="G1696" s="96"/>
      <c r="H1696" s="79"/>
      <c r="I1696" s="285"/>
      <c r="J1696" s="62"/>
      <c r="K1696" s="51"/>
      <c r="L1696" s="66"/>
    </row>
    <row r="1697" spans="1:12" x14ac:dyDescent="0.4">
      <c r="A1697" s="45">
        <f t="shared" ca="1" si="133"/>
        <v>0</v>
      </c>
      <c r="B1697" s="45" t="b">
        <f t="shared" si="132"/>
        <v>0</v>
      </c>
      <c r="C1697" s="46">
        <f t="shared" si="134"/>
        <v>0</v>
      </c>
      <c r="D1697" s="45">
        <f t="shared" si="135"/>
        <v>0</v>
      </c>
      <c r="E1697" s="251">
        <f t="shared" si="136"/>
        <v>0</v>
      </c>
      <c r="F1697" s="168"/>
      <c r="G1697" s="96"/>
      <c r="H1697" s="79"/>
      <c r="I1697" s="285"/>
      <c r="J1697" s="62"/>
      <c r="K1697" s="51"/>
      <c r="L1697" s="66"/>
    </row>
    <row r="1698" spans="1:12" x14ac:dyDescent="0.4">
      <c r="A1698" s="45">
        <f t="shared" ca="1" si="133"/>
        <v>0</v>
      </c>
      <c r="B1698" s="45" t="b">
        <f t="shared" si="132"/>
        <v>0</v>
      </c>
      <c r="C1698" s="46">
        <f t="shared" si="134"/>
        <v>0</v>
      </c>
      <c r="D1698" s="45">
        <f t="shared" si="135"/>
        <v>0</v>
      </c>
      <c r="E1698" s="251">
        <f t="shared" si="136"/>
        <v>0</v>
      </c>
      <c r="F1698" s="168"/>
      <c r="G1698" s="96"/>
      <c r="H1698" s="79"/>
      <c r="I1698" s="285"/>
      <c r="J1698" s="62"/>
      <c r="K1698" s="51"/>
      <c r="L1698" s="66"/>
    </row>
    <row r="1699" spans="1:12" x14ac:dyDescent="0.4">
      <c r="A1699" s="45">
        <f t="shared" ca="1" si="133"/>
        <v>0</v>
      </c>
      <c r="B1699" s="45" t="b">
        <f t="shared" si="132"/>
        <v>0</v>
      </c>
      <c r="C1699" s="46">
        <f t="shared" si="134"/>
        <v>0</v>
      </c>
      <c r="D1699" s="45">
        <f t="shared" si="135"/>
        <v>0</v>
      </c>
      <c r="E1699" s="251">
        <f t="shared" si="136"/>
        <v>0</v>
      </c>
      <c r="F1699" s="168"/>
      <c r="G1699" s="96"/>
      <c r="H1699" s="79"/>
      <c r="I1699" s="285"/>
      <c r="J1699" s="62"/>
      <c r="K1699" s="51"/>
      <c r="L1699" s="66"/>
    </row>
    <row r="1700" spans="1:12" x14ac:dyDescent="0.4">
      <c r="A1700" s="45">
        <f t="shared" ca="1" si="133"/>
        <v>0</v>
      </c>
      <c r="B1700" s="45" t="b">
        <f t="shared" si="132"/>
        <v>0</v>
      </c>
      <c r="C1700" s="46">
        <f t="shared" si="134"/>
        <v>0</v>
      </c>
      <c r="D1700" s="45">
        <f t="shared" si="135"/>
        <v>0</v>
      </c>
      <c r="E1700" s="251">
        <f t="shared" si="136"/>
        <v>0</v>
      </c>
      <c r="F1700" s="168"/>
      <c r="G1700" s="96"/>
      <c r="H1700" s="79"/>
      <c r="I1700" s="285"/>
      <c r="J1700" s="62"/>
      <c r="K1700" s="51"/>
      <c r="L1700" s="66"/>
    </row>
    <row r="1701" spans="1:12" x14ac:dyDescent="0.4">
      <c r="A1701" s="45">
        <f t="shared" ca="1" si="133"/>
        <v>0</v>
      </c>
      <c r="B1701" s="45" t="b">
        <f t="shared" si="132"/>
        <v>0</v>
      </c>
      <c r="C1701" s="46">
        <f t="shared" si="134"/>
        <v>0</v>
      </c>
      <c r="D1701" s="45">
        <f t="shared" si="135"/>
        <v>0</v>
      </c>
      <c r="E1701" s="251">
        <f t="shared" si="136"/>
        <v>0</v>
      </c>
      <c r="F1701" s="168"/>
      <c r="G1701" s="96"/>
      <c r="H1701" s="79"/>
      <c r="I1701" s="285"/>
      <c r="J1701" s="62"/>
      <c r="K1701" s="51"/>
      <c r="L1701" s="66"/>
    </row>
    <row r="1702" spans="1:12" x14ac:dyDescent="0.4">
      <c r="A1702" s="45">
        <f t="shared" ca="1" si="133"/>
        <v>0</v>
      </c>
      <c r="B1702" s="45" t="b">
        <f t="shared" si="132"/>
        <v>0</v>
      </c>
      <c r="C1702" s="46">
        <f t="shared" si="134"/>
        <v>0</v>
      </c>
      <c r="D1702" s="45">
        <f t="shared" si="135"/>
        <v>0</v>
      </c>
      <c r="E1702" s="251">
        <f t="shared" si="136"/>
        <v>0</v>
      </c>
      <c r="F1702" s="168"/>
      <c r="G1702" s="96"/>
      <c r="H1702" s="79"/>
      <c r="I1702" s="285"/>
      <c r="J1702" s="62"/>
      <c r="K1702" s="51"/>
      <c r="L1702" s="66"/>
    </row>
    <row r="1703" spans="1:12" x14ac:dyDescent="0.4">
      <c r="A1703" s="45">
        <f t="shared" ca="1" si="133"/>
        <v>0</v>
      </c>
      <c r="B1703" s="45" t="b">
        <f t="shared" si="132"/>
        <v>0</v>
      </c>
      <c r="C1703" s="46">
        <f t="shared" si="134"/>
        <v>0</v>
      </c>
      <c r="D1703" s="45">
        <f t="shared" si="135"/>
        <v>0</v>
      </c>
      <c r="E1703" s="251">
        <f t="shared" si="136"/>
        <v>0</v>
      </c>
      <c r="F1703" s="168"/>
      <c r="G1703" s="96"/>
      <c r="H1703" s="79"/>
      <c r="I1703" s="285"/>
      <c r="J1703" s="62"/>
      <c r="K1703" s="51"/>
      <c r="L1703" s="66"/>
    </row>
    <row r="1704" spans="1:12" x14ac:dyDescent="0.4">
      <c r="A1704" s="45">
        <f t="shared" ca="1" si="133"/>
        <v>0</v>
      </c>
      <c r="B1704" s="45" t="b">
        <f t="shared" si="132"/>
        <v>0</v>
      </c>
      <c r="C1704" s="46">
        <f t="shared" si="134"/>
        <v>0</v>
      </c>
      <c r="D1704" s="45">
        <f t="shared" si="135"/>
        <v>0</v>
      </c>
      <c r="E1704" s="251">
        <f t="shared" si="136"/>
        <v>0</v>
      </c>
      <c r="F1704" s="168"/>
      <c r="G1704" s="96"/>
      <c r="H1704" s="79"/>
      <c r="I1704" s="285"/>
      <c r="J1704" s="62"/>
      <c r="K1704" s="51"/>
      <c r="L1704" s="66"/>
    </row>
    <row r="1705" spans="1:12" x14ac:dyDescent="0.4">
      <c r="A1705" s="45">
        <f t="shared" ca="1" si="133"/>
        <v>0</v>
      </c>
      <c r="B1705" s="45" t="b">
        <f t="shared" si="132"/>
        <v>0</v>
      </c>
      <c r="C1705" s="46">
        <f t="shared" si="134"/>
        <v>0</v>
      </c>
      <c r="D1705" s="45">
        <f t="shared" si="135"/>
        <v>0</v>
      </c>
      <c r="E1705" s="251">
        <f t="shared" si="136"/>
        <v>0</v>
      </c>
      <c r="F1705" s="168"/>
      <c r="G1705" s="96"/>
      <c r="H1705" s="79"/>
      <c r="I1705" s="285"/>
      <c r="J1705" s="62"/>
      <c r="K1705" s="51"/>
      <c r="L1705" s="66"/>
    </row>
    <row r="1706" spans="1:12" x14ac:dyDescent="0.4">
      <c r="A1706" s="45">
        <f t="shared" ca="1" si="133"/>
        <v>0</v>
      </c>
      <c r="B1706" s="45" t="b">
        <f t="shared" si="132"/>
        <v>0</v>
      </c>
      <c r="C1706" s="46">
        <f t="shared" si="134"/>
        <v>0</v>
      </c>
      <c r="D1706" s="45">
        <f t="shared" si="135"/>
        <v>0</v>
      </c>
      <c r="E1706" s="251">
        <f t="shared" si="136"/>
        <v>0</v>
      </c>
      <c r="F1706" s="168"/>
      <c r="G1706" s="96"/>
      <c r="H1706" s="79"/>
      <c r="I1706" s="285"/>
      <c r="J1706" s="62"/>
      <c r="K1706" s="51"/>
      <c r="L1706" s="66"/>
    </row>
    <row r="1707" spans="1:12" x14ac:dyDescent="0.4">
      <c r="A1707" s="45">
        <f t="shared" ca="1" si="133"/>
        <v>0</v>
      </c>
      <c r="B1707" s="45" t="b">
        <f t="shared" si="132"/>
        <v>0</v>
      </c>
      <c r="C1707" s="46">
        <f t="shared" si="134"/>
        <v>0</v>
      </c>
      <c r="D1707" s="45">
        <f t="shared" si="135"/>
        <v>0</v>
      </c>
      <c r="E1707" s="251">
        <f t="shared" si="136"/>
        <v>0</v>
      </c>
      <c r="F1707" s="168"/>
      <c r="G1707" s="96"/>
      <c r="H1707" s="79"/>
      <c r="I1707" s="285"/>
      <c r="J1707" s="62"/>
      <c r="K1707" s="51"/>
      <c r="L1707" s="66"/>
    </row>
    <row r="1708" spans="1:12" x14ac:dyDescent="0.4">
      <c r="A1708" s="45">
        <f t="shared" ca="1" si="133"/>
        <v>0</v>
      </c>
      <c r="B1708" s="45" t="b">
        <f t="shared" si="132"/>
        <v>0</v>
      </c>
      <c r="C1708" s="46">
        <f t="shared" si="134"/>
        <v>0</v>
      </c>
      <c r="D1708" s="45">
        <f t="shared" si="135"/>
        <v>0</v>
      </c>
      <c r="E1708" s="251">
        <f t="shared" si="136"/>
        <v>0</v>
      </c>
      <c r="F1708" s="168"/>
      <c r="G1708" s="96"/>
      <c r="H1708" s="79"/>
      <c r="I1708" s="285"/>
      <c r="J1708" s="62"/>
      <c r="K1708" s="51"/>
      <c r="L1708" s="66"/>
    </row>
    <row r="1709" spans="1:12" x14ac:dyDescent="0.4">
      <c r="A1709" s="45">
        <f t="shared" ca="1" si="133"/>
        <v>0</v>
      </c>
      <c r="B1709" s="45" t="b">
        <f t="shared" si="132"/>
        <v>0</v>
      </c>
      <c r="C1709" s="46">
        <f t="shared" si="134"/>
        <v>0</v>
      </c>
      <c r="D1709" s="45">
        <f t="shared" si="135"/>
        <v>0</v>
      </c>
      <c r="E1709" s="251">
        <f t="shared" si="136"/>
        <v>0</v>
      </c>
      <c r="F1709" s="168"/>
      <c r="G1709" s="96"/>
      <c r="H1709" s="79"/>
      <c r="I1709" s="285"/>
      <c r="J1709" s="62"/>
      <c r="K1709" s="51"/>
      <c r="L1709" s="66"/>
    </row>
    <row r="1710" spans="1:12" x14ac:dyDescent="0.4">
      <c r="A1710" s="45">
        <f t="shared" ca="1" si="133"/>
        <v>0</v>
      </c>
      <c r="B1710" s="45" t="b">
        <f t="shared" si="132"/>
        <v>0</v>
      </c>
      <c r="C1710" s="46">
        <f t="shared" si="134"/>
        <v>0</v>
      </c>
      <c r="D1710" s="45">
        <f t="shared" si="135"/>
        <v>0</v>
      </c>
      <c r="E1710" s="251">
        <f t="shared" si="136"/>
        <v>0</v>
      </c>
      <c r="F1710" s="168"/>
      <c r="G1710" s="96"/>
      <c r="H1710" s="79"/>
      <c r="I1710" s="285"/>
      <c r="J1710" s="62"/>
      <c r="K1710" s="51"/>
      <c r="L1710" s="66"/>
    </row>
    <row r="1711" spans="1:12" x14ac:dyDescent="0.4">
      <c r="A1711" s="45">
        <f t="shared" ca="1" si="133"/>
        <v>0</v>
      </c>
      <c r="B1711" s="45" t="b">
        <f t="shared" si="132"/>
        <v>0</v>
      </c>
      <c r="C1711" s="46">
        <f t="shared" si="134"/>
        <v>0</v>
      </c>
      <c r="D1711" s="45">
        <f t="shared" si="135"/>
        <v>0</v>
      </c>
      <c r="E1711" s="251">
        <f t="shared" si="136"/>
        <v>0</v>
      </c>
      <c r="F1711" s="168"/>
      <c r="G1711" s="96"/>
      <c r="H1711" s="79"/>
      <c r="I1711" s="285"/>
      <c r="J1711" s="62"/>
      <c r="K1711" s="51"/>
      <c r="L1711" s="66"/>
    </row>
    <row r="1712" spans="1:12" x14ac:dyDescent="0.4">
      <c r="A1712" s="45">
        <f t="shared" ca="1" si="133"/>
        <v>0</v>
      </c>
      <c r="B1712" s="45" t="b">
        <f t="shared" si="132"/>
        <v>0</v>
      </c>
      <c r="C1712" s="46">
        <f t="shared" si="134"/>
        <v>0</v>
      </c>
      <c r="D1712" s="45">
        <f t="shared" si="135"/>
        <v>0</v>
      </c>
      <c r="E1712" s="251">
        <f t="shared" si="136"/>
        <v>0</v>
      </c>
      <c r="F1712" s="168"/>
      <c r="G1712" s="96"/>
      <c r="H1712" s="79"/>
      <c r="I1712" s="285"/>
      <c r="J1712" s="62"/>
      <c r="K1712" s="51"/>
      <c r="L1712" s="66"/>
    </row>
    <row r="1713" spans="1:12" x14ac:dyDescent="0.4">
      <c r="A1713" s="45">
        <f t="shared" ca="1" si="133"/>
        <v>0</v>
      </c>
      <c r="B1713" s="45" t="b">
        <f t="shared" si="132"/>
        <v>0</v>
      </c>
      <c r="C1713" s="46">
        <f t="shared" si="134"/>
        <v>0</v>
      </c>
      <c r="D1713" s="45">
        <f t="shared" si="135"/>
        <v>0</v>
      </c>
      <c r="E1713" s="251">
        <f t="shared" si="136"/>
        <v>0</v>
      </c>
      <c r="F1713" s="168"/>
      <c r="G1713" s="96"/>
      <c r="H1713" s="79"/>
      <c r="I1713" s="285"/>
      <c r="J1713" s="62"/>
      <c r="K1713" s="51"/>
      <c r="L1713" s="66"/>
    </row>
    <row r="1714" spans="1:12" x14ac:dyDescent="0.4">
      <c r="A1714" s="45">
        <f t="shared" ca="1" si="133"/>
        <v>0</v>
      </c>
      <c r="B1714" s="45" t="b">
        <f t="shared" si="132"/>
        <v>0</v>
      </c>
      <c r="C1714" s="46">
        <f t="shared" si="134"/>
        <v>0</v>
      </c>
      <c r="D1714" s="45">
        <f t="shared" si="135"/>
        <v>0</v>
      </c>
      <c r="E1714" s="251">
        <f t="shared" si="136"/>
        <v>0</v>
      </c>
      <c r="F1714" s="168"/>
      <c r="G1714" s="96"/>
      <c r="H1714" s="79"/>
      <c r="I1714" s="285"/>
      <c r="J1714" s="62"/>
      <c r="K1714" s="51"/>
      <c r="L1714" s="66"/>
    </row>
    <row r="1715" spans="1:12" x14ac:dyDescent="0.4">
      <c r="A1715" s="45">
        <f t="shared" ca="1" si="133"/>
        <v>0</v>
      </c>
      <c r="B1715" s="45" t="b">
        <f t="shared" si="132"/>
        <v>0</v>
      </c>
      <c r="C1715" s="46">
        <f t="shared" si="134"/>
        <v>0</v>
      </c>
      <c r="D1715" s="45">
        <f t="shared" si="135"/>
        <v>0</v>
      </c>
      <c r="E1715" s="251">
        <f t="shared" si="136"/>
        <v>0</v>
      </c>
      <c r="F1715" s="168"/>
      <c r="G1715" s="96"/>
      <c r="H1715" s="79"/>
      <c r="I1715" s="285"/>
      <c r="J1715" s="62"/>
      <c r="K1715" s="51"/>
      <c r="L1715" s="66"/>
    </row>
    <row r="1716" spans="1:12" x14ac:dyDescent="0.4">
      <c r="A1716" s="45">
        <f t="shared" ca="1" si="133"/>
        <v>0</v>
      </c>
      <c r="B1716" s="45" t="b">
        <f t="shared" si="132"/>
        <v>0</v>
      </c>
      <c r="C1716" s="46">
        <f t="shared" si="134"/>
        <v>0</v>
      </c>
      <c r="D1716" s="45">
        <f t="shared" si="135"/>
        <v>0</v>
      </c>
      <c r="E1716" s="251">
        <f t="shared" si="136"/>
        <v>0</v>
      </c>
      <c r="F1716" s="168"/>
      <c r="G1716" s="96"/>
      <c r="H1716" s="79"/>
      <c r="I1716" s="285"/>
      <c r="J1716" s="62"/>
      <c r="K1716" s="51"/>
      <c r="L1716" s="66"/>
    </row>
    <row r="1717" spans="1:12" x14ac:dyDescent="0.4">
      <c r="A1717" s="45">
        <f t="shared" ca="1" si="133"/>
        <v>0</v>
      </c>
      <c r="B1717" s="45" t="b">
        <f t="shared" si="132"/>
        <v>0</v>
      </c>
      <c r="C1717" s="46">
        <f t="shared" si="134"/>
        <v>0</v>
      </c>
      <c r="D1717" s="45">
        <f t="shared" si="135"/>
        <v>0</v>
      </c>
      <c r="E1717" s="251">
        <f t="shared" si="136"/>
        <v>0</v>
      </c>
      <c r="F1717" s="168"/>
      <c r="G1717" s="96"/>
      <c r="H1717" s="79"/>
      <c r="I1717" s="285"/>
      <c r="J1717" s="62"/>
      <c r="K1717" s="51"/>
      <c r="L1717" s="66"/>
    </row>
    <row r="1718" spans="1:12" x14ac:dyDescent="0.4">
      <c r="A1718" s="45">
        <f t="shared" ca="1" si="133"/>
        <v>0</v>
      </c>
      <c r="B1718" s="45" t="b">
        <f t="shared" si="132"/>
        <v>0</v>
      </c>
      <c r="C1718" s="46">
        <f t="shared" si="134"/>
        <v>0</v>
      </c>
      <c r="D1718" s="45">
        <f t="shared" si="135"/>
        <v>0</v>
      </c>
      <c r="E1718" s="251">
        <f t="shared" si="136"/>
        <v>0</v>
      </c>
      <c r="F1718" s="168"/>
      <c r="G1718" s="96"/>
      <c r="H1718" s="79"/>
      <c r="I1718" s="285"/>
      <c r="J1718" s="62"/>
      <c r="K1718" s="51"/>
      <c r="L1718" s="66"/>
    </row>
    <row r="1719" spans="1:12" x14ac:dyDescent="0.4">
      <c r="A1719" s="45">
        <f t="shared" ca="1" si="133"/>
        <v>0</v>
      </c>
      <c r="B1719" s="45" t="b">
        <f t="shared" si="132"/>
        <v>0</v>
      </c>
      <c r="C1719" s="46">
        <f t="shared" si="134"/>
        <v>0</v>
      </c>
      <c r="D1719" s="45">
        <f t="shared" si="135"/>
        <v>0</v>
      </c>
      <c r="E1719" s="251">
        <f t="shared" si="136"/>
        <v>0</v>
      </c>
      <c r="F1719" s="168"/>
      <c r="G1719" s="96"/>
      <c r="H1719" s="79"/>
      <c r="I1719" s="285"/>
      <c r="J1719" s="62"/>
      <c r="K1719" s="51"/>
      <c r="L1719" s="66"/>
    </row>
    <row r="1720" spans="1:12" x14ac:dyDescent="0.4">
      <c r="A1720" s="45">
        <f t="shared" ca="1" si="133"/>
        <v>0</v>
      </c>
      <c r="B1720" s="45" t="b">
        <f t="shared" si="132"/>
        <v>0</v>
      </c>
      <c r="C1720" s="46">
        <f t="shared" si="134"/>
        <v>0</v>
      </c>
      <c r="D1720" s="45">
        <f t="shared" si="135"/>
        <v>0</v>
      </c>
      <c r="E1720" s="251">
        <f t="shared" si="136"/>
        <v>0</v>
      </c>
      <c r="F1720" s="168"/>
      <c r="G1720" s="96"/>
      <c r="H1720" s="79"/>
      <c r="I1720" s="285"/>
      <c r="J1720" s="62"/>
      <c r="K1720" s="51"/>
      <c r="L1720" s="66"/>
    </row>
    <row r="1721" spans="1:12" x14ac:dyDescent="0.4">
      <c r="A1721" s="45">
        <f t="shared" ca="1" si="133"/>
        <v>0</v>
      </c>
      <c r="B1721" s="45" t="b">
        <f t="shared" si="132"/>
        <v>0</v>
      </c>
      <c r="C1721" s="46">
        <f t="shared" si="134"/>
        <v>0</v>
      </c>
      <c r="D1721" s="45">
        <f t="shared" si="135"/>
        <v>0</v>
      </c>
      <c r="E1721" s="251">
        <f t="shared" si="136"/>
        <v>0</v>
      </c>
      <c r="F1721" s="168"/>
      <c r="G1721" s="96"/>
      <c r="H1721" s="79"/>
      <c r="I1721" s="285"/>
      <c r="J1721" s="62"/>
      <c r="K1721" s="51"/>
      <c r="L1721" s="66"/>
    </row>
    <row r="1722" spans="1:12" x14ac:dyDescent="0.4">
      <c r="A1722" s="45">
        <f t="shared" ca="1" si="133"/>
        <v>0</v>
      </c>
      <c r="B1722" s="45" t="b">
        <f t="shared" si="132"/>
        <v>0</v>
      </c>
      <c r="C1722" s="46">
        <f t="shared" si="134"/>
        <v>0</v>
      </c>
      <c r="D1722" s="45">
        <f t="shared" si="135"/>
        <v>0</v>
      </c>
      <c r="E1722" s="251">
        <f t="shared" si="136"/>
        <v>0</v>
      </c>
      <c r="F1722" s="168"/>
      <c r="G1722" s="96"/>
      <c r="H1722" s="79"/>
      <c r="I1722" s="285"/>
      <c r="J1722" s="62"/>
      <c r="K1722" s="51"/>
      <c r="L1722" s="66"/>
    </row>
    <row r="1723" spans="1:12" x14ac:dyDescent="0.4">
      <c r="A1723" s="45">
        <f t="shared" ca="1" si="133"/>
        <v>0</v>
      </c>
      <c r="B1723" s="45" t="b">
        <f t="shared" si="132"/>
        <v>0</v>
      </c>
      <c r="C1723" s="46">
        <f t="shared" si="134"/>
        <v>0</v>
      </c>
      <c r="D1723" s="45">
        <f t="shared" si="135"/>
        <v>0</v>
      </c>
      <c r="E1723" s="251">
        <f t="shared" si="136"/>
        <v>0</v>
      </c>
      <c r="F1723" s="168"/>
      <c r="G1723" s="96"/>
      <c r="H1723" s="79"/>
      <c r="I1723" s="285"/>
      <c r="J1723" s="62"/>
      <c r="K1723" s="51"/>
      <c r="L1723" s="66"/>
    </row>
    <row r="1724" spans="1:12" x14ac:dyDescent="0.4">
      <c r="A1724" s="45">
        <f t="shared" ca="1" si="133"/>
        <v>0</v>
      </c>
      <c r="B1724" s="45" t="b">
        <f t="shared" si="132"/>
        <v>0</v>
      </c>
      <c r="C1724" s="46">
        <f t="shared" si="134"/>
        <v>0</v>
      </c>
      <c r="D1724" s="45">
        <f t="shared" si="135"/>
        <v>0</v>
      </c>
      <c r="E1724" s="251">
        <f t="shared" si="136"/>
        <v>0</v>
      </c>
      <c r="F1724" s="168"/>
      <c r="G1724" s="96"/>
      <c r="H1724" s="79"/>
      <c r="I1724" s="285"/>
      <c r="J1724" s="62"/>
      <c r="K1724" s="51"/>
      <c r="L1724" s="66"/>
    </row>
    <row r="1725" spans="1:12" x14ac:dyDescent="0.4">
      <c r="A1725" s="45">
        <f t="shared" ca="1" si="133"/>
        <v>0</v>
      </c>
      <c r="B1725" s="45" t="b">
        <f t="shared" si="132"/>
        <v>0</v>
      </c>
      <c r="C1725" s="46">
        <f t="shared" si="134"/>
        <v>0</v>
      </c>
      <c r="D1725" s="45">
        <f t="shared" si="135"/>
        <v>0</v>
      </c>
      <c r="E1725" s="251">
        <f t="shared" si="136"/>
        <v>0</v>
      </c>
      <c r="F1725" s="168"/>
      <c r="G1725" s="96"/>
      <c r="H1725" s="79"/>
      <c r="I1725" s="285"/>
      <c r="J1725" s="62"/>
      <c r="K1725" s="51"/>
      <c r="L1725" s="66"/>
    </row>
    <row r="1726" spans="1:12" x14ac:dyDescent="0.4">
      <c r="A1726" s="45">
        <f t="shared" ca="1" si="133"/>
        <v>0</v>
      </c>
      <c r="B1726" s="45" t="b">
        <f t="shared" si="132"/>
        <v>0</v>
      </c>
      <c r="C1726" s="46">
        <f t="shared" si="134"/>
        <v>0</v>
      </c>
      <c r="D1726" s="45">
        <f t="shared" si="135"/>
        <v>0</v>
      </c>
      <c r="E1726" s="251">
        <f t="shared" si="136"/>
        <v>0</v>
      </c>
      <c r="F1726" s="168"/>
      <c r="G1726" s="96"/>
      <c r="H1726" s="79"/>
      <c r="I1726" s="285"/>
      <c r="J1726" s="62"/>
      <c r="K1726" s="51"/>
      <c r="L1726" s="66"/>
    </row>
    <row r="1727" spans="1:12" x14ac:dyDescent="0.4">
      <c r="A1727" s="45">
        <f t="shared" ca="1" si="133"/>
        <v>0</v>
      </c>
      <c r="B1727" s="45" t="b">
        <f t="shared" si="132"/>
        <v>0</v>
      </c>
      <c r="C1727" s="46">
        <f t="shared" si="134"/>
        <v>0</v>
      </c>
      <c r="D1727" s="45">
        <f t="shared" si="135"/>
        <v>0</v>
      </c>
      <c r="E1727" s="251">
        <f t="shared" si="136"/>
        <v>0</v>
      </c>
      <c r="F1727" s="168"/>
      <c r="G1727" s="96"/>
      <c r="H1727" s="79"/>
      <c r="I1727" s="285"/>
      <c r="J1727" s="62"/>
      <c r="K1727" s="51"/>
      <c r="L1727" s="66"/>
    </row>
    <row r="1728" spans="1:12" x14ac:dyDescent="0.4">
      <c r="A1728" s="45">
        <f t="shared" ca="1" si="133"/>
        <v>0</v>
      </c>
      <c r="B1728" s="45" t="b">
        <f t="shared" si="132"/>
        <v>0</v>
      </c>
      <c r="C1728" s="46">
        <f t="shared" si="134"/>
        <v>0</v>
      </c>
      <c r="D1728" s="45">
        <f t="shared" si="135"/>
        <v>0</v>
      </c>
      <c r="E1728" s="251">
        <f t="shared" si="136"/>
        <v>0</v>
      </c>
      <c r="F1728" s="168"/>
      <c r="G1728" s="96"/>
      <c r="H1728" s="79"/>
      <c r="I1728" s="285"/>
      <c r="J1728" s="62"/>
      <c r="K1728" s="51"/>
      <c r="L1728" s="66"/>
    </row>
    <row r="1729" spans="1:12" x14ac:dyDescent="0.4">
      <c r="A1729" s="45">
        <f t="shared" ca="1" si="133"/>
        <v>0</v>
      </c>
      <c r="B1729" s="45" t="b">
        <f t="shared" si="132"/>
        <v>0</v>
      </c>
      <c r="C1729" s="46">
        <f t="shared" si="134"/>
        <v>0</v>
      </c>
      <c r="D1729" s="45">
        <f t="shared" si="135"/>
        <v>0</v>
      </c>
      <c r="E1729" s="251">
        <f t="shared" si="136"/>
        <v>0</v>
      </c>
      <c r="F1729" s="168"/>
      <c r="G1729" s="96"/>
      <c r="H1729" s="79"/>
      <c r="I1729" s="285"/>
      <c r="J1729" s="62"/>
      <c r="K1729" s="51"/>
      <c r="L1729" s="66"/>
    </row>
    <row r="1730" spans="1:12" x14ac:dyDescent="0.4">
      <c r="A1730" s="45">
        <f t="shared" ca="1" si="133"/>
        <v>0</v>
      </c>
      <c r="B1730" s="45" t="b">
        <f t="shared" si="132"/>
        <v>0</v>
      </c>
      <c r="C1730" s="46">
        <f t="shared" si="134"/>
        <v>0</v>
      </c>
      <c r="D1730" s="45">
        <f t="shared" si="135"/>
        <v>0</v>
      </c>
      <c r="E1730" s="251">
        <f t="shared" si="136"/>
        <v>0</v>
      </c>
      <c r="F1730" s="168"/>
      <c r="G1730" s="96"/>
      <c r="H1730" s="79"/>
      <c r="I1730" s="285"/>
      <c r="J1730" s="62"/>
      <c r="K1730" s="51"/>
      <c r="L1730" s="66"/>
    </row>
    <row r="1731" spans="1:12" x14ac:dyDescent="0.4">
      <c r="A1731" s="45">
        <f t="shared" ca="1" si="133"/>
        <v>0</v>
      </c>
      <c r="B1731" s="45" t="b">
        <f t="shared" si="132"/>
        <v>0</v>
      </c>
      <c r="C1731" s="46">
        <f t="shared" si="134"/>
        <v>0</v>
      </c>
      <c r="D1731" s="45">
        <f t="shared" si="135"/>
        <v>0</v>
      </c>
      <c r="E1731" s="251">
        <f t="shared" si="136"/>
        <v>0</v>
      </c>
      <c r="F1731" s="168"/>
      <c r="G1731" s="96"/>
      <c r="H1731" s="79"/>
      <c r="I1731" s="285"/>
      <c r="J1731" s="62"/>
      <c r="K1731" s="51"/>
      <c r="L1731" s="66"/>
    </row>
    <row r="1732" spans="1:12" x14ac:dyDescent="0.4">
      <c r="A1732" s="45">
        <f t="shared" ca="1" si="133"/>
        <v>0</v>
      </c>
      <c r="B1732" s="45" t="b">
        <f t="shared" si="132"/>
        <v>0</v>
      </c>
      <c r="C1732" s="46">
        <f t="shared" si="134"/>
        <v>0</v>
      </c>
      <c r="D1732" s="45">
        <f t="shared" si="135"/>
        <v>0</v>
      </c>
      <c r="E1732" s="251">
        <f t="shared" si="136"/>
        <v>0</v>
      </c>
      <c r="F1732" s="168"/>
      <c r="G1732" s="96"/>
      <c r="H1732" s="79"/>
      <c r="I1732" s="285"/>
      <c r="J1732" s="62"/>
      <c r="K1732" s="51"/>
      <c r="L1732" s="66"/>
    </row>
    <row r="1733" spans="1:12" x14ac:dyDescent="0.4">
      <c r="A1733" s="45">
        <f t="shared" ca="1" si="133"/>
        <v>0</v>
      </c>
      <c r="B1733" s="45" t="b">
        <f t="shared" si="132"/>
        <v>0</v>
      </c>
      <c r="C1733" s="46">
        <f t="shared" si="134"/>
        <v>0</v>
      </c>
      <c r="D1733" s="45">
        <f t="shared" si="135"/>
        <v>0</v>
      </c>
      <c r="E1733" s="251">
        <f t="shared" si="136"/>
        <v>0</v>
      </c>
      <c r="F1733" s="168"/>
      <c r="G1733" s="96"/>
      <c r="H1733" s="79"/>
      <c r="I1733" s="285"/>
      <c r="J1733" s="62"/>
      <c r="K1733" s="51"/>
      <c r="L1733" s="66"/>
    </row>
    <row r="1734" spans="1:12" x14ac:dyDescent="0.4">
      <c r="A1734" s="45">
        <f t="shared" ca="1" si="133"/>
        <v>0</v>
      </c>
      <c r="B1734" s="45" t="b">
        <f t="shared" si="132"/>
        <v>0</v>
      </c>
      <c r="C1734" s="46">
        <f t="shared" si="134"/>
        <v>0</v>
      </c>
      <c r="D1734" s="45">
        <f t="shared" si="135"/>
        <v>0</v>
      </c>
      <c r="E1734" s="251">
        <f t="shared" si="136"/>
        <v>0</v>
      </c>
      <c r="F1734" s="168"/>
      <c r="G1734" s="96"/>
      <c r="H1734" s="79"/>
      <c r="I1734" s="285"/>
      <c r="J1734" s="62"/>
      <c r="K1734" s="51"/>
      <c r="L1734" s="66"/>
    </row>
    <row r="1735" spans="1:12" x14ac:dyDescent="0.4">
      <c r="A1735" s="45">
        <f t="shared" ca="1" si="133"/>
        <v>0</v>
      </c>
      <c r="B1735" s="45" t="b">
        <f t="shared" ref="B1735:B1798" si="137">AND(分科號=E1735,D1735&gt;=分起日,D1735&lt;=分訖日)</f>
        <v>0</v>
      </c>
      <c r="C1735" s="46">
        <f t="shared" si="134"/>
        <v>0</v>
      </c>
      <c r="D1735" s="45">
        <f t="shared" si="135"/>
        <v>0</v>
      </c>
      <c r="E1735" s="251">
        <f t="shared" si="136"/>
        <v>0</v>
      </c>
      <c r="F1735" s="168"/>
      <c r="G1735" s="96"/>
      <c r="H1735" s="79"/>
      <c r="I1735" s="285"/>
      <c r="J1735" s="62"/>
      <c r="K1735" s="51"/>
      <c r="L1735" s="66"/>
    </row>
    <row r="1736" spans="1:12" x14ac:dyDescent="0.4">
      <c r="A1736" s="45">
        <f t="shared" ref="A1736:A1799" ca="1" si="138">IF(B1736,COUNTIF(OFFSET(B1736,ROW()*-1+6,,ROW()-5),TRUE),)</f>
        <v>0</v>
      </c>
      <c r="B1736" s="45" t="b">
        <f t="shared" si="137"/>
        <v>0</v>
      </c>
      <c r="C1736" s="46">
        <f t="shared" ref="C1736:C1799" si="139">IF(F1736&lt;&gt;"",F1736,IF(E1736&lt;&gt;0,INDEX(C:C,ROW()-1),0))</f>
        <v>0</v>
      </c>
      <c r="D1736" s="45">
        <f t="shared" ref="D1736:D1799" si="140">IF(G1736&lt;&gt;"",G1736,IF(E1736&lt;&gt;0,INDEX(D:D,ROW()-1),0))</f>
        <v>0</v>
      </c>
      <c r="E1736" s="251">
        <f t="shared" si="136"/>
        <v>0</v>
      </c>
      <c r="F1736" s="168"/>
      <c r="G1736" s="96"/>
      <c r="H1736" s="79"/>
      <c r="I1736" s="285"/>
      <c r="J1736" s="62"/>
      <c r="K1736" s="51"/>
      <c r="L1736" s="66"/>
    </row>
    <row r="1737" spans="1:12" x14ac:dyDescent="0.4">
      <c r="A1737" s="45">
        <f t="shared" ca="1" si="138"/>
        <v>0</v>
      </c>
      <c r="B1737" s="45" t="b">
        <f t="shared" si="137"/>
        <v>0</v>
      </c>
      <c r="C1737" s="46">
        <f t="shared" si="139"/>
        <v>0</v>
      </c>
      <c r="D1737" s="45">
        <f t="shared" si="140"/>
        <v>0</v>
      </c>
      <c r="E1737" s="251">
        <f t="shared" si="136"/>
        <v>0</v>
      </c>
      <c r="F1737" s="168"/>
      <c r="G1737" s="96"/>
      <c r="H1737" s="79"/>
      <c r="I1737" s="285"/>
      <c r="J1737" s="62"/>
      <c r="K1737" s="51"/>
      <c r="L1737" s="66"/>
    </row>
    <row r="1738" spans="1:12" x14ac:dyDescent="0.4">
      <c r="A1738" s="45">
        <f t="shared" ca="1" si="138"/>
        <v>0</v>
      </c>
      <c r="B1738" s="45" t="b">
        <f t="shared" si="137"/>
        <v>0</v>
      </c>
      <c r="C1738" s="46">
        <f t="shared" si="139"/>
        <v>0</v>
      </c>
      <c r="D1738" s="45">
        <f t="shared" si="140"/>
        <v>0</v>
      </c>
      <c r="E1738" s="251">
        <f t="shared" ref="E1738:E1801" si="141">IF(I1738&lt;&gt;"",VALUE(TRIM(LEFT(I1738,6))),0)</f>
        <v>0</v>
      </c>
      <c r="F1738" s="168"/>
      <c r="G1738" s="96"/>
      <c r="H1738" s="79"/>
      <c r="I1738" s="285"/>
      <c r="J1738" s="62"/>
      <c r="K1738" s="51"/>
      <c r="L1738" s="66"/>
    </row>
    <row r="1739" spans="1:12" x14ac:dyDescent="0.4">
      <c r="A1739" s="45">
        <f t="shared" ca="1" si="138"/>
        <v>0</v>
      </c>
      <c r="B1739" s="45" t="b">
        <f t="shared" si="137"/>
        <v>0</v>
      </c>
      <c r="C1739" s="46">
        <f t="shared" si="139"/>
        <v>0</v>
      </c>
      <c r="D1739" s="45">
        <f t="shared" si="140"/>
        <v>0</v>
      </c>
      <c r="E1739" s="251">
        <f t="shared" si="141"/>
        <v>0</v>
      </c>
      <c r="F1739" s="168"/>
      <c r="G1739" s="96"/>
      <c r="H1739" s="79"/>
      <c r="I1739" s="285"/>
      <c r="J1739" s="62"/>
      <c r="K1739" s="51"/>
      <c r="L1739" s="66"/>
    </row>
    <row r="1740" spans="1:12" x14ac:dyDescent="0.4">
      <c r="A1740" s="45">
        <f t="shared" ca="1" si="138"/>
        <v>0</v>
      </c>
      <c r="B1740" s="45" t="b">
        <f t="shared" si="137"/>
        <v>0</v>
      </c>
      <c r="C1740" s="46">
        <f t="shared" si="139"/>
        <v>0</v>
      </c>
      <c r="D1740" s="45">
        <f t="shared" si="140"/>
        <v>0</v>
      </c>
      <c r="E1740" s="251">
        <f t="shared" si="141"/>
        <v>0</v>
      </c>
      <c r="F1740" s="168"/>
      <c r="G1740" s="96"/>
      <c r="H1740" s="79"/>
      <c r="I1740" s="285"/>
      <c r="J1740" s="62"/>
      <c r="K1740" s="51"/>
      <c r="L1740" s="66"/>
    </row>
    <row r="1741" spans="1:12" x14ac:dyDescent="0.4">
      <c r="A1741" s="45">
        <f t="shared" ca="1" si="138"/>
        <v>0</v>
      </c>
      <c r="B1741" s="45" t="b">
        <f t="shared" si="137"/>
        <v>0</v>
      </c>
      <c r="C1741" s="46">
        <f t="shared" si="139"/>
        <v>0</v>
      </c>
      <c r="D1741" s="45">
        <f t="shared" si="140"/>
        <v>0</v>
      </c>
      <c r="E1741" s="251">
        <f t="shared" si="141"/>
        <v>0</v>
      </c>
      <c r="F1741" s="168"/>
      <c r="G1741" s="96"/>
      <c r="H1741" s="79"/>
      <c r="I1741" s="285"/>
      <c r="J1741" s="62"/>
      <c r="K1741" s="51"/>
      <c r="L1741" s="66"/>
    </row>
    <row r="1742" spans="1:12" x14ac:dyDescent="0.4">
      <c r="A1742" s="45">
        <f t="shared" ca="1" si="138"/>
        <v>0</v>
      </c>
      <c r="B1742" s="45" t="b">
        <f t="shared" si="137"/>
        <v>0</v>
      </c>
      <c r="C1742" s="46">
        <f t="shared" si="139"/>
        <v>0</v>
      </c>
      <c r="D1742" s="45">
        <f t="shared" si="140"/>
        <v>0</v>
      </c>
      <c r="E1742" s="251">
        <f t="shared" si="141"/>
        <v>0</v>
      </c>
      <c r="F1742" s="168"/>
      <c r="G1742" s="96"/>
      <c r="H1742" s="79"/>
      <c r="I1742" s="285"/>
      <c r="J1742" s="62"/>
      <c r="K1742" s="51"/>
      <c r="L1742" s="66"/>
    </row>
    <row r="1743" spans="1:12" x14ac:dyDescent="0.4">
      <c r="A1743" s="45">
        <f t="shared" ca="1" si="138"/>
        <v>0</v>
      </c>
      <c r="B1743" s="45" t="b">
        <f t="shared" si="137"/>
        <v>0</v>
      </c>
      <c r="C1743" s="46">
        <f t="shared" si="139"/>
        <v>0</v>
      </c>
      <c r="D1743" s="45">
        <f t="shared" si="140"/>
        <v>0</v>
      </c>
      <c r="E1743" s="251">
        <f t="shared" si="141"/>
        <v>0</v>
      </c>
      <c r="F1743" s="168"/>
      <c r="G1743" s="96"/>
      <c r="H1743" s="79"/>
      <c r="I1743" s="285"/>
      <c r="J1743" s="62"/>
      <c r="K1743" s="51"/>
      <c r="L1743" s="66"/>
    </row>
    <row r="1744" spans="1:12" x14ac:dyDescent="0.4">
      <c r="A1744" s="45">
        <f t="shared" ca="1" si="138"/>
        <v>0</v>
      </c>
      <c r="B1744" s="45" t="b">
        <f t="shared" si="137"/>
        <v>0</v>
      </c>
      <c r="C1744" s="46">
        <f t="shared" si="139"/>
        <v>0</v>
      </c>
      <c r="D1744" s="45">
        <f t="shared" si="140"/>
        <v>0</v>
      </c>
      <c r="E1744" s="251">
        <f t="shared" si="141"/>
        <v>0</v>
      </c>
      <c r="F1744" s="168"/>
      <c r="G1744" s="96"/>
      <c r="H1744" s="79"/>
      <c r="I1744" s="285"/>
      <c r="J1744" s="62"/>
      <c r="K1744" s="51"/>
      <c r="L1744" s="66"/>
    </row>
    <row r="1745" spans="1:12" x14ac:dyDescent="0.4">
      <c r="A1745" s="45">
        <f t="shared" ca="1" si="138"/>
        <v>0</v>
      </c>
      <c r="B1745" s="45" t="b">
        <f t="shared" si="137"/>
        <v>0</v>
      </c>
      <c r="C1745" s="46">
        <f t="shared" si="139"/>
        <v>0</v>
      </c>
      <c r="D1745" s="45">
        <f t="shared" si="140"/>
        <v>0</v>
      </c>
      <c r="E1745" s="251">
        <f t="shared" si="141"/>
        <v>0</v>
      </c>
      <c r="F1745" s="168"/>
      <c r="G1745" s="96"/>
      <c r="H1745" s="79"/>
      <c r="I1745" s="285"/>
      <c r="J1745" s="62"/>
      <c r="K1745" s="51"/>
      <c r="L1745" s="66"/>
    </row>
    <row r="1746" spans="1:12" x14ac:dyDescent="0.4">
      <c r="A1746" s="45">
        <f t="shared" ca="1" si="138"/>
        <v>0</v>
      </c>
      <c r="B1746" s="45" t="b">
        <f t="shared" si="137"/>
        <v>0</v>
      </c>
      <c r="C1746" s="46">
        <f t="shared" si="139"/>
        <v>0</v>
      </c>
      <c r="D1746" s="45">
        <f t="shared" si="140"/>
        <v>0</v>
      </c>
      <c r="E1746" s="251">
        <f t="shared" si="141"/>
        <v>0</v>
      </c>
      <c r="F1746" s="168"/>
      <c r="G1746" s="96"/>
      <c r="H1746" s="79"/>
      <c r="I1746" s="285"/>
      <c r="J1746" s="62"/>
      <c r="K1746" s="51"/>
      <c r="L1746" s="66"/>
    </row>
    <row r="1747" spans="1:12" x14ac:dyDescent="0.4">
      <c r="A1747" s="45">
        <f t="shared" ca="1" si="138"/>
        <v>0</v>
      </c>
      <c r="B1747" s="45" t="b">
        <f t="shared" si="137"/>
        <v>0</v>
      </c>
      <c r="C1747" s="46">
        <f t="shared" si="139"/>
        <v>0</v>
      </c>
      <c r="D1747" s="45">
        <f t="shared" si="140"/>
        <v>0</v>
      </c>
      <c r="E1747" s="251">
        <f t="shared" si="141"/>
        <v>0</v>
      </c>
      <c r="F1747" s="168"/>
      <c r="G1747" s="96"/>
      <c r="H1747" s="79"/>
      <c r="I1747" s="285"/>
      <c r="J1747" s="62"/>
      <c r="K1747" s="51"/>
      <c r="L1747" s="66"/>
    </row>
    <row r="1748" spans="1:12" x14ac:dyDescent="0.4">
      <c r="A1748" s="45">
        <f t="shared" ca="1" si="138"/>
        <v>0</v>
      </c>
      <c r="B1748" s="45" t="b">
        <f t="shared" si="137"/>
        <v>0</v>
      </c>
      <c r="C1748" s="46">
        <f t="shared" si="139"/>
        <v>0</v>
      </c>
      <c r="D1748" s="45">
        <f t="shared" si="140"/>
        <v>0</v>
      </c>
      <c r="E1748" s="251">
        <f t="shared" si="141"/>
        <v>0</v>
      </c>
      <c r="F1748" s="168"/>
      <c r="G1748" s="96"/>
      <c r="H1748" s="79"/>
      <c r="I1748" s="285"/>
      <c r="J1748" s="62"/>
      <c r="K1748" s="51"/>
      <c r="L1748" s="66"/>
    </row>
    <row r="1749" spans="1:12" x14ac:dyDescent="0.4">
      <c r="A1749" s="45">
        <f t="shared" ca="1" si="138"/>
        <v>0</v>
      </c>
      <c r="B1749" s="45" t="b">
        <f t="shared" si="137"/>
        <v>0</v>
      </c>
      <c r="C1749" s="46">
        <f t="shared" si="139"/>
        <v>0</v>
      </c>
      <c r="D1749" s="45">
        <f t="shared" si="140"/>
        <v>0</v>
      </c>
      <c r="E1749" s="251">
        <f t="shared" si="141"/>
        <v>0</v>
      </c>
      <c r="F1749" s="168"/>
      <c r="G1749" s="96"/>
      <c r="H1749" s="79"/>
      <c r="I1749" s="285"/>
      <c r="J1749" s="62"/>
      <c r="K1749" s="51"/>
      <c r="L1749" s="66"/>
    </row>
    <row r="1750" spans="1:12" x14ac:dyDescent="0.4">
      <c r="A1750" s="45">
        <f t="shared" ca="1" si="138"/>
        <v>0</v>
      </c>
      <c r="B1750" s="45" t="b">
        <f t="shared" si="137"/>
        <v>0</v>
      </c>
      <c r="C1750" s="46">
        <f t="shared" si="139"/>
        <v>0</v>
      </c>
      <c r="D1750" s="45">
        <f t="shared" si="140"/>
        <v>0</v>
      </c>
      <c r="E1750" s="251">
        <f t="shared" si="141"/>
        <v>0</v>
      </c>
      <c r="F1750" s="168"/>
      <c r="G1750" s="96"/>
      <c r="H1750" s="79"/>
      <c r="I1750" s="285"/>
      <c r="J1750" s="62"/>
      <c r="K1750" s="51"/>
      <c r="L1750" s="66"/>
    </row>
    <row r="1751" spans="1:12" x14ac:dyDescent="0.4">
      <c r="A1751" s="45">
        <f t="shared" ca="1" si="138"/>
        <v>0</v>
      </c>
      <c r="B1751" s="45" t="b">
        <f t="shared" si="137"/>
        <v>0</v>
      </c>
      <c r="C1751" s="46">
        <f t="shared" si="139"/>
        <v>0</v>
      </c>
      <c r="D1751" s="45">
        <f t="shared" si="140"/>
        <v>0</v>
      </c>
      <c r="E1751" s="251">
        <f t="shared" si="141"/>
        <v>0</v>
      </c>
      <c r="F1751" s="168"/>
      <c r="G1751" s="96"/>
      <c r="H1751" s="79"/>
      <c r="I1751" s="285"/>
      <c r="J1751" s="62"/>
      <c r="K1751" s="51"/>
      <c r="L1751" s="66"/>
    </row>
    <row r="1752" spans="1:12" x14ac:dyDescent="0.4">
      <c r="A1752" s="45">
        <f t="shared" ca="1" si="138"/>
        <v>0</v>
      </c>
      <c r="B1752" s="45" t="b">
        <f t="shared" si="137"/>
        <v>0</v>
      </c>
      <c r="C1752" s="46">
        <f t="shared" si="139"/>
        <v>0</v>
      </c>
      <c r="D1752" s="45">
        <f t="shared" si="140"/>
        <v>0</v>
      </c>
      <c r="E1752" s="251">
        <f t="shared" si="141"/>
        <v>0</v>
      </c>
      <c r="F1752" s="168"/>
      <c r="G1752" s="96"/>
      <c r="H1752" s="79"/>
      <c r="I1752" s="285"/>
      <c r="J1752" s="62"/>
      <c r="K1752" s="51"/>
      <c r="L1752" s="66"/>
    </row>
    <row r="1753" spans="1:12" x14ac:dyDescent="0.4">
      <c r="A1753" s="45">
        <f t="shared" ca="1" si="138"/>
        <v>0</v>
      </c>
      <c r="B1753" s="45" t="b">
        <f t="shared" si="137"/>
        <v>0</v>
      </c>
      <c r="C1753" s="46">
        <f t="shared" si="139"/>
        <v>0</v>
      </c>
      <c r="D1753" s="45">
        <f t="shared" si="140"/>
        <v>0</v>
      </c>
      <c r="E1753" s="251">
        <f t="shared" si="141"/>
        <v>0</v>
      </c>
      <c r="F1753" s="168"/>
      <c r="G1753" s="96"/>
      <c r="H1753" s="79"/>
      <c r="I1753" s="285"/>
      <c r="J1753" s="62"/>
      <c r="K1753" s="51"/>
      <c r="L1753" s="66"/>
    </row>
    <row r="1754" spans="1:12" x14ac:dyDescent="0.4">
      <c r="A1754" s="45">
        <f t="shared" ca="1" si="138"/>
        <v>0</v>
      </c>
      <c r="B1754" s="45" t="b">
        <f t="shared" si="137"/>
        <v>0</v>
      </c>
      <c r="C1754" s="46">
        <f t="shared" si="139"/>
        <v>0</v>
      </c>
      <c r="D1754" s="45">
        <f t="shared" si="140"/>
        <v>0</v>
      </c>
      <c r="E1754" s="251">
        <f t="shared" si="141"/>
        <v>0</v>
      </c>
      <c r="F1754" s="168"/>
      <c r="G1754" s="96"/>
      <c r="H1754" s="79"/>
      <c r="I1754" s="285"/>
      <c r="J1754" s="62"/>
      <c r="K1754" s="51"/>
      <c r="L1754" s="66"/>
    </row>
    <row r="1755" spans="1:12" x14ac:dyDescent="0.4">
      <c r="A1755" s="45">
        <f t="shared" ca="1" si="138"/>
        <v>0</v>
      </c>
      <c r="B1755" s="45" t="b">
        <f t="shared" si="137"/>
        <v>0</v>
      </c>
      <c r="C1755" s="46">
        <f t="shared" si="139"/>
        <v>0</v>
      </c>
      <c r="D1755" s="45">
        <f t="shared" si="140"/>
        <v>0</v>
      </c>
      <c r="E1755" s="251">
        <f t="shared" si="141"/>
        <v>0</v>
      </c>
      <c r="F1755" s="168"/>
      <c r="G1755" s="96"/>
      <c r="H1755" s="79"/>
      <c r="I1755" s="285"/>
      <c r="J1755" s="62"/>
      <c r="K1755" s="51"/>
      <c r="L1755" s="66"/>
    </row>
    <row r="1756" spans="1:12" x14ac:dyDescent="0.4">
      <c r="A1756" s="45">
        <f t="shared" ca="1" si="138"/>
        <v>0</v>
      </c>
      <c r="B1756" s="45" t="b">
        <f t="shared" si="137"/>
        <v>0</v>
      </c>
      <c r="C1756" s="46">
        <f t="shared" si="139"/>
        <v>0</v>
      </c>
      <c r="D1756" s="45">
        <f t="shared" si="140"/>
        <v>0</v>
      </c>
      <c r="E1756" s="251">
        <f t="shared" si="141"/>
        <v>0</v>
      </c>
      <c r="F1756" s="168"/>
      <c r="G1756" s="96"/>
      <c r="H1756" s="79"/>
      <c r="I1756" s="285"/>
      <c r="J1756" s="62"/>
      <c r="K1756" s="51"/>
      <c r="L1756" s="66"/>
    </row>
    <row r="1757" spans="1:12" x14ac:dyDescent="0.4">
      <c r="A1757" s="45">
        <f t="shared" ca="1" si="138"/>
        <v>0</v>
      </c>
      <c r="B1757" s="45" t="b">
        <f t="shared" si="137"/>
        <v>0</v>
      </c>
      <c r="C1757" s="46">
        <f t="shared" si="139"/>
        <v>0</v>
      </c>
      <c r="D1757" s="45">
        <f t="shared" si="140"/>
        <v>0</v>
      </c>
      <c r="E1757" s="251">
        <f t="shared" si="141"/>
        <v>0</v>
      </c>
      <c r="F1757" s="168"/>
      <c r="G1757" s="96"/>
      <c r="H1757" s="79"/>
      <c r="I1757" s="285"/>
      <c r="J1757" s="62"/>
      <c r="K1757" s="51"/>
      <c r="L1757" s="66"/>
    </row>
    <row r="1758" spans="1:12" x14ac:dyDescent="0.4">
      <c r="A1758" s="45">
        <f t="shared" ca="1" si="138"/>
        <v>0</v>
      </c>
      <c r="B1758" s="45" t="b">
        <f t="shared" si="137"/>
        <v>0</v>
      </c>
      <c r="C1758" s="46">
        <f t="shared" si="139"/>
        <v>0</v>
      </c>
      <c r="D1758" s="45">
        <f t="shared" si="140"/>
        <v>0</v>
      </c>
      <c r="E1758" s="251">
        <f t="shared" si="141"/>
        <v>0</v>
      </c>
      <c r="F1758" s="168"/>
      <c r="G1758" s="96"/>
      <c r="H1758" s="79"/>
      <c r="I1758" s="285"/>
      <c r="J1758" s="62"/>
      <c r="K1758" s="51"/>
      <c r="L1758" s="66"/>
    </row>
    <row r="1759" spans="1:12" x14ac:dyDescent="0.4">
      <c r="A1759" s="45">
        <f t="shared" ca="1" si="138"/>
        <v>0</v>
      </c>
      <c r="B1759" s="45" t="b">
        <f t="shared" si="137"/>
        <v>0</v>
      </c>
      <c r="C1759" s="46">
        <f t="shared" si="139"/>
        <v>0</v>
      </c>
      <c r="D1759" s="45">
        <f t="shared" si="140"/>
        <v>0</v>
      </c>
      <c r="E1759" s="251">
        <f t="shared" si="141"/>
        <v>0</v>
      </c>
      <c r="F1759" s="168"/>
      <c r="G1759" s="96"/>
      <c r="H1759" s="79"/>
      <c r="I1759" s="285"/>
      <c r="J1759" s="62"/>
      <c r="K1759" s="51"/>
      <c r="L1759" s="66"/>
    </row>
    <row r="1760" spans="1:12" x14ac:dyDescent="0.4">
      <c r="A1760" s="45">
        <f t="shared" ca="1" si="138"/>
        <v>0</v>
      </c>
      <c r="B1760" s="45" t="b">
        <f t="shared" si="137"/>
        <v>0</v>
      </c>
      <c r="C1760" s="46">
        <f t="shared" si="139"/>
        <v>0</v>
      </c>
      <c r="D1760" s="45">
        <f t="shared" si="140"/>
        <v>0</v>
      </c>
      <c r="E1760" s="251">
        <f t="shared" si="141"/>
        <v>0</v>
      </c>
      <c r="F1760" s="168"/>
      <c r="G1760" s="96"/>
      <c r="H1760" s="79"/>
      <c r="I1760" s="285"/>
      <c r="J1760" s="62"/>
      <c r="K1760" s="51"/>
      <c r="L1760" s="66"/>
    </row>
    <row r="1761" spans="1:12" x14ac:dyDescent="0.4">
      <c r="A1761" s="45">
        <f t="shared" ca="1" si="138"/>
        <v>0</v>
      </c>
      <c r="B1761" s="45" t="b">
        <f t="shared" si="137"/>
        <v>0</v>
      </c>
      <c r="C1761" s="46">
        <f t="shared" si="139"/>
        <v>0</v>
      </c>
      <c r="D1761" s="45">
        <f t="shared" si="140"/>
        <v>0</v>
      </c>
      <c r="E1761" s="251">
        <f t="shared" si="141"/>
        <v>0</v>
      </c>
      <c r="F1761" s="168"/>
      <c r="G1761" s="96"/>
      <c r="H1761" s="79"/>
      <c r="I1761" s="285"/>
      <c r="J1761" s="62"/>
      <c r="K1761" s="51"/>
      <c r="L1761" s="66"/>
    </row>
    <row r="1762" spans="1:12" x14ac:dyDescent="0.4">
      <c r="A1762" s="45">
        <f t="shared" ca="1" si="138"/>
        <v>0</v>
      </c>
      <c r="B1762" s="45" t="b">
        <f t="shared" si="137"/>
        <v>0</v>
      </c>
      <c r="C1762" s="46">
        <f t="shared" si="139"/>
        <v>0</v>
      </c>
      <c r="D1762" s="45">
        <f t="shared" si="140"/>
        <v>0</v>
      </c>
      <c r="E1762" s="251">
        <f t="shared" si="141"/>
        <v>0</v>
      </c>
      <c r="F1762" s="168"/>
      <c r="G1762" s="96"/>
      <c r="H1762" s="79"/>
      <c r="I1762" s="285"/>
      <c r="J1762" s="62"/>
      <c r="K1762" s="51"/>
      <c r="L1762" s="66"/>
    </row>
    <row r="1763" spans="1:12" x14ac:dyDescent="0.4">
      <c r="A1763" s="45">
        <f t="shared" ca="1" si="138"/>
        <v>0</v>
      </c>
      <c r="B1763" s="45" t="b">
        <f t="shared" si="137"/>
        <v>0</v>
      </c>
      <c r="C1763" s="46">
        <f t="shared" si="139"/>
        <v>0</v>
      </c>
      <c r="D1763" s="45">
        <f t="shared" si="140"/>
        <v>0</v>
      </c>
      <c r="E1763" s="251">
        <f t="shared" si="141"/>
        <v>0</v>
      </c>
      <c r="F1763" s="168"/>
      <c r="G1763" s="96"/>
      <c r="H1763" s="79"/>
      <c r="I1763" s="285"/>
      <c r="J1763" s="62"/>
      <c r="K1763" s="51"/>
      <c r="L1763" s="66"/>
    </row>
    <row r="1764" spans="1:12" x14ac:dyDescent="0.4">
      <c r="A1764" s="45">
        <f t="shared" ca="1" si="138"/>
        <v>0</v>
      </c>
      <c r="B1764" s="45" t="b">
        <f t="shared" si="137"/>
        <v>0</v>
      </c>
      <c r="C1764" s="46">
        <f t="shared" si="139"/>
        <v>0</v>
      </c>
      <c r="D1764" s="45">
        <f t="shared" si="140"/>
        <v>0</v>
      </c>
      <c r="E1764" s="251">
        <f t="shared" si="141"/>
        <v>0</v>
      </c>
      <c r="F1764" s="168"/>
      <c r="G1764" s="96"/>
      <c r="H1764" s="79"/>
      <c r="I1764" s="285"/>
      <c r="J1764" s="62"/>
      <c r="K1764" s="51"/>
      <c r="L1764" s="66"/>
    </row>
    <row r="1765" spans="1:12" x14ac:dyDescent="0.4">
      <c r="A1765" s="45">
        <f t="shared" ca="1" si="138"/>
        <v>0</v>
      </c>
      <c r="B1765" s="45" t="b">
        <f t="shared" si="137"/>
        <v>0</v>
      </c>
      <c r="C1765" s="46">
        <f t="shared" si="139"/>
        <v>0</v>
      </c>
      <c r="D1765" s="45">
        <f t="shared" si="140"/>
        <v>0</v>
      </c>
      <c r="E1765" s="251">
        <f t="shared" si="141"/>
        <v>0</v>
      </c>
      <c r="F1765" s="168"/>
      <c r="G1765" s="96"/>
      <c r="H1765" s="79"/>
      <c r="I1765" s="285"/>
      <c r="J1765" s="62"/>
      <c r="K1765" s="51"/>
      <c r="L1765" s="66"/>
    </row>
    <row r="1766" spans="1:12" x14ac:dyDescent="0.4">
      <c r="A1766" s="45">
        <f t="shared" ca="1" si="138"/>
        <v>0</v>
      </c>
      <c r="B1766" s="45" t="b">
        <f t="shared" si="137"/>
        <v>0</v>
      </c>
      <c r="C1766" s="46">
        <f t="shared" si="139"/>
        <v>0</v>
      </c>
      <c r="D1766" s="45">
        <f t="shared" si="140"/>
        <v>0</v>
      </c>
      <c r="E1766" s="251">
        <f t="shared" si="141"/>
        <v>0</v>
      </c>
      <c r="F1766" s="168"/>
      <c r="G1766" s="96"/>
      <c r="H1766" s="79"/>
      <c r="I1766" s="285"/>
      <c r="J1766" s="62"/>
      <c r="K1766" s="51"/>
      <c r="L1766" s="66"/>
    </row>
    <row r="1767" spans="1:12" x14ac:dyDescent="0.4">
      <c r="A1767" s="45">
        <f t="shared" ca="1" si="138"/>
        <v>0</v>
      </c>
      <c r="B1767" s="45" t="b">
        <f t="shared" si="137"/>
        <v>0</v>
      </c>
      <c r="C1767" s="46">
        <f t="shared" si="139"/>
        <v>0</v>
      </c>
      <c r="D1767" s="45">
        <f t="shared" si="140"/>
        <v>0</v>
      </c>
      <c r="E1767" s="251">
        <f t="shared" si="141"/>
        <v>0</v>
      </c>
      <c r="F1767" s="168"/>
      <c r="G1767" s="96"/>
      <c r="H1767" s="79"/>
      <c r="I1767" s="285"/>
      <c r="J1767" s="62"/>
      <c r="K1767" s="51"/>
      <c r="L1767" s="66"/>
    </row>
    <row r="1768" spans="1:12" x14ac:dyDescent="0.4">
      <c r="A1768" s="45">
        <f t="shared" ca="1" si="138"/>
        <v>0</v>
      </c>
      <c r="B1768" s="45" t="b">
        <f t="shared" si="137"/>
        <v>0</v>
      </c>
      <c r="C1768" s="46">
        <f t="shared" si="139"/>
        <v>0</v>
      </c>
      <c r="D1768" s="45">
        <f t="shared" si="140"/>
        <v>0</v>
      </c>
      <c r="E1768" s="251">
        <f t="shared" si="141"/>
        <v>0</v>
      </c>
      <c r="F1768" s="168"/>
      <c r="G1768" s="96"/>
      <c r="H1768" s="79"/>
      <c r="I1768" s="285"/>
      <c r="J1768" s="62"/>
      <c r="K1768" s="51"/>
      <c r="L1768" s="66"/>
    </row>
    <row r="1769" spans="1:12" x14ac:dyDescent="0.4">
      <c r="A1769" s="45">
        <f t="shared" ca="1" si="138"/>
        <v>0</v>
      </c>
      <c r="B1769" s="45" t="b">
        <f t="shared" si="137"/>
        <v>0</v>
      </c>
      <c r="C1769" s="46">
        <f t="shared" si="139"/>
        <v>0</v>
      </c>
      <c r="D1769" s="45">
        <f t="shared" si="140"/>
        <v>0</v>
      </c>
      <c r="E1769" s="251">
        <f t="shared" si="141"/>
        <v>0</v>
      </c>
      <c r="F1769" s="168"/>
      <c r="G1769" s="96"/>
      <c r="H1769" s="79"/>
      <c r="I1769" s="285"/>
      <c r="J1769" s="62"/>
      <c r="K1769" s="51"/>
      <c r="L1769" s="66"/>
    </row>
    <row r="1770" spans="1:12" x14ac:dyDescent="0.4">
      <c r="A1770" s="45">
        <f t="shared" ca="1" si="138"/>
        <v>0</v>
      </c>
      <c r="B1770" s="45" t="b">
        <f t="shared" si="137"/>
        <v>0</v>
      </c>
      <c r="C1770" s="46">
        <f t="shared" si="139"/>
        <v>0</v>
      </c>
      <c r="D1770" s="45">
        <f t="shared" si="140"/>
        <v>0</v>
      </c>
      <c r="E1770" s="251">
        <f t="shared" si="141"/>
        <v>0</v>
      </c>
      <c r="F1770" s="168"/>
      <c r="G1770" s="96"/>
      <c r="H1770" s="79"/>
      <c r="I1770" s="285"/>
      <c r="J1770" s="62"/>
      <c r="K1770" s="51"/>
      <c r="L1770" s="66"/>
    </row>
    <row r="1771" spans="1:12" x14ac:dyDescent="0.4">
      <c r="A1771" s="45">
        <f t="shared" ca="1" si="138"/>
        <v>0</v>
      </c>
      <c r="B1771" s="45" t="b">
        <f t="shared" si="137"/>
        <v>0</v>
      </c>
      <c r="C1771" s="46">
        <f t="shared" si="139"/>
        <v>0</v>
      </c>
      <c r="D1771" s="45">
        <f t="shared" si="140"/>
        <v>0</v>
      </c>
      <c r="E1771" s="251">
        <f t="shared" si="141"/>
        <v>0</v>
      </c>
      <c r="F1771" s="168"/>
      <c r="G1771" s="96"/>
      <c r="H1771" s="79"/>
      <c r="I1771" s="285"/>
      <c r="J1771" s="62"/>
      <c r="K1771" s="51"/>
      <c r="L1771" s="66"/>
    </row>
    <row r="1772" spans="1:12" x14ac:dyDescent="0.4">
      <c r="A1772" s="45">
        <f t="shared" ca="1" si="138"/>
        <v>0</v>
      </c>
      <c r="B1772" s="45" t="b">
        <f t="shared" si="137"/>
        <v>0</v>
      </c>
      <c r="C1772" s="46">
        <f t="shared" si="139"/>
        <v>0</v>
      </c>
      <c r="D1772" s="45">
        <f t="shared" si="140"/>
        <v>0</v>
      </c>
      <c r="E1772" s="251">
        <f t="shared" si="141"/>
        <v>0</v>
      </c>
      <c r="F1772" s="168"/>
      <c r="G1772" s="96"/>
      <c r="H1772" s="79"/>
      <c r="I1772" s="285"/>
      <c r="J1772" s="62"/>
      <c r="K1772" s="51"/>
      <c r="L1772" s="66"/>
    </row>
    <row r="1773" spans="1:12" x14ac:dyDescent="0.4">
      <c r="A1773" s="45">
        <f t="shared" ca="1" si="138"/>
        <v>0</v>
      </c>
      <c r="B1773" s="45" t="b">
        <f t="shared" si="137"/>
        <v>0</v>
      </c>
      <c r="C1773" s="46">
        <f t="shared" si="139"/>
        <v>0</v>
      </c>
      <c r="D1773" s="45">
        <f t="shared" si="140"/>
        <v>0</v>
      </c>
      <c r="E1773" s="251">
        <f t="shared" si="141"/>
        <v>0</v>
      </c>
      <c r="F1773" s="168"/>
      <c r="G1773" s="96"/>
      <c r="H1773" s="79"/>
      <c r="I1773" s="285"/>
      <c r="J1773" s="62"/>
      <c r="K1773" s="51"/>
      <c r="L1773" s="66"/>
    </row>
    <row r="1774" spans="1:12" x14ac:dyDescent="0.4">
      <c r="A1774" s="45">
        <f t="shared" ca="1" si="138"/>
        <v>0</v>
      </c>
      <c r="B1774" s="45" t="b">
        <f t="shared" si="137"/>
        <v>0</v>
      </c>
      <c r="C1774" s="46">
        <f t="shared" si="139"/>
        <v>0</v>
      </c>
      <c r="D1774" s="45">
        <f t="shared" si="140"/>
        <v>0</v>
      </c>
      <c r="E1774" s="251">
        <f t="shared" si="141"/>
        <v>0</v>
      </c>
      <c r="F1774" s="168"/>
      <c r="G1774" s="96"/>
      <c r="H1774" s="79"/>
      <c r="I1774" s="285"/>
      <c r="J1774" s="62"/>
      <c r="K1774" s="51"/>
      <c r="L1774" s="66"/>
    </row>
    <row r="1775" spans="1:12" x14ac:dyDescent="0.4">
      <c r="A1775" s="45">
        <f t="shared" ca="1" si="138"/>
        <v>0</v>
      </c>
      <c r="B1775" s="45" t="b">
        <f t="shared" si="137"/>
        <v>0</v>
      </c>
      <c r="C1775" s="46">
        <f t="shared" si="139"/>
        <v>0</v>
      </c>
      <c r="D1775" s="45">
        <f t="shared" si="140"/>
        <v>0</v>
      </c>
      <c r="E1775" s="251">
        <f t="shared" si="141"/>
        <v>0</v>
      </c>
      <c r="F1775" s="168"/>
      <c r="G1775" s="96"/>
      <c r="H1775" s="79"/>
      <c r="I1775" s="285"/>
      <c r="J1775" s="62"/>
      <c r="K1775" s="51"/>
      <c r="L1775" s="66"/>
    </row>
    <row r="1776" spans="1:12" x14ac:dyDescent="0.4">
      <c r="A1776" s="45">
        <f t="shared" ca="1" si="138"/>
        <v>0</v>
      </c>
      <c r="B1776" s="45" t="b">
        <f t="shared" si="137"/>
        <v>0</v>
      </c>
      <c r="C1776" s="46">
        <f t="shared" si="139"/>
        <v>0</v>
      </c>
      <c r="D1776" s="45">
        <f t="shared" si="140"/>
        <v>0</v>
      </c>
      <c r="E1776" s="251">
        <f t="shared" si="141"/>
        <v>0</v>
      </c>
      <c r="F1776" s="168"/>
      <c r="G1776" s="96"/>
      <c r="H1776" s="79"/>
      <c r="I1776" s="285"/>
      <c r="J1776" s="62"/>
      <c r="K1776" s="51"/>
      <c r="L1776" s="66"/>
    </row>
    <row r="1777" spans="1:12" x14ac:dyDescent="0.4">
      <c r="A1777" s="45">
        <f t="shared" ca="1" si="138"/>
        <v>0</v>
      </c>
      <c r="B1777" s="45" t="b">
        <f t="shared" si="137"/>
        <v>0</v>
      </c>
      <c r="C1777" s="46">
        <f t="shared" si="139"/>
        <v>0</v>
      </c>
      <c r="D1777" s="45">
        <f t="shared" si="140"/>
        <v>0</v>
      </c>
      <c r="E1777" s="251">
        <f t="shared" si="141"/>
        <v>0</v>
      </c>
      <c r="F1777" s="168"/>
      <c r="G1777" s="96"/>
      <c r="H1777" s="79"/>
      <c r="I1777" s="285"/>
      <c r="J1777" s="62"/>
      <c r="K1777" s="51"/>
      <c r="L1777" s="66"/>
    </row>
    <row r="1778" spans="1:12" x14ac:dyDescent="0.4">
      <c r="A1778" s="45">
        <f t="shared" ca="1" si="138"/>
        <v>0</v>
      </c>
      <c r="B1778" s="45" t="b">
        <f t="shared" si="137"/>
        <v>0</v>
      </c>
      <c r="C1778" s="46">
        <f t="shared" si="139"/>
        <v>0</v>
      </c>
      <c r="D1778" s="45">
        <f t="shared" si="140"/>
        <v>0</v>
      </c>
      <c r="E1778" s="251">
        <f t="shared" si="141"/>
        <v>0</v>
      </c>
      <c r="F1778" s="168"/>
      <c r="G1778" s="96"/>
      <c r="H1778" s="79"/>
      <c r="I1778" s="285"/>
      <c r="J1778" s="62"/>
      <c r="K1778" s="51"/>
      <c r="L1778" s="66"/>
    </row>
    <row r="1779" spans="1:12" x14ac:dyDescent="0.4">
      <c r="A1779" s="45">
        <f t="shared" ca="1" si="138"/>
        <v>0</v>
      </c>
      <c r="B1779" s="45" t="b">
        <f t="shared" si="137"/>
        <v>0</v>
      </c>
      <c r="C1779" s="46">
        <f t="shared" si="139"/>
        <v>0</v>
      </c>
      <c r="D1779" s="45">
        <f t="shared" si="140"/>
        <v>0</v>
      </c>
      <c r="E1779" s="251">
        <f t="shared" si="141"/>
        <v>0</v>
      </c>
      <c r="F1779" s="168"/>
      <c r="G1779" s="96"/>
      <c r="H1779" s="79"/>
      <c r="I1779" s="285"/>
      <c r="J1779" s="62"/>
      <c r="K1779" s="51"/>
      <c r="L1779" s="66"/>
    </row>
    <row r="1780" spans="1:12" x14ac:dyDescent="0.4">
      <c r="A1780" s="45">
        <f t="shared" ca="1" si="138"/>
        <v>0</v>
      </c>
      <c r="B1780" s="45" t="b">
        <f t="shared" si="137"/>
        <v>0</v>
      </c>
      <c r="C1780" s="46">
        <f t="shared" si="139"/>
        <v>0</v>
      </c>
      <c r="D1780" s="45">
        <f t="shared" si="140"/>
        <v>0</v>
      </c>
      <c r="E1780" s="251">
        <f t="shared" si="141"/>
        <v>0</v>
      </c>
      <c r="F1780" s="168"/>
      <c r="G1780" s="96"/>
      <c r="H1780" s="79"/>
      <c r="I1780" s="285"/>
      <c r="J1780" s="62"/>
      <c r="K1780" s="51"/>
      <c r="L1780" s="66"/>
    </row>
    <row r="1781" spans="1:12" x14ac:dyDescent="0.4">
      <c r="A1781" s="45">
        <f t="shared" ca="1" si="138"/>
        <v>0</v>
      </c>
      <c r="B1781" s="45" t="b">
        <f t="shared" si="137"/>
        <v>0</v>
      </c>
      <c r="C1781" s="46">
        <f t="shared" si="139"/>
        <v>0</v>
      </c>
      <c r="D1781" s="45">
        <f t="shared" si="140"/>
        <v>0</v>
      </c>
      <c r="E1781" s="251">
        <f t="shared" si="141"/>
        <v>0</v>
      </c>
      <c r="F1781" s="168"/>
      <c r="G1781" s="96"/>
      <c r="H1781" s="79"/>
      <c r="I1781" s="285"/>
      <c r="J1781" s="62"/>
      <c r="K1781" s="51"/>
      <c r="L1781" s="66"/>
    </row>
    <row r="1782" spans="1:12" x14ac:dyDescent="0.4">
      <c r="A1782" s="45">
        <f t="shared" ca="1" si="138"/>
        <v>0</v>
      </c>
      <c r="B1782" s="45" t="b">
        <f t="shared" si="137"/>
        <v>0</v>
      </c>
      <c r="C1782" s="46">
        <f t="shared" si="139"/>
        <v>0</v>
      </c>
      <c r="D1782" s="45">
        <f t="shared" si="140"/>
        <v>0</v>
      </c>
      <c r="E1782" s="251">
        <f t="shared" si="141"/>
        <v>0</v>
      </c>
      <c r="F1782" s="168"/>
      <c r="G1782" s="96"/>
      <c r="H1782" s="79"/>
      <c r="I1782" s="285"/>
      <c r="J1782" s="62"/>
      <c r="K1782" s="51"/>
      <c r="L1782" s="66"/>
    </row>
    <row r="1783" spans="1:12" x14ac:dyDescent="0.4">
      <c r="A1783" s="45">
        <f t="shared" ca="1" si="138"/>
        <v>0</v>
      </c>
      <c r="B1783" s="45" t="b">
        <f t="shared" si="137"/>
        <v>0</v>
      </c>
      <c r="C1783" s="46">
        <f t="shared" si="139"/>
        <v>0</v>
      </c>
      <c r="D1783" s="45">
        <f t="shared" si="140"/>
        <v>0</v>
      </c>
      <c r="E1783" s="251">
        <f t="shared" si="141"/>
        <v>0</v>
      </c>
      <c r="F1783" s="168"/>
      <c r="G1783" s="96"/>
      <c r="H1783" s="79"/>
      <c r="I1783" s="285"/>
      <c r="J1783" s="62"/>
      <c r="K1783" s="51"/>
      <c r="L1783" s="66"/>
    </row>
    <row r="1784" spans="1:12" x14ac:dyDescent="0.4">
      <c r="A1784" s="45">
        <f t="shared" ca="1" si="138"/>
        <v>0</v>
      </c>
      <c r="B1784" s="45" t="b">
        <f t="shared" si="137"/>
        <v>0</v>
      </c>
      <c r="C1784" s="46">
        <f t="shared" si="139"/>
        <v>0</v>
      </c>
      <c r="D1784" s="45">
        <f t="shared" si="140"/>
        <v>0</v>
      </c>
      <c r="E1784" s="251">
        <f t="shared" si="141"/>
        <v>0</v>
      </c>
      <c r="F1784" s="168"/>
      <c r="G1784" s="96"/>
      <c r="H1784" s="79"/>
      <c r="I1784" s="285"/>
      <c r="J1784" s="62"/>
      <c r="K1784" s="51"/>
      <c r="L1784" s="66"/>
    </row>
    <row r="1785" spans="1:12" x14ac:dyDescent="0.4">
      <c r="A1785" s="45">
        <f t="shared" ca="1" si="138"/>
        <v>0</v>
      </c>
      <c r="B1785" s="45" t="b">
        <f t="shared" si="137"/>
        <v>0</v>
      </c>
      <c r="C1785" s="46">
        <f t="shared" si="139"/>
        <v>0</v>
      </c>
      <c r="D1785" s="45">
        <f t="shared" si="140"/>
        <v>0</v>
      </c>
      <c r="E1785" s="251">
        <f t="shared" si="141"/>
        <v>0</v>
      </c>
      <c r="F1785" s="168"/>
      <c r="G1785" s="96"/>
      <c r="H1785" s="79"/>
      <c r="I1785" s="285"/>
      <c r="J1785" s="62"/>
      <c r="K1785" s="51"/>
      <c r="L1785" s="66"/>
    </row>
    <row r="1786" spans="1:12" x14ac:dyDescent="0.4">
      <c r="A1786" s="45">
        <f t="shared" ca="1" si="138"/>
        <v>0</v>
      </c>
      <c r="B1786" s="45" t="b">
        <f t="shared" si="137"/>
        <v>0</v>
      </c>
      <c r="C1786" s="46">
        <f t="shared" si="139"/>
        <v>0</v>
      </c>
      <c r="D1786" s="45">
        <f t="shared" si="140"/>
        <v>0</v>
      </c>
      <c r="E1786" s="251">
        <f t="shared" si="141"/>
        <v>0</v>
      </c>
      <c r="F1786" s="168"/>
      <c r="G1786" s="96"/>
      <c r="H1786" s="79"/>
      <c r="I1786" s="285"/>
      <c r="J1786" s="62"/>
      <c r="K1786" s="51"/>
      <c r="L1786" s="66"/>
    </row>
    <row r="1787" spans="1:12" x14ac:dyDescent="0.4">
      <c r="A1787" s="45">
        <f t="shared" ca="1" si="138"/>
        <v>0</v>
      </c>
      <c r="B1787" s="45" t="b">
        <f t="shared" si="137"/>
        <v>0</v>
      </c>
      <c r="C1787" s="46">
        <f t="shared" si="139"/>
        <v>0</v>
      </c>
      <c r="D1787" s="45">
        <f t="shared" si="140"/>
        <v>0</v>
      </c>
      <c r="E1787" s="251">
        <f t="shared" si="141"/>
        <v>0</v>
      </c>
      <c r="F1787" s="168"/>
      <c r="G1787" s="96"/>
      <c r="H1787" s="79"/>
      <c r="I1787" s="285"/>
      <c r="J1787" s="62"/>
      <c r="K1787" s="51"/>
      <c r="L1787" s="66"/>
    </row>
    <row r="1788" spans="1:12" x14ac:dyDescent="0.4">
      <c r="A1788" s="45">
        <f t="shared" ca="1" si="138"/>
        <v>0</v>
      </c>
      <c r="B1788" s="45" t="b">
        <f t="shared" si="137"/>
        <v>0</v>
      </c>
      <c r="C1788" s="46">
        <f t="shared" si="139"/>
        <v>0</v>
      </c>
      <c r="D1788" s="45">
        <f t="shared" si="140"/>
        <v>0</v>
      </c>
      <c r="E1788" s="251">
        <f t="shared" si="141"/>
        <v>0</v>
      </c>
      <c r="F1788" s="168"/>
      <c r="G1788" s="96"/>
      <c r="H1788" s="79"/>
      <c r="I1788" s="285"/>
      <c r="J1788" s="62"/>
      <c r="K1788" s="51"/>
      <c r="L1788" s="66"/>
    </row>
    <row r="1789" spans="1:12" x14ac:dyDescent="0.4">
      <c r="A1789" s="45">
        <f t="shared" ca="1" si="138"/>
        <v>0</v>
      </c>
      <c r="B1789" s="45" t="b">
        <f t="shared" si="137"/>
        <v>0</v>
      </c>
      <c r="C1789" s="46">
        <f t="shared" si="139"/>
        <v>0</v>
      </c>
      <c r="D1789" s="45">
        <f t="shared" si="140"/>
        <v>0</v>
      </c>
      <c r="E1789" s="251">
        <f t="shared" si="141"/>
        <v>0</v>
      </c>
      <c r="F1789" s="168"/>
      <c r="G1789" s="96"/>
      <c r="H1789" s="79"/>
      <c r="I1789" s="285"/>
      <c r="J1789" s="62"/>
      <c r="K1789" s="51"/>
      <c r="L1789" s="66"/>
    </row>
    <row r="1790" spans="1:12" x14ac:dyDescent="0.4">
      <c r="A1790" s="45">
        <f t="shared" ca="1" si="138"/>
        <v>0</v>
      </c>
      <c r="B1790" s="45" t="b">
        <f t="shared" si="137"/>
        <v>0</v>
      </c>
      <c r="C1790" s="46">
        <f t="shared" si="139"/>
        <v>0</v>
      </c>
      <c r="D1790" s="45">
        <f t="shared" si="140"/>
        <v>0</v>
      </c>
      <c r="E1790" s="251">
        <f t="shared" si="141"/>
        <v>0</v>
      </c>
      <c r="F1790" s="168"/>
      <c r="G1790" s="96"/>
      <c r="H1790" s="79"/>
      <c r="I1790" s="285"/>
      <c r="J1790" s="62"/>
      <c r="K1790" s="51"/>
      <c r="L1790" s="66"/>
    </row>
    <row r="1791" spans="1:12" x14ac:dyDescent="0.4">
      <c r="A1791" s="45">
        <f t="shared" ca="1" si="138"/>
        <v>0</v>
      </c>
      <c r="B1791" s="45" t="b">
        <f t="shared" si="137"/>
        <v>0</v>
      </c>
      <c r="C1791" s="46">
        <f t="shared" si="139"/>
        <v>0</v>
      </c>
      <c r="D1791" s="45">
        <f t="shared" si="140"/>
        <v>0</v>
      </c>
      <c r="E1791" s="251">
        <f t="shared" si="141"/>
        <v>0</v>
      </c>
      <c r="F1791" s="168"/>
      <c r="G1791" s="96"/>
      <c r="H1791" s="79"/>
      <c r="I1791" s="285"/>
      <c r="J1791" s="62"/>
      <c r="K1791" s="51"/>
      <c r="L1791" s="66"/>
    </row>
    <row r="1792" spans="1:12" x14ac:dyDescent="0.4">
      <c r="A1792" s="45">
        <f t="shared" ca="1" si="138"/>
        <v>0</v>
      </c>
      <c r="B1792" s="45" t="b">
        <f t="shared" si="137"/>
        <v>0</v>
      </c>
      <c r="C1792" s="46">
        <f t="shared" si="139"/>
        <v>0</v>
      </c>
      <c r="D1792" s="45">
        <f t="shared" si="140"/>
        <v>0</v>
      </c>
      <c r="E1792" s="251">
        <f t="shared" si="141"/>
        <v>0</v>
      </c>
      <c r="F1792" s="168"/>
      <c r="G1792" s="96"/>
      <c r="H1792" s="79"/>
      <c r="I1792" s="285"/>
      <c r="J1792" s="62"/>
      <c r="K1792" s="51"/>
      <c r="L1792" s="66"/>
    </row>
    <row r="1793" spans="1:12" x14ac:dyDescent="0.4">
      <c r="A1793" s="45">
        <f t="shared" ca="1" si="138"/>
        <v>0</v>
      </c>
      <c r="B1793" s="45" t="b">
        <f t="shared" si="137"/>
        <v>0</v>
      </c>
      <c r="C1793" s="46">
        <f t="shared" si="139"/>
        <v>0</v>
      </c>
      <c r="D1793" s="45">
        <f t="shared" si="140"/>
        <v>0</v>
      </c>
      <c r="E1793" s="251">
        <f t="shared" si="141"/>
        <v>0</v>
      </c>
      <c r="F1793" s="168"/>
      <c r="G1793" s="96"/>
      <c r="H1793" s="79"/>
      <c r="I1793" s="285"/>
      <c r="J1793" s="62"/>
      <c r="K1793" s="51"/>
      <c r="L1793" s="66"/>
    </row>
    <row r="1794" spans="1:12" x14ac:dyDescent="0.4">
      <c r="A1794" s="45">
        <f t="shared" ca="1" si="138"/>
        <v>0</v>
      </c>
      <c r="B1794" s="45" t="b">
        <f t="shared" si="137"/>
        <v>0</v>
      </c>
      <c r="C1794" s="46">
        <f t="shared" si="139"/>
        <v>0</v>
      </c>
      <c r="D1794" s="45">
        <f t="shared" si="140"/>
        <v>0</v>
      </c>
      <c r="E1794" s="251">
        <f t="shared" si="141"/>
        <v>0</v>
      </c>
      <c r="F1794" s="168"/>
      <c r="G1794" s="96"/>
      <c r="H1794" s="79"/>
      <c r="I1794" s="285"/>
      <c r="J1794" s="62"/>
      <c r="K1794" s="51"/>
      <c r="L1794" s="66"/>
    </row>
    <row r="1795" spans="1:12" x14ac:dyDescent="0.4">
      <c r="A1795" s="45">
        <f t="shared" ca="1" si="138"/>
        <v>0</v>
      </c>
      <c r="B1795" s="45" t="b">
        <f t="shared" si="137"/>
        <v>0</v>
      </c>
      <c r="C1795" s="46">
        <f t="shared" si="139"/>
        <v>0</v>
      </c>
      <c r="D1795" s="45">
        <f t="shared" si="140"/>
        <v>0</v>
      </c>
      <c r="E1795" s="251">
        <f t="shared" si="141"/>
        <v>0</v>
      </c>
      <c r="F1795" s="168"/>
      <c r="G1795" s="96"/>
      <c r="H1795" s="79"/>
      <c r="I1795" s="285"/>
      <c r="J1795" s="62"/>
      <c r="K1795" s="51"/>
      <c r="L1795" s="66"/>
    </row>
    <row r="1796" spans="1:12" x14ac:dyDescent="0.4">
      <c r="A1796" s="45">
        <f t="shared" ca="1" si="138"/>
        <v>0</v>
      </c>
      <c r="B1796" s="45" t="b">
        <f t="shared" si="137"/>
        <v>0</v>
      </c>
      <c r="C1796" s="46">
        <f t="shared" si="139"/>
        <v>0</v>
      </c>
      <c r="D1796" s="45">
        <f t="shared" si="140"/>
        <v>0</v>
      </c>
      <c r="E1796" s="251">
        <f t="shared" si="141"/>
        <v>0</v>
      </c>
      <c r="F1796" s="168"/>
      <c r="G1796" s="96"/>
      <c r="H1796" s="79"/>
      <c r="I1796" s="285"/>
      <c r="J1796" s="62"/>
      <c r="K1796" s="51"/>
      <c r="L1796" s="66"/>
    </row>
    <row r="1797" spans="1:12" x14ac:dyDescent="0.4">
      <c r="A1797" s="45">
        <f t="shared" ca="1" si="138"/>
        <v>0</v>
      </c>
      <c r="B1797" s="45" t="b">
        <f t="shared" si="137"/>
        <v>0</v>
      </c>
      <c r="C1797" s="46">
        <f t="shared" si="139"/>
        <v>0</v>
      </c>
      <c r="D1797" s="45">
        <f t="shared" si="140"/>
        <v>0</v>
      </c>
      <c r="E1797" s="251">
        <f t="shared" si="141"/>
        <v>0</v>
      </c>
      <c r="F1797" s="168"/>
      <c r="G1797" s="96"/>
      <c r="H1797" s="79"/>
      <c r="I1797" s="285"/>
      <c r="J1797" s="62"/>
      <c r="K1797" s="51"/>
      <c r="L1797" s="66"/>
    </row>
    <row r="1798" spans="1:12" x14ac:dyDescent="0.4">
      <c r="A1798" s="45">
        <f t="shared" ca="1" si="138"/>
        <v>0</v>
      </c>
      <c r="B1798" s="45" t="b">
        <f t="shared" si="137"/>
        <v>0</v>
      </c>
      <c r="C1798" s="46">
        <f t="shared" si="139"/>
        <v>0</v>
      </c>
      <c r="D1798" s="45">
        <f t="shared" si="140"/>
        <v>0</v>
      </c>
      <c r="E1798" s="251">
        <f t="shared" si="141"/>
        <v>0</v>
      </c>
      <c r="F1798" s="168"/>
      <c r="G1798" s="96"/>
      <c r="H1798" s="79"/>
      <c r="I1798" s="285"/>
      <c r="J1798" s="62"/>
      <c r="K1798" s="51"/>
      <c r="L1798" s="66"/>
    </row>
    <row r="1799" spans="1:12" x14ac:dyDescent="0.4">
      <c r="A1799" s="45">
        <f t="shared" ca="1" si="138"/>
        <v>0</v>
      </c>
      <c r="B1799" s="45" t="b">
        <f t="shared" ref="B1799:B1862" si="142">AND(分科號=E1799,D1799&gt;=分起日,D1799&lt;=分訖日)</f>
        <v>0</v>
      </c>
      <c r="C1799" s="46">
        <f t="shared" si="139"/>
        <v>0</v>
      </c>
      <c r="D1799" s="45">
        <f t="shared" si="140"/>
        <v>0</v>
      </c>
      <c r="E1799" s="251">
        <f t="shared" si="141"/>
        <v>0</v>
      </c>
      <c r="F1799" s="168"/>
      <c r="G1799" s="96"/>
      <c r="H1799" s="79"/>
      <c r="I1799" s="285"/>
      <c r="J1799" s="62"/>
      <c r="K1799" s="51"/>
      <c r="L1799" s="66"/>
    </row>
    <row r="1800" spans="1:12" x14ac:dyDescent="0.4">
      <c r="A1800" s="45">
        <f t="shared" ref="A1800:A1863" ca="1" si="143">IF(B1800,COUNTIF(OFFSET(B1800,ROW()*-1+6,,ROW()-5),TRUE),)</f>
        <v>0</v>
      </c>
      <c r="B1800" s="45" t="b">
        <f t="shared" si="142"/>
        <v>0</v>
      </c>
      <c r="C1800" s="46">
        <f t="shared" ref="C1800:C1863" si="144">IF(F1800&lt;&gt;"",F1800,IF(E1800&lt;&gt;0,INDEX(C:C,ROW()-1),0))</f>
        <v>0</v>
      </c>
      <c r="D1800" s="45">
        <f t="shared" ref="D1800:D1863" si="145">IF(G1800&lt;&gt;"",G1800,IF(E1800&lt;&gt;0,INDEX(D:D,ROW()-1),0))</f>
        <v>0</v>
      </c>
      <c r="E1800" s="251">
        <f t="shared" si="141"/>
        <v>0</v>
      </c>
      <c r="F1800" s="168"/>
      <c r="G1800" s="96"/>
      <c r="H1800" s="79"/>
      <c r="I1800" s="285"/>
      <c r="J1800" s="62"/>
      <c r="K1800" s="51"/>
      <c r="L1800" s="66"/>
    </row>
    <row r="1801" spans="1:12" x14ac:dyDescent="0.4">
      <c r="A1801" s="45">
        <f t="shared" ca="1" si="143"/>
        <v>0</v>
      </c>
      <c r="B1801" s="45" t="b">
        <f t="shared" si="142"/>
        <v>0</v>
      </c>
      <c r="C1801" s="46">
        <f t="shared" si="144"/>
        <v>0</v>
      </c>
      <c r="D1801" s="45">
        <f t="shared" si="145"/>
        <v>0</v>
      </c>
      <c r="E1801" s="251">
        <f t="shared" si="141"/>
        <v>0</v>
      </c>
      <c r="F1801" s="168"/>
      <c r="G1801" s="96"/>
      <c r="H1801" s="79"/>
      <c r="I1801" s="285"/>
      <c r="J1801" s="62"/>
      <c r="K1801" s="51"/>
      <c r="L1801" s="66"/>
    </row>
    <row r="1802" spans="1:12" x14ac:dyDescent="0.4">
      <c r="A1802" s="45">
        <f t="shared" ca="1" si="143"/>
        <v>0</v>
      </c>
      <c r="B1802" s="45" t="b">
        <f t="shared" si="142"/>
        <v>0</v>
      </c>
      <c r="C1802" s="46">
        <f t="shared" si="144"/>
        <v>0</v>
      </c>
      <c r="D1802" s="45">
        <f t="shared" si="145"/>
        <v>0</v>
      </c>
      <c r="E1802" s="251">
        <f t="shared" ref="E1802:E1865" si="146">IF(I1802&lt;&gt;"",VALUE(TRIM(LEFT(I1802,6))),0)</f>
        <v>0</v>
      </c>
      <c r="F1802" s="168"/>
      <c r="G1802" s="96"/>
      <c r="H1802" s="79"/>
      <c r="I1802" s="285"/>
      <c r="J1802" s="62"/>
      <c r="K1802" s="51"/>
      <c r="L1802" s="66"/>
    </row>
    <row r="1803" spans="1:12" x14ac:dyDescent="0.4">
      <c r="A1803" s="45">
        <f t="shared" ca="1" si="143"/>
        <v>0</v>
      </c>
      <c r="B1803" s="45" t="b">
        <f t="shared" si="142"/>
        <v>0</v>
      </c>
      <c r="C1803" s="46">
        <f t="shared" si="144"/>
        <v>0</v>
      </c>
      <c r="D1803" s="45">
        <f t="shared" si="145"/>
        <v>0</v>
      </c>
      <c r="E1803" s="251">
        <f t="shared" si="146"/>
        <v>0</v>
      </c>
      <c r="F1803" s="168"/>
      <c r="G1803" s="96"/>
      <c r="H1803" s="79"/>
      <c r="I1803" s="285"/>
      <c r="J1803" s="62"/>
      <c r="K1803" s="51"/>
      <c r="L1803" s="66"/>
    </row>
    <row r="1804" spans="1:12" x14ac:dyDescent="0.4">
      <c r="A1804" s="45">
        <f t="shared" ca="1" si="143"/>
        <v>0</v>
      </c>
      <c r="B1804" s="45" t="b">
        <f t="shared" si="142"/>
        <v>0</v>
      </c>
      <c r="C1804" s="46">
        <f t="shared" si="144"/>
        <v>0</v>
      </c>
      <c r="D1804" s="45">
        <f t="shared" si="145"/>
        <v>0</v>
      </c>
      <c r="E1804" s="251">
        <f t="shared" si="146"/>
        <v>0</v>
      </c>
      <c r="F1804" s="168"/>
      <c r="G1804" s="96"/>
      <c r="H1804" s="79"/>
      <c r="I1804" s="285"/>
      <c r="J1804" s="62"/>
      <c r="K1804" s="51"/>
      <c r="L1804" s="66"/>
    </row>
    <row r="1805" spans="1:12" x14ac:dyDescent="0.4">
      <c r="A1805" s="45">
        <f t="shared" ca="1" si="143"/>
        <v>0</v>
      </c>
      <c r="B1805" s="45" t="b">
        <f t="shared" si="142"/>
        <v>0</v>
      </c>
      <c r="C1805" s="46">
        <f t="shared" si="144"/>
        <v>0</v>
      </c>
      <c r="D1805" s="45">
        <f t="shared" si="145"/>
        <v>0</v>
      </c>
      <c r="E1805" s="251">
        <f t="shared" si="146"/>
        <v>0</v>
      </c>
      <c r="F1805" s="168"/>
      <c r="G1805" s="96"/>
      <c r="H1805" s="79"/>
      <c r="I1805" s="285"/>
      <c r="J1805" s="62"/>
      <c r="K1805" s="51"/>
      <c r="L1805" s="66"/>
    </row>
    <row r="1806" spans="1:12" x14ac:dyDescent="0.4">
      <c r="A1806" s="45">
        <f t="shared" ca="1" si="143"/>
        <v>0</v>
      </c>
      <c r="B1806" s="45" t="b">
        <f t="shared" si="142"/>
        <v>0</v>
      </c>
      <c r="C1806" s="46">
        <f t="shared" si="144"/>
        <v>0</v>
      </c>
      <c r="D1806" s="45">
        <f t="shared" si="145"/>
        <v>0</v>
      </c>
      <c r="E1806" s="251">
        <f t="shared" si="146"/>
        <v>0</v>
      </c>
      <c r="F1806" s="168"/>
      <c r="G1806" s="96"/>
      <c r="H1806" s="79"/>
      <c r="I1806" s="285"/>
      <c r="J1806" s="62"/>
      <c r="K1806" s="51"/>
      <c r="L1806" s="66"/>
    </row>
    <row r="1807" spans="1:12" x14ac:dyDescent="0.4">
      <c r="A1807" s="45">
        <f t="shared" ca="1" si="143"/>
        <v>0</v>
      </c>
      <c r="B1807" s="45" t="b">
        <f t="shared" si="142"/>
        <v>0</v>
      </c>
      <c r="C1807" s="46">
        <f t="shared" si="144"/>
        <v>0</v>
      </c>
      <c r="D1807" s="45">
        <f t="shared" si="145"/>
        <v>0</v>
      </c>
      <c r="E1807" s="251">
        <f t="shared" si="146"/>
        <v>0</v>
      </c>
      <c r="F1807" s="168"/>
      <c r="G1807" s="96"/>
      <c r="H1807" s="79"/>
      <c r="I1807" s="285"/>
      <c r="J1807" s="62"/>
      <c r="K1807" s="51"/>
      <c r="L1807" s="66"/>
    </row>
    <row r="1808" spans="1:12" x14ac:dyDescent="0.4">
      <c r="A1808" s="45">
        <f t="shared" ca="1" si="143"/>
        <v>0</v>
      </c>
      <c r="B1808" s="45" t="b">
        <f t="shared" si="142"/>
        <v>0</v>
      </c>
      <c r="C1808" s="46">
        <f t="shared" si="144"/>
        <v>0</v>
      </c>
      <c r="D1808" s="45">
        <f t="shared" si="145"/>
        <v>0</v>
      </c>
      <c r="E1808" s="251">
        <f t="shared" si="146"/>
        <v>0</v>
      </c>
      <c r="F1808" s="168"/>
      <c r="G1808" s="96"/>
      <c r="H1808" s="79"/>
      <c r="I1808" s="285"/>
      <c r="J1808" s="62"/>
      <c r="K1808" s="51"/>
      <c r="L1808" s="66"/>
    </row>
    <row r="1809" spans="1:12" x14ac:dyDescent="0.4">
      <c r="A1809" s="45">
        <f t="shared" ca="1" si="143"/>
        <v>0</v>
      </c>
      <c r="B1809" s="45" t="b">
        <f t="shared" si="142"/>
        <v>0</v>
      </c>
      <c r="C1809" s="46">
        <f t="shared" si="144"/>
        <v>0</v>
      </c>
      <c r="D1809" s="45">
        <f t="shared" si="145"/>
        <v>0</v>
      </c>
      <c r="E1809" s="251">
        <f t="shared" si="146"/>
        <v>0</v>
      </c>
      <c r="F1809" s="168"/>
      <c r="G1809" s="96"/>
      <c r="H1809" s="79"/>
      <c r="I1809" s="285"/>
      <c r="J1809" s="62"/>
      <c r="K1809" s="51"/>
      <c r="L1809" s="66"/>
    </row>
    <row r="1810" spans="1:12" x14ac:dyDescent="0.4">
      <c r="A1810" s="45">
        <f t="shared" ca="1" si="143"/>
        <v>0</v>
      </c>
      <c r="B1810" s="45" t="b">
        <f t="shared" si="142"/>
        <v>0</v>
      </c>
      <c r="C1810" s="46">
        <f t="shared" si="144"/>
        <v>0</v>
      </c>
      <c r="D1810" s="45">
        <f t="shared" si="145"/>
        <v>0</v>
      </c>
      <c r="E1810" s="251">
        <f t="shared" si="146"/>
        <v>0</v>
      </c>
      <c r="F1810" s="168"/>
      <c r="G1810" s="96"/>
      <c r="H1810" s="79"/>
      <c r="I1810" s="285"/>
      <c r="J1810" s="62"/>
      <c r="K1810" s="51"/>
      <c r="L1810" s="66"/>
    </row>
    <row r="1811" spans="1:12" x14ac:dyDescent="0.4">
      <c r="A1811" s="45">
        <f t="shared" ca="1" si="143"/>
        <v>0</v>
      </c>
      <c r="B1811" s="45" t="b">
        <f t="shared" si="142"/>
        <v>0</v>
      </c>
      <c r="C1811" s="46">
        <f t="shared" si="144"/>
        <v>0</v>
      </c>
      <c r="D1811" s="45">
        <f t="shared" si="145"/>
        <v>0</v>
      </c>
      <c r="E1811" s="251">
        <f t="shared" si="146"/>
        <v>0</v>
      </c>
      <c r="F1811" s="168"/>
      <c r="G1811" s="96"/>
      <c r="H1811" s="79"/>
      <c r="I1811" s="285"/>
      <c r="J1811" s="62"/>
      <c r="K1811" s="51"/>
      <c r="L1811" s="66"/>
    </row>
    <row r="1812" spans="1:12" x14ac:dyDescent="0.4">
      <c r="A1812" s="45">
        <f t="shared" ca="1" si="143"/>
        <v>0</v>
      </c>
      <c r="B1812" s="45" t="b">
        <f t="shared" si="142"/>
        <v>0</v>
      </c>
      <c r="C1812" s="46">
        <f t="shared" si="144"/>
        <v>0</v>
      </c>
      <c r="D1812" s="45">
        <f t="shared" si="145"/>
        <v>0</v>
      </c>
      <c r="E1812" s="251">
        <f t="shared" si="146"/>
        <v>0</v>
      </c>
      <c r="F1812" s="168"/>
      <c r="G1812" s="96"/>
      <c r="H1812" s="79"/>
      <c r="I1812" s="285"/>
      <c r="J1812" s="62"/>
      <c r="K1812" s="51"/>
      <c r="L1812" s="66"/>
    </row>
    <row r="1813" spans="1:12" x14ac:dyDescent="0.4">
      <c r="A1813" s="45">
        <f t="shared" ca="1" si="143"/>
        <v>0</v>
      </c>
      <c r="B1813" s="45" t="b">
        <f t="shared" si="142"/>
        <v>0</v>
      </c>
      <c r="C1813" s="46">
        <f t="shared" si="144"/>
        <v>0</v>
      </c>
      <c r="D1813" s="45">
        <f t="shared" si="145"/>
        <v>0</v>
      </c>
      <c r="E1813" s="251">
        <f t="shared" si="146"/>
        <v>0</v>
      </c>
      <c r="F1813" s="168"/>
      <c r="G1813" s="96"/>
      <c r="H1813" s="79"/>
      <c r="I1813" s="285"/>
      <c r="J1813" s="62"/>
      <c r="K1813" s="51"/>
      <c r="L1813" s="66"/>
    </row>
    <row r="1814" spans="1:12" x14ac:dyDescent="0.4">
      <c r="A1814" s="45">
        <f t="shared" ca="1" si="143"/>
        <v>0</v>
      </c>
      <c r="B1814" s="45" t="b">
        <f t="shared" si="142"/>
        <v>0</v>
      </c>
      <c r="C1814" s="46">
        <f t="shared" si="144"/>
        <v>0</v>
      </c>
      <c r="D1814" s="45">
        <f t="shared" si="145"/>
        <v>0</v>
      </c>
      <c r="E1814" s="251">
        <f t="shared" si="146"/>
        <v>0</v>
      </c>
      <c r="F1814" s="168"/>
      <c r="G1814" s="96"/>
      <c r="H1814" s="79"/>
      <c r="I1814" s="285"/>
      <c r="J1814" s="62"/>
      <c r="K1814" s="51"/>
      <c r="L1814" s="66"/>
    </row>
    <row r="1815" spans="1:12" x14ac:dyDescent="0.4">
      <c r="A1815" s="45">
        <f t="shared" ca="1" si="143"/>
        <v>0</v>
      </c>
      <c r="B1815" s="45" t="b">
        <f t="shared" si="142"/>
        <v>0</v>
      </c>
      <c r="C1815" s="46">
        <f t="shared" si="144"/>
        <v>0</v>
      </c>
      <c r="D1815" s="45">
        <f t="shared" si="145"/>
        <v>0</v>
      </c>
      <c r="E1815" s="251">
        <f t="shared" si="146"/>
        <v>0</v>
      </c>
      <c r="F1815" s="168"/>
      <c r="G1815" s="96"/>
      <c r="H1815" s="79"/>
      <c r="I1815" s="285"/>
      <c r="J1815" s="62"/>
      <c r="K1815" s="51"/>
      <c r="L1815" s="66"/>
    </row>
    <row r="1816" spans="1:12" x14ac:dyDescent="0.4">
      <c r="A1816" s="45">
        <f t="shared" ca="1" si="143"/>
        <v>0</v>
      </c>
      <c r="B1816" s="45" t="b">
        <f t="shared" si="142"/>
        <v>0</v>
      </c>
      <c r="C1816" s="46">
        <f t="shared" si="144"/>
        <v>0</v>
      </c>
      <c r="D1816" s="45">
        <f t="shared" si="145"/>
        <v>0</v>
      </c>
      <c r="E1816" s="251">
        <f t="shared" si="146"/>
        <v>0</v>
      </c>
      <c r="F1816" s="168"/>
      <c r="G1816" s="96"/>
      <c r="H1816" s="79"/>
      <c r="I1816" s="285"/>
      <c r="J1816" s="62"/>
      <c r="K1816" s="51"/>
      <c r="L1816" s="66"/>
    </row>
    <row r="1817" spans="1:12" x14ac:dyDescent="0.4">
      <c r="A1817" s="45">
        <f t="shared" ca="1" si="143"/>
        <v>0</v>
      </c>
      <c r="B1817" s="45" t="b">
        <f t="shared" si="142"/>
        <v>0</v>
      </c>
      <c r="C1817" s="46">
        <f t="shared" si="144"/>
        <v>0</v>
      </c>
      <c r="D1817" s="45">
        <f t="shared" si="145"/>
        <v>0</v>
      </c>
      <c r="E1817" s="251">
        <f t="shared" si="146"/>
        <v>0</v>
      </c>
      <c r="F1817" s="168"/>
      <c r="G1817" s="96"/>
      <c r="H1817" s="79"/>
      <c r="I1817" s="285"/>
      <c r="J1817" s="62"/>
      <c r="K1817" s="51"/>
      <c r="L1817" s="66"/>
    </row>
    <row r="1818" spans="1:12" x14ac:dyDescent="0.4">
      <c r="A1818" s="45">
        <f t="shared" ca="1" si="143"/>
        <v>0</v>
      </c>
      <c r="B1818" s="45" t="b">
        <f t="shared" si="142"/>
        <v>0</v>
      </c>
      <c r="C1818" s="46">
        <f t="shared" si="144"/>
        <v>0</v>
      </c>
      <c r="D1818" s="45">
        <f t="shared" si="145"/>
        <v>0</v>
      </c>
      <c r="E1818" s="251">
        <f t="shared" si="146"/>
        <v>0</v>
      </c>
      <c r="F1818" s="168"/>
      <c r="G1818" s="96"/>
      <c r="H1818" s="79"/>
      <c r="I1818" s="285"/>
      <c r="J1818" s="62"/>
      <c r="K1818" s="51"/>
      <c r="L1818" s="66"/>
    </row>
    <row r="1819" spans="1:12" x14ac:dyDescent="0.4">
      <c r="A1819" s="45">
        <f t="shared" ca="1" si="143"/>
        <v>0</v>
      </c>
      <c r="B1819" s="45" t="b">
        <f t="shared" si="142"/>
        <v>0</v>
      </c>
      <c r="C1819" s="46">
        <f t="shared" si="144"/>
        <v>0</v>
      </c>
      <c r="D1819" s="45">
        <f t="shared" si="145"/>
        <v>0</v>
      </c>
      <c r="E1819" s="251">
        <f t="shared" si="146"/>
        <v>0</v>
      </c>
      <c r="F1819" s="168"/>
      <c r="G1819" s="96"/>
      <c r="H1819" s="79"/>
      <c r="I1819" s="285"/>
      <c r="J1819" s="62"/>
      <c r="K1819" s="51"/>
      <c r="L1819" s="66"/>
    </row>
    <row r="1820" spans="1:12" x14ac:dyDescent="0.4">
      <c r="A1820" s="45">
        <f t="shared" ca="1" si="143"/>
        <v>0</v>
      </c>
      <c r="B1820" s="45" t="b">
        <f t="shared" si="142"/>
        <v>0</v>
      </c>
      <c r="C1820" s="46">
        <f t="shared" si="144"/>
        <v>0</v>
      </c>
      <c r="D1820" s="45">
        <f t="shared" si="145"/>
        <v>0</v>
      </c>
      <c r="E1820" s="251">
        <f t="shared" si="146"/>
        <v>0</v>
      </c>
      <c r="F1820" s="168"/>
      <c r="G1820" s="96"/>
      <c r="H1820" s="79"/>
      <c r="I1820" s="285"/>
      <c r="J1820" s="62"/>
      <c r="K1820" s="51"/>
      <c r="L1820" s="66"/>
    </row>
    <row r="1821" spans="1:12" x14ac:dyDescent="0.4">
      <c r="A1821" s="45">
        <f t="shared" ca="1" si="143"/>
        <v>0</v>
      </c>
      <c r="B1821" s="45" t="b">
        <f t="shared" si="142"/>
        <v>0</v>
      </c>
      <c r="C1821" s="46">
        <f t="shared" si="144"/>
        <v>0</v>
      </c>
      <c r="D1821" s="45">
        <f t="shared" si="145"/>
        <v>0</v>
      </c>
      <c r="E1821" s="251">
        <f t="shared" si="146"/>
        <v>0</v>
      </c>
      <c r="F1821" s="168"/>
      <c r="G1821" s="96"/>
      <c r="H1821" s="79"/>
      <c r="I1821" s="285"/>
      <c r="J1821" s="62"/>
      <c r="K1821" s="51"/>
      <c r="L1821" s="66"/>
    </row>
    <row r="1822" spans="1:12" x14ac:dyDescent="0.4">
      <c r="A1822" s="45">
        <f t="shared" ca="1" si="143"/>
        <v>0</v>
      </c>
      <c r="B1822" s="45" t="b">
        <f t="shared" si="142"/>
        <v>0</v>
      </c>
      <c r="C1822" s="46">
        <f t="shared" si="144"/>
        <v>0</v>
      </c>
      <c r="D1822" s="45">
        <f t="shared" si="145"/>
        <v>0</v>
      </c>
      <c r="E1822" s="251">
        <f t="shared" si="146"/>
        <v>0</v>
      </c>
      <c r="F1822" s="168"/>
      <c r="G1822" s="96"/>
      <c r="H1822" s="79"/>
      <c r="I1822" s="285"/>
      <c r="J1822" s="62"/>
      <c r="K1822" s="51"/>
      <c r="L1822" s="66"/>
    </row>
    <row r="1823" spans="1:12" x14ac:dyDescent="0.4">
      <c r="A1823" s="45">
        <f t="shared" ca="1" si="143"/>
        <v>0</v>
      </c>
      <c r="B1823" s="45" t="b">
        <f t="shared" si="142"/>
        <v>0</v>
      </c>
      <c r="C1823" s="46">
        <f t="shared" si="144"/>
        <v>0</v>
      </c>
      <c r="D1823" s="45">
        <f t="shared" si="145"/>
        <v>0</v>
      </c>
      <c r="E1823" s="251">
        <f t="shared" si="146"/>
        <v>0</v>
      </c>
      <c r="F1823" s="168"/>
      <c r="G1823" s="96"/>
      <c r="H1823" s="79"/>
      <c r="I1823" s="285"/>
      <c r="J1823" s="62"/>
      <c r="K1823" s="51"/>
      <c r="L1823" s="66"/>
    </row>
    <row r="1824" spans="1:12" x14ac:dyDescent="0.4">
      <c r="A1824" s="45">
        <f t="shared" ca="1" si="143"/>
        <v>0</v>
      </c>
      <c r="B1824" s="45" t="b">
        <f t="shared" si="142"/>
        <v>0</v>
      </c>
      <c r="C1824" s="46">
        <f t="shared" si="144"/>
        <v>0</v>
      </c>
      <c r="D1824" s="45">
        <f t="shared" si="145"/>
        <v>0</v>
      </c>
      <c r="E1824" s="251">
        <f t="shared" si="146"/>
        <v>0</v>
      </c>
      <c r="F1824" s="168"/>
      <c r="G1824" s="96"/>
      <c r="H1824" s="79"/>
      <c r="I1824" s="285"/>
      <c r="J1824" s="62"/>
      <c r="K1824" s="51"/>
      <c r="L1824" s="66"/>
    </row>
    <row r="1825" spans="1:12" x14ac:dyDescent="0.4">
      <c r="A1825" s="45">
        <f t="shared" ca="1" si="143"/>
        <v>0</v>
      </c>
      <c r="B1825" s="45" t="b">
        <f t="shared" si="142"/>
        <v>0</v>
      </c>
      <c r="C1825" s="46">
        <f t="shared" si="144"/>
        <v>0</v>
      </c>
      <c r="D1825" s="45">
        <f t="shared" si="145"/>
        <v>0</v>
      </c>
      <c r="E1825" s="251">
        <f t="shared" si="146"/>
        <v>0</v>
      </c>
      <c r="F1825" s="168"/>
      <c r="G1825" s="96"/>
      <c r="H1825" s="79"/>
      <c r="I1825" s="285"/>
      <c r="J1825" s="62"/>
      <c r="K1825" s="51"/>
      <c r="L1825" s="66"/>
    </row>
    <row r="1826" spans="1:12" x14ac:dyDescent="0.4">
      <c r="A1826" s="45">
        <f t="shared" ca="1" si="143"/>
        <v>0</v>
      </c>
      <c r="B1826" s="45" t="b">
        <f t="shared" si="142"/>
        <v>0</v>
      </c>
      <c r="C1826" s="46">
        <f t="shared" si="144"/>
        <v>0</v>
      </c>
      <c r="D1826" s="45">
        <f t="shared" si="145"/>
        <v>0</v>
      </c>
      <c r="E1826" s="251">
        <f t="shared" si="146"/>
        <v>0</v>
      </c>
      <c r="F1826" s="168"/>
      <c r="G1826" s="96"/>
      <c r="H1826" s="79"/>
      <c r="I1826" s="285"/>
      <c r="J1826" s="62"/>
      <c r="K1826" s="51"/>
      <c r="L1826" s="66"/>
    </row>
    <row r="1827" spans="1:12" x14ac:dyDescent="0.4">
      <c r="A1827" s="45">
        <f t="shared" ca="1" si="143"/>
        <v>0</v>
      </c>
      <c r="B1827" s="45" t="b">
        <f t="shared" si="142"/>
        <v>0</v>
      </c>
      <c r="C1827" s="46">
        <f t="shared" si="144"/>
        <v>0</v>
      </c>
      <c r="D1827" s="45">
        <f t="shared" si="145"/>
        <v>0</v>
      </c>
      <c r="E1827" s="251">
        <f t="shared" si="146"/>
        <v>0</v>
      </c>
      <c r="F1827" s="168"/>
      <c r="G1827" s="96"/>
      <c r="H1827" s="79"/>
      <c r="I1827" s="285"/>
      <c r="J1827" s="62"/>
      <c r="K1827" s="51"/>
      <c r="L1827" s="66"/>
    </row>
    <row r="1828" spans="1:12" x14ac:dyDescent="0.4">
      <c r="A1828" s="45">
        <f t="shared" ca="1" si="143"/>
        <v>0</v>
      </c>
      <c r="B1828" s="45" t="b">
        <f t="shared" si="142"/>
        <v>0</v>
      </c>
      <c r="C1828" s="46">
        <f t="shared" si="144"/>
        <v>0</v>
      </c>
      <c r="D1828" s="45">
        <f t="shared" si="145"/>
        <v>0</v>
      </c>
      <c r="E1828" s="251">
        <f t="shared" si="146"/>
        <v>0</v>
      </c>
      <c r="F1828" s="168"/>
      <c r="G1828" s="96"/>
      <c r="H1828" s="79"/>
      <c r="I1828" s="285"/>
      <c r="J1828" s="62"/>
      <c r="K1828" s="51"/>
      <c r="L1828" s="66"/>
    </row>
    <row r="1829" spans="1:12" x14ac:dyDescent="0.4">
      <c r="A1829" s="45">
        <f t="shared" ca="1" si="143"/>
        <v>0</v>
      </c>
      <c r="B1829" s="45" t="b">
        <f t="shared" si="142"/>
        <v>0</v>
      </c>
      <c r="C1829" s="46">
        <f t="shared" si="144"/>
        <v>0</v>
      </c>
      <c r="D1829" s="45">
        <f t="shared" si="145"/>
        <v>0</v>
      </c>
      <c r="E1829" s="251">
        <f t="shared" si="146"/>
        <v>0</v>
      </c>
      <c r="F1829" s="168"/>
      <c r="G1829" s="96"/>
      <c r="H1829" s="79"/>
      <c r="I1829" s="285"/>
      <c r="J1829" s="62"/>
      <c r="K1829" s="51"/>
      <c r="L1829" s="66"/>
    </row>
    <row r="1830" spans="1:12" x14ac:dyDescent="0.4">
      <c r="A1830" s="45">
        <f t="shared" ca="1" si="143"/>
        <v>0</v>
      </c>
      <c r="B1830" s="45" t="b">
        <f t="shared" si="142"/>
        <v>0</v>
      </c>
      <c r="C1830" s="46">
        <f t="shared" si="144"/>
        <v>0</v>
      </c>
      <c r="D1830" s="45">
        <f t="shared" si="145"/>
        <v>0</v>
      </c>
      <c r="E1830" s="251">
        <f t="shared" si="146"/>
        <v>0</v>
      </c>
      <c r="F1830" s="168"/>
      <c r="G1830" s="96"/>
      <c r="H1830" s="79"/>
      <c r="I1830" s="285"/>
      <c r="J1830" s="62"/>
      <c r="K1830" s="51"/>
      <c r="L1830" s="66"/>
    </row>
    <row r="1831" spans="1:12" x14ac:dyDescent="0.4">
      <c r="A1831" s="45">
        <f t="shared" ca="1" si="143"/>
        <v>0</v>
      </c>
      <c r="B1831" s="45" t="b">
        <f t="shared" si="142"/>
        <v>0</v>
      </c>
      <c r="C1831" s="46">
        <f t="shared" si="144"/>
        <v>0</v>
      </c>
      <c r="D1831" s="45">
        <f t="shared" si="145"/>
        <v>0</v>
      </c>
      <c r="E1831" s="251">
        <f t="shared" si="146"/>
        <v>0</v>
      </c>
      <c r="F1831" s="168"/>
      <c r="G1831" s="96"/>
      <c r="H1831" s="79"/>
      <c r="I1831" s="285"/>
      <c r="J1831" s="62"/>
      <c r="K1831" s="51"/>
      <c r="L1831" s="66"/>
    </row>
    <row r="1832" spans="1:12" x14ac:dyDescent="0.4">
      <c r="A1832" s="45">
        <f t="shared" ca="1" si="143"/>
        <v>0</v>
      </c>
      <c r="B1832" s="45" t="b">
        <f t="shared" si="142"/>
        <v>0</v>
      </c>
      <c r="C1832" s="46">
        <f t="shared" si="144"/>
        <v>0</v>
      </c>
      <c r="D1832" s="45">
        <f t="shared" si="145"/>
        <v>0</v>
      </c>
      <c r="E1832" s="251">
        <f t="shared" si="146"/>
        <v>0</v>
      </c>
      <c r="F1832" s="168"/>
      <c r="G1832" s="96"/>
      <c r="H1832" s="79"/>
      <c r="I1832" s="285"/>
      <c r="J1832" s="62"/>
      <c r="K1832" s="51"/>
      <c r="L1832" s="66"/>
    </row>
    <row r="1833" spans="1:12" x14ac:dyDescent="0.4">
      <c r="A1833" s="45">
        <f t="shared" ca="1" si="143"/>
        <v>0</v>
      </c>
      <c r="B1833" s="45" t="b">
        <f t="shared" si="142"/>
        <v>0</v>
      </c>
      <c r="C1833" s="46">
        <f t="shared" si="144"/>
        <v>0</v>
      </c>
      <c r="D1833" s="45">
        <f t="shared" si="145"/>
        <v>0</v>
      </c>
      <c r="E1833" s="251">
        <f t="shared" si="146"/>
        <v>0</v>
      </c>
      <c r="F1833" s="168"/>
      <c r="G1833" s="96"/>
      <c r="H1833" s="79"/>
      <c r="I1833" s="285"/>
      <c r="J1833" s="62"/>
      <c r="K1833" s="51"/>
      <c r="L1833" s="66"/>
    </row>
    <row r="1834" spans="1:12" x14ac:dyDescent="0.4">
      <c r="A1834" s="45">
        <f t="shared" ca="1" si="143"/>
        <v>0</v>
      </c>
      <c r="B1834" s="45" t="b">
        <f t="shared" si="142"/>
        <v>0</v>
      </c>
      <c r="C1834" s="46">
        <f t="shared" si="144"/>
        <v>0</v>
      </c>
      <c r="D1834" s="45">
        <f t="shared" si="145"/>
        <v>0</v>
      </c>
      <c r="E1834" s="251">
        <f t="shared" si="146"/>
        <v>0</v>
      </c>
      <c r="F1834" s="168"/>
      <c r="G1834" s="96"/>
      <c r="H1834" s="79"/>
      <c r="I1834" s="285"/>
      <c r="J1834" s="62"/>
      <c r="K1834" s="51"/>
      <c r="L1834" s="66"/>
    </row>
    <row r="1835" spans="1:12" x14ac:dyDescent="0.4">
      <c r="A1835" s="45">
        <f t="shared" ca="1" si="143"/>
        <v>0</v>
      </c>
      <c r="B1835" s="45" t="b">
        <f t="shared" si="142"/>
        <v>0</v>
      </c>
      <c r="C1835" s="46">
        <f t="shared" si="144"/>
        <v>0</v>
      </c>
      <c r="D1835" s="45">
        <f t="shared" si="145"/>
        <v>0</v>
      </c>
      <c r="E1835" s="251">
        <f t="shared" si="146"/>
        <v>0</v>
      </c>
      <c r="F1835" s="168"/>
      <c r="G1835" s="96"/>
      <c r="H1835" s="79"/>
      <c r="I1835" s="285"/>
      <c r="J1835" s="62"/>
      <c r="K1835" s="51"/>
      <c r="L1835" s="66"/>
    </row>
    <row r="1836" spans="1:12" x14ac:dyDescent="0.4">
      <c r="A1836" s="45">
        <f t="shared" ca="1" si="143"/>
        <v>0</v>
      </c>
      <c r="B1836" s="45" t="b">
        <f t="shared" si="142"/>
        <v>0</v>
      </c>
      <c r="C1836" s="46">
        <f t="shared" si="144"/>
        <v>0</v>
      </c>
      <c r="D1836" s="45">
        <f t="shared" si="145"/>
        <v>0</v>
      </c>
      <c r="E1836" s="251">
        <f t="shared" si="146"/>
        <v>0</v>
      </c>
      <c r="F1836" s="168"/>
      <c r="G1836" s="96"/>
      <c r="H1836" s="79"/>
      <c r="I1836" s="285"/>
      <c r="J1836" s="62"/>
      <c r="K1836" s="51"/>
      <c r="L1836" s="66"/>
    </row>
    <row r="1837" spans="1:12" x14ac:dyDescent="0.4">
      <c r="A1837" s="45">
        <f t="shared" ca="1" si="143"/>
        <v>0</v>
      </c>
      <c r="B1837" s="45" t="b">
        <f t="shared" si="142"/>
        <v>0</v>
      </c>
      <c r="C1837" s="46">
        <f t="shared" si="144"/>
        <v>0</v>
      </c>
      <c r="D1837" s="45">
        <f t="shared" si="145"/>
        <v>0</v>
      </c>
      <c r="E1837" s="251">
        <f t="shared" si="146"/>
        <v>0</v>
      </c>
      <c r="F1837" s="168"/>
      <c r="G1837" s="96"/>
      <c r="H1837" s="79"/>
      <c r="I1837" s="285"/>
      <c r="J1837" s="62"/>
      <c r="K1837" s="51"/>
      <c r="L1837" s="66"/>
    </row>
    <row r="1838" spans="1:12" x14ac:dyDescent="0.4">
      <c r="A1838" s="45">
        <f t="shared" ca="1" si="143"/>
        <v>0</v>
      </c>
      <c r="B1838" s="45" t="b">
        <f t="shared" si="142"/>
        <v>0</v>
      </c>
      <c r="C1838" s="46">
        <f t="shared" si="144"/>
        <v>0</v>
      </c>
      <c r="D1838" s="45">
        <f t="shared" si="145"/>
        <v>0</v>
      </c>
      <c r="E1838" s="251">
        <f t="shared" si="146"/>
        <v>0</v>
      </c>
      <c r="F1838" s="168"/>
      <c r="G1838" s="96"/>
      <c r="H1838" s="79"/>
      <c r="I1838" s="285"/>
      <c r="J1838" s="62"/>
      <c r="K1838" s="51"/>
      <c r="L1838" s="66"/>
    </row>
    <row r="1839" spans="1:12" x14ac:dyDescent="0.4">
      <c r="A1839" s="45">
        <f t="shared" ca="1" si="143"/>
        <v>0</v>
      </c>
      <c r="B1839" s="45" t="b">
        <f t="shared" si="142"/>
        <v>0</v>
      </c>
      <c r="C1839" s="46">
        <f t="shared" si="144"/>
        <v>0</v>
      </c>
      <c r="D1839" s="45">
        <f t="shared" si="145"/>
        <v>0</v>
      </c>
      <c r="E1839" s="251">
        <f t="shared" si="146"/>
        <v>0</v>
      </c>
      <c r="F1839" s="168"/>
      <c r="G1839" s="96"/>
      <c r="H1839" s="79"/>
      <c r="I1839" s="285"/>
      <c r="J1839" s="62"/>
      <c r="K1839" s="51"/>
      <c r="L1839" s="66"/>
    </row>
    <row r="1840" spans="1:12" x14ac:dyDescent="0.4">
      <c r="A1840" s="45">
        <f t="shared" ca="1" si="143"/>
        <v>0</v>
      </c>
      <c r="B1840" s="45" t="b">
        <f t="shared" si="142"/>
        <v>0</v>
      </c>
      <c r="C1840" s="46">
        <f t="shared" si="144"/>
        <v>0</v>
      </c>
      <c r="D1840" s="45">
        <f t="shared" si="145"/>
        <v>0</v>
      </c>
      <c r="E1840" s="251">
        <f t="shared" si="146"/>
        <v>0</v>
      </c>
      <c r="F1840" s="168"/>
      <c r="G1840" s="96"/>
      <c r="H1840" s="79"/>
      <c r="I1840" s="285"/>
      <c r="J1840" s="62"/>
      <c r="K1840" s="51"/>
      <c r="L1840" s="66"/>
    </row>
    <row r="1841" spans="1:12" x14ac:dyDescent="0.4">
      <c r="A1841" s="45">
        <f t="shared" ca="1" si="143"/>
        <v>0</v>
      </c>
      <c r="B1841" s="45" t="b">
        <f t="shared" si="142"/>
        <v>0</v>
      </c>
      <c r="C1841" s="46">
        <f t="shared" si="144"/>
        <v>0</v>
      </c>
      <c r="D1841" s="45">
        <f t="shared" si="145"/>
        <v>0</v>
      </c>
      <c r="E1841" s="251">
        <f t="shared" si="146"/>
        <v>0</v>
      </c>
      <c r="F1841" s="168"/>
      <c r="G1841" s="96"/>
      <c r="H1841" s="79"/>
      <c r="I1841" s="285"/>
      <c r="J1841" s="62"/>
      <c r="K1841" s="51"/>
      <c r="L1841" s="66"/>
    </row>
    <row r="1842" spans="1:12" x14ac:dyDescent="0.4">
      <c r="A1842" s="45">
        <f t="shared" ca="1" si="143"/>
        <v>0</v>
      </c>
      <c r="B1842" s="45" t="b">
        <f t="shared" si="142"/>
        <v>0</v>
      </c>
      <c r="C1842" s="46">
        <f t="shared" si="144"/>
        <v>0</v>
      </c>
      <c r="D1842" s="45">
        <f t="shared" si="145"/>
        <v>0</v>
      </c>
      <c r="E1842" s="251">
        <f t="shared" si="146"/>
        <v>0</v>
      </c>
      <c r="F1842" s="168"/>
      <c r="G1842" s="96"/>
      <c r="H1842" s="79"/>
      <c r="I1842" s="285"/>
      <c r="J1842" s="62"/>
      <c r="K1842" s="51"/>
      <c r="L1842" s="66"/>
    </row>
    <row r="1843" spans="1:12" x14ac:dyDescent="0.4">
      <c r="A1843" s="45">
        <f t="shared" ca="1" si="143"/>
        <v>0</v>
      </c>
      <c r="B1843" s="45" t="b">
        <f t="shared" si="142"/>
        <v>0</v>
      </c>
      <c r="C1843" s="46">
        <f t="shared" si="144"/>
        <v>0</v>
      </c>
      <c r="D1843" s="45">
        <f t="shared" si="145"/>
        <v>0</v>
      </c>
      <c r="E1843" s="251">
        <f t="shared" si="146"/>
        <v>0</v>
      </c>
      <c r="F1843" s="168"/>
      <c r="G1843" s="96"/>
      <c r="H1843" s="79"/>
      <c r="I1843" s="285"/>
      <c r="J1843" s="62"/>
      <c r="K1843" s="51"/>
      <c r="L1843" s="66"/>
    </row>
    <row r="1844" spans="1:12" x14ac:dyDescent="0.4">
      <c r="A1844" s="45">
        <f t="shared" ca="1" si="143"/>
        <v>0</v>
      </c>
      <c r="B1844" s="45" t="b">
        <f t="shared" si="142"/>
        <v>0</v>
      </c>
      <c r="C1844" s="46">
        <f t="shared" si="144"/>
        <v>0</v>
      </c>
      <c r="D1844" s="45">
        <f t="shared" si="145"/>
        <v>0</v>
      </c>
      <c r="E1844" s="251">
        <f t="shared" si="146"/>
        <v>0</v>
      </c>
      <c r="F1844" s="168"/>
      <c r="G1844" s="96"/>
      <c r="H1844" s="79"/>
      <c r="I1844" s="285"/>
      <c r="J1844" s="62"/>
      <c r="K1844" s="51"/>
      <c r="L1844" s="66"/>
    </row>
    <row r="1845" spans="1:12" x14ac:dyDescent="0.4">
      <c r="A1845" s="45">
        <f t="shared" ca="1" si="143"/>
        <v>0</v>
      </c>
      <c r="B1845" s="45" t="b">
        <f t="shared" si="142"/>
        <v>0</v>
      </c>
      <c r="C1845" s="46">
        <f t="shared" si="144"/>
        <v>0</v>
      </c>
      <c r="D1845" s="45">
        <f t="shared" si="145"/>
        <v>0</v>
      </c>
      <c r="E1845" s="251">
        <f t="shared" si="146"/>
        <v>0</v>
      </c>
      <c r="F1845" s="168"/>
      <c r="G1845" s="96"/>
      <c r="H1845" s="79"/>
      <c r="I1845" s="285"/>
      <c r="J1845" s="62"/>
      <c r="K1845" s="51"/>
      <c r="L1845" s="66"/>
    </row>
    <row r="1846" spans="1:12" x14ac:dyDescent="0.4">
      <c r="A1846" s="45">
        <f t="shared" ca="1" si="143"/>
        <v>0</v>
      </c>
      <c r="B1846" s="45" t="b">
        <f t="shared" si="142"/>
        <v>0</v>
      </c>
      <c r="C1846" s="46">
        <f t="shared" si="144"/>
        <v>0</v>
      </c>
      <c r="D1846" s="45">
        <f t="shared" si="145"/>
        <v>0</v>
      </c>
      <c r="E1846" s="251">
        <f t="shared" si="146"/>
        <v>0</v>
      </c>
      <c r="F1846" s="168"/>
      <c r="G1846" s="96"/>
      <c r="H1846" s="79"/>
      <c r="I1846" s="285"/>
      <c r="J1846" s="62"/>
      <c r="K1846" s="51"/>
      <c r="L1846" s="66"/>
    </row>
    <row r="1847" spans="1:12" x14ac:dyDescent="0.4">
      <c r="A1847" s="45">
        <f t="shared" ca="1" si="143"/>
        <v>0</v>
      </c>
      <c r="B1847" s="45" t="b">
        <f t="shared" si="142"/>
        <v>0</v>
      </c>
      <c r="C1847" s="46">
        <f t="shared" si="144"/>
        <v>0</v>
      </c>
      <c r="D1847" s="45">
        <f t="shared" si="145"/>
        <v>0</v>
      </c>
      <c r="E1847" s="251">
        <f t="shared" si="146"/>
        <v>0</v>
      </c>
      <c r="F1847" s="168"/>
      <c r="G1847" s="96"/>
      <c r="H1847" s="79"/>
      <c r="I1847" s="285"/>
      <c r="J1847" s="62"/>
      <c r="K1847" s="51"/>
      <c r="L1847" s="66"/>
    </row>
    <row r="1848" spans="1:12" x14ac:dyDescent="0.4">
      <c r="A1848" s="45">
        <f t="shared" ca="1" si="143"/>
        <v>0</v>
      </c>
      <c r="B1848" s="45" t="b">
        <f t="shared" si="142"/>
        <v>0</v>
      </c>
      <c r="C1848" s="46">
        <f t="shared" si="144"/>
        <v>0</v>
      </c>
      <c r="D1848" s="45">
        <f t="shared" si="145"/>
        <v>0</v>
      </c>
      <c r="E1848" s="251">
        <f t="shared" si="146"/>
        <v>0</v>
      </c>
      <c r="F1848" s="168"/>
      <c r="G1848" s="96"/>
      <c r="H1848" s="79"/>
      <c r="I1848" s="285"/>
      <c r="J1848" s="62"/>
      <c r="K1848" s="51"/>
      <c r="L1848" s="66"/>
    </row>
    <row r="1849" spans="1:12" x14ac:dyDescent="0.4">
      <c r="A1849" s="45">
        <f t="shared" ca="1" si="143"/>
        <v>0</v>
      </c>
      <c r="B1849" s="45" t="b">
        <f t="shared" si="142"/>
        <v>0</v>
      </c>
      <c r="C1849" s="46">
        <f t="shared" si="144"/>
        <v>0</v>
      </c>
      <c r="D1849" s="45">
        <f t="shared" si="145"/>
        <v>0</v>
      </c>
      <c r="E1849" s="251">
        <f t="shared" si="146"/>
        <v>0</v>
      </c>
      <c r="F1849" s="168"/>
      <c r="G1849" s="96"/>
      <c r="H1849" s="79"/>
      <c r="I1849" s="285"/>
      <c r="J1849" s="62"/>
      <c r="K1849" s="51"/>
      <c r="L1849" s="66"/>
    </row>
    <row r="1850" spans="1:12" x14ac:dyDescent="0.4">
      <c r="A1850" s="45">
        <f t="shared" ca="1" si="143"/>
        <v>0</v>
      </c>
      <c r="B1850" s="45" t="b">
        <f t="shared" si="142"/>
        <v>0</v>
      </c>
      <c r="C1850" s="46">
        <f t="shared" si="144"/>
        <v>0</v>
      </c>
      <c r="D1850" s="45">
        <f t="shared" si="145"/>
        <v>0</v>
      </c>
      <c r="E1850" s="251">
        <f t="shared" si="146"/>
        <v>0</v>
      </c>
      <c r="F1850" s="168"/>
      <c r="G1850" s="96"/>
      <c r="H1850" s="79"/>
      <c r="I1850" s="285"/>
      <c r="J1850" s="62"/>
      <c r="K1850" s="51"/>
      <c r="L1850" s="66"/>
    </row>
    <row r="1851" spans="1:12" x14ac:dyDescent="0.4">
      <c r="A1851" s="45">
        <f t="shared" ca="1" si="143"/>
        <v>0</v>
      </c>
      <c r="B1851" s="45" t="b">
        <f t="shared" si="142"/>
        <v>0</v>
      </c>
      <c r="C1851" s="46">
        <f t="shared" si="144"/>
        <v>0</v>
      </c>
      <c r="D1851" s="45">
        <f t="shared" si="145"/>
        <v>0</v>
      </c>
      <c r="E1851" s="251">
        <f t="shared" si="146"/>
        <v>0</v>
      </c>
      <c r="F1851" s="168"/>
      <c r="G1851" s="96"/>
      <c r="H1851" s="79"/>
      <c r="I1851" s="285"/>
      <c r="J1851" s="62"/>
      <c r="K1851" s="51"/>
      <c r="L1851" s="66"/>
    </row>
    <row r="1852" spans="1:12" x14ac:dyDescent="0.4">
      <c r="A1852" s="45">
        <f t="shared" ca="1" si="143"/>
        <v>0</v>
      </c>
      <c r="B1852" s="45" t="b">
        <f t="shared" si="142"/>
        <v>0</v>
      </c>
      <c r="C1852" s="46">
        <f t="shared" si="144"/>
        <v>0</v>
      </c>
      <c r="D1852" s="45">
        <f t="shared" si="145"/>
        <v>0</v>
      </c>
      <c r="E1852" s="251">
        <f t="shared" si="146"/>
        <v>0</v>
      </c>
      <c r="F1852" s="168"/>
      <c r="G1852" s="96"/>
      <c r="H1852" s="79"/>
      <c r="I1852" s="285"/>
      <c r="J1852" s="62"/>
      <c r="K1852" s="51"/>
      <c r="L1852" s="66"/>
    </row>
    <row r="1853" spans="1:12" x14ac:dyDescent="0.4">
      <c r="A1853" s="45">
        <f t="shared" ca="1" si="143"/>
        <v>0</v>
      </c>
      <c r="B1853" s="45" t="b">
        <f t="shared" si="142"/>
        <v>0</v>
      </c>
      <c r="C1853" s="46">
        <f t="shared" si="144"/>
        <v>0</v>
      </c>
      <c r="D1853" s="45">
        <f t="shared" si="145"/>
        <v>0</v>
      </c>
      <c r="E1853" s="251">
        <f t="shared" si="146"/>
        <v>0</v>
      </c>
      <c r="F1853" s="168"/>
      <c r="G1853" s="96"/>
      <c r="H1853" s="79"/>
      <c r="I1853" s="285"/>
      <c r="J1853" s="62"/>
      <c r="K1853" s="51"/>
      <c r="L1853" s="66"/>
    </row>
    <row r="1854" spans="1:12" x14ac:dyDescent="0.4">
      <c r="A1854" s="45">
        <f t="shared" ca="1" si="143"/>
        <v>0</v>
      </c>
      <c r="B1854" s="45" t="b">
        <f t="shared" si="142"/>
        <v>0</v>
      </c>
      <c r="C1854" s="46">
        <f t="shared" si="144"/>
        <v>0</v>
      </c>
      <c r="D1854" s="45">
        <f t="shared" si="145"/>
        <v>0</v>
      </c>
      <c r="E1854" s="251">
        <f t="shared" si="146"/>
        <v>0</v>
      </c>
      <c r="F1854" s="168"/>
      <c r="G1854" s="96"/>
      <c r="H1854" s="79"/>
      <c r="I1854" s="285"/>
      <c r="J1854" s="62"/>
      <c r="K1854" s="51"/>
      <c r="L1854" s="66"/>
    </row>
    <row r="1855" spans="1:12" x14ac:dyDescent="0.4">
      <c r="A1855" s="45">
        <f t="shared" ca="1" si="143"/>
        <v>0</v>
      </c>
      <c r="B1855" s="45" t="b">
        <f t="shared" si="142"/>
        <v>0</v>
      </c>
      <c r="C1855" s="46">
        <f t="shared" si="144"/>
        <v>0</v>
      </c>
      <c r="D1855" s="45">
        <f t="shared" si="145"/>
        <v>0</v>
      </c>
      <c r="E1855" s="251">
        <f t="shared" si="146"/>
        <v>0</v>
      </c>
      <c r="F1855" s="168"/>
      <c r="G1855" s="96"/>
      <c r="H1855" s="79"/>
      <c r="I1855" s="285"/>
      <c r="J1855" s="62"/>
      <c r="K1855" s="51"/>
      <c r="L1855" s="66"/>
    </row>
    <row r="1856" spans="1:12" x14ac:dyDescent="0.4">
      <c r="A1856" s="45">
        <f t="shared" ca="1" si="143"/>
        <v>0</v>
      </c>
      <c r="B1856" s="45" t="b">
        <f t="shared" si="142"/>
        <v>0</v>
      </c>
      <c r="C1856" s="46">
        <f t="shared" si="144"/>
        <v>0</v>
      </c>
      <c r="D1856" s="45">
        <f t="shared" si="145"/>
        <v>0</v>
      </c>
      <c r="E1856" s="251">
        <f t="shared" si="146"/>
        <v>0</v>
      </c>
      <c r="F1856" s="168"/>
      <c r="G1856" s="96"/>
      <c r="H1856" s="79"/>
      <c r="I1856" s="285"/>
      <c r="J1856" s="62"/>
      <c r="K1856" s="51"/>
      <c r="L1856" s="66"/>
    </row>
    <row r="1857" spans="1:12" x14ac:dyDescent="0.4">
      <c r="A1857" s="45">
        <f t="shared" ca="1" si="143"/>
        <v>0</v>
      </c>
      <c r="B1857" s="45" t="b">
        <f t="shared" si="142"/>
        <v>0</v>
      </c>
      <c r="C1857" s="46">
        <f t="shared" si="144"/>
        <v>0</v>
      </c>
      <c r="D1857" s="45">
        <f t="shared" si="145"/>
        <v>0</v>
      </c>
      <c r="E1857" s="251">
        <f t="shared" si="146"/>
        <v>0</v>
      </c>
      <c r="F1857" s="168"/>
      <c r="G1857" s="96"/>
      <c r="H1857" s="79"/>
      <c r="I1857" s="285"/>
      <c r="J1857" s="62"/>
      <c r="K1857" s="51"/>
      <c r="L1857" s="66"/>
    </row>
    <row r="1858" spans="1:12" x14ac:dyDescent="0.4">
      <c r="A1858" s="45">
        <f t="shared" ca="1" si="143"/>
        <v>0</v>
      </c>
      <c r="B1858" s="45" t="b">
        <f t="shared" si="142"/>
        <v>0</v>
      </c>
      <c r="C1858" s="46">
        <f t="shared" si="144"/>
        <v>0</v>
      </c>
      <c r="D1858" s="45">
        <f t="shared" si="145"/>
        <v>0</v>
      </c>
      <c r="E1858" s="251">
        <f t="shared" si="146"/>
        <v>0</v>
      </c>
      <c r="F1858" s="168"/>
      <c r="G1858" s="96"/>
      <c r="H1858" s="79"/>
      <c r="I1858" s="285"/>
      <c r="J1858" s="62"/>
      <c r="K1858" s="51"/>
      <c r="L1858" s="66"/>
    </row>
    <row r="1859" spans="1:12" x14ac:dyDescent="0.4">
      <c r="A1859" s="45">
        <f t="shared" ca="1" si="143"/>
        <v>0</v>
      </c>
      <c r="B1859" s="45" t="b">
        <f t="shared" si="142"/>
        <v>0</v>
      </c>
      <c r="C1859" s="46">
        <f t="shared" si="144"/>
        <v>0</v>
      </c>
      <c r="D1859" s="45">
        <f t="shared" si="145"/>
        <v>0</v>
      </c>
      <c r="E1859" s="251">
        <f t="shared" si="146"/>
        <v>0</v>
      </c>
      <c r="F1859" s="168"/>
      <c r="G1859" s="96"/>
      <c r="H1859" s="79"/>
      <c r="I1859" s="285"/>
      <c r="J1859" s="62"/>
      <c r="K1859" s="51"/>
      <c r="L1859" s="66"/>
    </row>
    <row r="1860" spans="1:12" x14ac:dyDescent="0.4">
      <c r="A1860" s="45">
        <f t="shared" ca="1" si="143"/>
        <v>0</v>
      </c>
      <c r="B1860" s="45" t="b">
        <f t="shared" si="142"/>
        <v>0</v>
      </c>
      <c r="C1860" s="46">
        <f t="shared" si="144"/>
        <v>0</v>
      </c>
      <c r="D1860" s="45">
        <f t="shared" si="145"/>
        <v>0</v>
      </c>
      <c r="E1860" s="251">
        <f t="shared" si="146"/>
        <v>0</v>
      </c>
      <c r="F1860" s="168"/>
      <c r="G1860" s="96"/>
      <c r="H1860" s="79"/>
      <c r="I1860" s="285"/>
      <c r="J1860" s="62"/>
      <c r="K1860" s="51"/>
      <c r="L1860" s="66"/>
    </row>
    <row r="1861" spans="1:12" x14ac:dyDescent="0.4">
      <c r="A1861" s="45">
        <f t="shared" ca="1" si="143"/>
        <v>0</v>
      </c>
      <c r="B1861" s="45" t="b">
        <f t="shared" si="142"/>
        <v>0</v>
      </c>
      <c r="C1861" s="46">
        <f t="shared" si="144"/>
        <v>0</v>
      </c>
      <c r="D1861" s="45">
        <f t="shared" si="145"/>
        <v>0</v>
      </c>
      <c r="E1861" s="251">
        <f t="shared" si="146"/>
        <v>0</v>
      </c>
      <c r="F1861" s="168"/>
      <c r="G1861" s="96"/>
      <c r="H1861" s="79"/>
      <c r="I1861" s="285"/>
      <c r="J1861" s="62"/>
      <c r="K1861" s="51"/>
      <c r="L1861" s="66"/>
    </row>
    <row r="1862" spans="1:12" x14ac:dyDescent="0.4">
      <c r="A1862" s="45">
        <f t="shared" ca="1" si="143"/>
        <v>0</v>
      </c>
      <c r="B1862" s="45" t="b">
        <f t="shared" si="142"/>
        <v>0</v>
      </c>
      <c r="C1862" s="46">
        <f t="shared" si="144"/>
        <v>0</v>
      </c>
      <c r="D1862" s="45">
        <f t="shared" si="145"/>
        <v>0</v>
      </c>
      <c r="E1862" s="251">
        <f t="shared" si="146"/>
        <v>0</v>
      </c>
      <c r="F1862" s="168"/>
      <c r="G1862" s="96"/>
      <c r="H1862" s="79"/>
      <c r="I1862" s="285"/>
      <c r="J1862" s="62"/>
      <c r="K1862" s="51"/>
      <c r="L1862" s="66"/>
    </row>
    <row r="1863" spans="1:12" x14ac:dyDescent="0.4">
      <c r="A1863" s="45">
        <f t="shared" ca="1" si="143"/>
        <v>0</v>
      </c>
      <c r="B1863" s="45" t="b">
        <f t="shared" ref="B1863:B1926" si="147">AND(分科號=E1863,D1863&gt;=分起日,D1863&lt;=分訖日)</f>
        <v>0</v>
      </c>
      <c r="C1863" s="46">
        <f t="shared" si="144"/>
        <v>0</v>
      </c>
      <c r="D1863" s="45">
        <f t="shared" si="145"/>
        <v>0</v>
      </c>
      <c r="E1863" s="251">
        <f t="shared" si="146"/>
        <v>0</v>
      </c>
      <c r="F1863" s="168"/>
      <c r="G1863" s="96"/>
      <c r="H1863" s="79"/>
      <c r="I1863" s="285"/>
      <c r="J1863" s="62"/>
      <c r="K1863" s="51"/>
      <c r="L1863" s="66"/>
    </row>
    <row r="1864" spans="1:12" x14ac:dyDescent="0.4">
      <c r="A1864" s="45">
        <f t="shared" ref="A1864:A1927" ca="1" si="148">IF(B1864,COUNTIF(OFFSET(B1864,ROW()*-1+6,,ROW()-5),TRUE),)</f>
        <v>0</v>
      </c>
      <c r="B1864" s="45" t="b">
        <f t="shared" si="147"/>
        <v>0</v>
      </c>
      <c r="C1864" s="46">
        <f t="shared" ref="C1864:C1927" si="149">IF(F1864&lt;&gt;"",F1864,IF(E1864&lt;&gt;0,INDEX(C:C,ROW()-1),0))</f>
        <v>0</v>
      </c>
      <c r="D1864" s="45">
        <f t="shared" ref="D1864:D1927" si="150">IF(G1864&lt;&gt;"",G1864,IF(E1864&lt;&gt;0,INDEX(D:D,ROW()-1),0))</f>
        <v>0</v>
      </c>
      <c r="E1864" s="251">
        <f t="shared" si="146"/>
        <v>0</v>
      </c>
      <c r="F1864" s="168"/>
      <c r="G1864" s="96"/>
      <c r="H1864" s="79"/>
      <c r="I1864" s="285"/>
      <c r="J1864" s="62"/>
      <c r="K1864" s="51"/>
      <c r="L1864" s="66"/>
    </row>
    <row r="1865" spans="1:12" x14ac:dyDescent="0.4">
      <c r="A1865" s="45">
        <f t="shared" ca="1" si="148"/>
        <v>0</v>
      </c>
      <c r="B1865" s="45" t="b">
        <f t="shared" si="147"/>
        <v>0</v>
      </c>
      <c r="C1865" s="46">
        <f t="shared" si="149"/>
        <v>0</v>
      </c>
      <c r="D1865" s="45">
        <f t="shared" si="150"/>
        <v>0</v>
      </c>
      <c r="E1865" s="251">
        <f t="shared" si="146"/>
        <v>0</v>
      </c>
      <c r="F1865" s="168"/>
      <c r="G1865" s="96"/>
      <c r="H1865" s="79"/>
      <c r="I1865" s="285"/>
      <c r="J1865" s="62"/>
      <c r="K1865" s="51"/>
      <c r="L1865" s="66"/>
    </row>
    <row r="1866" spans="1:12" x14ac:dyDescent="0.4">
      <c r="A1866" s="45">
        <f t="shared" ca="1" si="148"/>
        <v>0</v>
      </c>
      <c r="B1866" s="45" t="b">
        <f t="shared" si="147"/>
        <v>0</v>
      </c>
      <c r="C1866" s="46">
        <f t="shared" si="149"/>
        <v>0</v>
      </c>
      <c r="D1866" s="45">
        <f t="shared" si="150"/>
        <v>0</v>
      </c>
      <c r="E1866" s="251">
        <f t="shared" ref="E1866:E1929" si="151">IF(I1866&lt;&gt;"",VALUE(TRIM(LEFT(I1866,6))),0)</f>
        <v>0</v>
      </c>
      <c r="F1866" s="168"/>
      <c r="G1866" s="96"/>
      <c r="H1866" s="79"/>
      <c r="I1866" s="285"/>
      <c r="J1866" s="62"/>
      <c r="K1866" s="51"/>
      <c r="L1866" s="66"/>
    </row>
    <row r="1867" spans="1:12" x14ac:dyDescent="0.4">
      <c r="A1867" s="45">
        <f t="shared" ca="1" si="148"/>
        <v>0</v>
      </c>
      <c r="B1867" s="45" t="b">
        <f t="shared" si="147"/>
        <v>0</v>
      </c>
      <c r="C1867" s="46">
        <f t="shared" si="149"/>
        <v>0</v>
      </c>
      <c r="D1867" s="45">
        <f t="shared" si="150"/>
        <v>0</v>
      </c>
      <c r="E1867" s="251">
        <f t="shared" si="151"/>
        <v>0</v>
      </c>
      <c r="F1867" s="168"/>
      <c r="G1867" s="96"/>
      <c r="H1867" s="79"/>
      <c r="I1867" s="285"/>
      <c r="J1867" s="62"/>
      <c r="K1867" s="51"/>
      <c r="L1867" s="66"/>
    </row>
    <row r="1868" spans="1:12" x14ac:dyDescent="0.4">
      <c r="A1868" s="45">
        <f t="shared" ca="1" si="148"/>
        <v>0</v>
      </c>
      <c r="B1868" s="45" t="b">
        <f t="shared" si="147"/>
        <v>0</v>
      </c>
      <c r="C1868" s="46">
        <f t="shared" si="149"/>
        <v>0</v>
      </c>
      <c r="D1868" s="45">
        <f t="shared" si="150"/>
        <v>0</v>
      </c>
      <c r="E1868" s="251">
        <f t="shared" si="151"/>
        <v>0</v>
      </c>
      <c r="F1868" s="168"/>
      <c r="G1868" s="96"/>
      <c r="H1868" s="79"/>
      <c r="I1868" s="285"/>
      <c r="J1868" s="62"/>
      <c r="K1868" s="51"/>
      <c r="L1868" s="66"/>
    </row>
    <row r="1869" spans="1:12" x14ac:dyDescent="0.4">
      <c r="A1869" s="45">
        <f t="shared" ca="1" si="148"/>
        <v>0</v>
      </c>
      <c r="B1869" s="45" t="b">
        <f t="shared" si="147"/>
        <v>0</v>
      </c>
      <c r="C1869" s="46">
        <f t="shared" si="149"/>
        <v>0</v>
      </c>
      <c r="D1869" s="45">
        <f t="shared" si="150"/>
        <v>0</v>
      </c>
      <c r="E1869" s="251">
        <f t="shared" si="151"/>
        <v>0</v>
      </c>
      <c r="F1869" s="168"/>
      <c r="G1869" s="96"/>
      <c r="H1869" s="79"/>
      <c r="I1869" s="285"/>
      <c r="J1869" s="62"/>
      <c r="K1869" s="51"/>
      <c r="L1869" s="66"/>
    </row>
    <row r="1870" spans="1:12" x14ac:dyDescent="0.4">
      <c r="A1870" s="45">
        <f t="shared" ca="1" si="148"/>
        <v>0</v>
      </c>
      <c r="B1870" s="45" t="b">
        <f t="shared" si="147"/>
        <v>0</v>
      </c>
      <c r="C1870" s="46">
        <f t="shared" si="149"/>
        <v>0</v>
      </c>
      <c r="D1870" s="45">
        <f t="shared" si="150"/>
        <v>0</v>
      </c>
      <c r="E1870" s="251">
        <f t="shared" si="151"/>
        <v>0</v>
      </c>
      <c r="F1870" s="168"/>
      <c r="G1870" s="96"/>
      <c r="H1870" s="79"/>
      <c r="I1870" s="285"/>
      <c r="J1870" s="62"/>
      <c r="K1870" s="51"/>
      <c r="L1870" s="66"/>
    </row>
    <row r="1871" spans="1:12" x14ac:dyDescent="0.4">
      <c r="A1871" s="45">
        <f t="shared" ca="1" si="148"/>
        <v>0</v>
      </c>
      <c r="B1871" s="45" t="b">
        <f t="shared" si="147"/>
        <v>0</v>
      </c>
      <c r="C1871" s="46">
        <f t="shared" si="149"/>
        <v>0</v>
      </c>
      <c r="D1871" s="45">
        <f t="shared" si="150"/>
        <v>0</v>
      </c>
      <c r="E1871" s="251">
        <f t="shared" si="151"/>
        <v>0</v>
      </c>
      <c r="F1871" s="168"/>
      <c r="G1871" s="96"/>
      <c r="H1871" s="79"/>
      <c r="I1871" s="285"/>
      <c r="J1871" s="62"/>
      <c r="K1871" s="51"/>
      <c r="L1871" s="66"/>
    </row>
    <row r="1872" spans="1:12" x14ac:dyDescent="0.4">
      <c r="A1872" s="45">
        <f t="shared" ca="1" si="148"/>
        <v>0</v>
      </c>
      <c r="B1872" s="45" t="b">
        <f t="shared" si="147"/>
        <v>0</v>
      </c>
      <c r="C1872" s="46">
        <f t="shared" si="149"/>
        <v>0</v>
      </c>
      <c r="D1872" s="45">
        <f t="shared" si="150"/>
        <v>0</v>
      </c>
      <c r="E1872" s="251">
        <f t="shared" si="151"/>
        <v>0</v>
      </c>
      <c r="F1872" s="168"/>
      <c r="G1872" s="96"/>
      <c r="H1872" s="79"/>
      <c r="I1872" s="285"/>
      <c r="J1872" s="62"/>
      <c r="K1872" s="51"/>
      <c r="L1872" s="66"/>
    </row>
    <row r="1873" spans="1:12" x14ac:dyDescent="0.4">
      <c r="A1873" s="45">
        <f t="shared" ca="1" si="148"/>
        <v>0</v>
      </c>
      <c r="B1873" s="45" t="b">
        <f t="shared" si="147"/>
        <v>0</v>
      </c>
      <c r="C1873" s="46">
        <f t="shared" si="149"/>
        <v>0</v>
      </c>
      <c r="D1873" s="45">
        <f t="shared" si="150"/>
        <v>0</v>
      </c>
      <c r="E1873" s="251">
        <f t="shared" si="151"/>
        <v>0</v>
      </c>
      <c r="F1873" s="168"/>
      <c r="G1873" s="96"/>
      <c r="H1873" s="79"/>
      <c r="I1873" s="285"/>
      <c r="J1873" s="62"/>
      <c r="K1873" s="51"/>
      <c r="L1873" s="66"/>
    </row>
    <row r="1874" spans="1:12" x14ac:dyDescent="0.4">
      <c r="A1874" s="45">
        <f t="shared" ca="1" si="148"/>
        <v>0</v>
      </c>
      <c r="B1874" s="45" t="b">
        <f t="shared" si="147"/>
        <v>0</v>
      </c>
      <c r="C1874" s="46">
        <f t="shared" si="149"/>
        <v>0</v>
      </c>
      <c r="D1874" s="45">
        <f t="shared" si="150"/>
        <v>0</v>
      </c>
      <c r="E1874" s="251">
        <f t="shared" si="151"/>
        <v>0</v>
      </c>
      <c r="F1874" s="168"/>
      <c r="G1874" s="96"/>
      <c r="H1874" s="79"/>
      <c r="I1874" s="285"/>
      <c r="J1874" s="62"/>
      <c r="K1874" s="51"/>
      <c r="L1874" s="66"/>
    </row>
    <row r="1875" spans="1:12" x14ac:dyDescent="0.4">
      <c r="A1875" s="45">
        <f t="shared" ca="1" si="148"/>
        <v>0</v>
      </c>
      <c r="B1875" s="45" t="b">
        <f t="shared" si="147"/>
        <v>0</v>
      </c>
      <c r="C1875" s="46">
        <f t="shared" si="149"/>
        <v>0</v>
      </c>
      <c r="D1875" s="45">
        <f t="shared" si="150"/>
        <v>0</v>
      </c>
      <c r="E1875" s="251">
        <f t="shared" si="151"/>
        <v>0</v>
      </c>
      <c r="F1875" s="168"/>
      <c r="G1875" s="96"/>
      <c r="H1875" s="79"/>
      <c r="I1875" s="285"/>
      <c r="J1875" s="62"/>
      <c r="K1875" s="51"/>
      <c r="L1875" s="66"/>
    </row>
    <row r="1876" spans="1:12" x14ac:dyDescent="0.4">
      <c r="A1876" s="45">
        <f t="shared" ca="1" si="148"/>
        <v>0</v>
      </c>
      <c r="B1876" s="45" t="b">
        <f t="shared" si="147"/>
        <v>0</v>
      </c>
      <c r="C1876" s="46">
        <f t="shared" si="149"/>
        <v>0</v>
      </c>
      <c r="D1876" s="45">
        <f t="shared" si="150"/>
        <v>0</v>
      </c>
      <c r="E1876" s="251">
        <f t="shared" si="151"/>
        <v>0</v>
      </c>
      <c r="F1876" s="168"/>
      <c r="G1876" s="96"/>
      <c r="H1876" s="79"/>
      <c r="I1876" s="285"/>
      <c r="J1876" s="62"/>
      <c r="K1876" s="51"/>
      <c r="L1876" s="66"/>
    </row>
    <row r="1877" spans="1:12" x14ac:dyDescent="0.4">
      <c r="A1877" s="45">
        <f t="shared" ca="1" si="148"/>
        <v>0</v>
      </c>
      <c r="B1877" s="45" t="b">
        <f t="shared" si="147"/>
        <v>0</v>
      </c>
      <c r="C1877" s="46">
        <f t="shared" si="149"/>
        <v>0</v>
      </c>
      <c r="D1877" s="45">
        <f t="shared" si="150"/>
        <v>0</v>
      </c>
      <c r="E1877" s="251">
        <f t="shared" si="151"/>
        <v>0</v>
      </c>
      <c r="F1877" s="168"/>
      <c r="G1877" s="96"/>
      <c r="H1877" s="79"/>
      <c r="I1877" s="285"/>
      <c r="J1877" s="62"/>
      <c r="K1877" s="51"/>
      <c r="L1877" s="66"/>
    </row>
    <row r="1878" spans="1:12" x14ac:dyDescent="0.4">
      <c r="A1878" s="45">
        <f t="shared" ca="1" si="148"/>
        <v>0</v>
      </c>
      <c r="B1878" s="45" t="b">
        <f t="shared" si="147"/>
        <v>0</v>
      </c>
      <c r="C1878" s="46">
        <f t="shared" si="149"/>
        <v>0</v>
      </c>
      <c r="D1878" s="45">
        <f t="shared" si="150"/>
        <v>0</v>
      </c>
      <c r="E1878" s="251">
        <f t="shared" si="151"/>
        <v>0</v>
      </c>
      <c r="F1878" s="168"/>
      <c r="G1878" s="96"/>
      <c r="H1878" s="79"/>
      <c r="I1878" s="285"/>
      <c r="J1878" s="62"/>
      <c r="K1878" s="51"/>
      <c r="L1878" s="66"/>
    </row>
    <row r="1879" spans="1:12" x14ac:dyDescent="0.4">
      <c r="A1879" s="45">
        <f t="shared" ca="1" si="148"/>
        <v>0</v>
      </c>
      <c r="B1879" s="45" t="b">
        <f t="shared" si="147"/>
        <v>0</v>
      </c>
      <c r="C1879" s="46">
        <f t="shared" si="149"/>
        <v>0</v>
      </c>
      <c r="D1879" s="45">
        <f t="shared" si="150"/>
        <v>0</v>
      </c>
      <c r="E1879" s="251">
        <f t="shared" si="151"/>
        <v>0</v>
      </c>
      <c r="F1879" s="168"/>
      <c r="G1879" s="96"/>
      <c r="H1879" s="79"/>
      <c r="I1879" s="285"/>
      <c r="J1879" s="62"/>
      <c r="K1879" s="51"/>
      <c r="L1879" s="66"/>
    </row>
    <row r="1880" spans="1:12" x14ac:dyDescent="0.4">
      <c r="A1880" s="45">
        <f t="shared" ca="1" si="148"/>
        <v>0</v>
      </c>
      <c r="B1880" s="45" t="b">
        <f t="shared" si="147"/>
        <v>0</v>
      </c>
      <c r="C1880" s="46">
        <f t="shared" si="149"/>
        <v>0</v>
      </c>
      <c r="D1880" s="45">
        <f t="shared" si="150"/>
        <v>0</v>
      </c>
      <c r="E1880" s="251">
        <f t="shared" si="151"/>
        <v>0</v>
      </c>
      <c r="F1880" s="168"/>
      <c r="G1880" s="96"/>
      <c r="H1880" s="79"/>
      <c r="I1880" s="285"/>
      <c r="J1880" s="62"/>
      <c r="K1880" s="51"/>
      <c r="L1880" s="66"/>
    </row>
    <row r="1881" spans="1:12" x14ac:dyDescent="0.4">
      <c r="A1881" s="45">
        <f t="shared" ca="1" si="148"/>
        <v>0</v>
      </c>
      <c r="B1881" s="45" t="b">
        <f t="shared" si="147"/>
        <v>0</v>
      </c>
      <c r="C1881" s="46">
        <f t="shared" si="149"/>
        <v>0</v>
      </c>
      <c r="D1881" s="45">
        <f t="shared" si="150"/>
        <v>0</v>
      </c>
      <c r="E1881" s="251">
        <f t="shared" si="151"/>
        <v>0</v>
      </c>
      <c r="F1881" s="168"/>
      <c r="G1881" s="96"/>
      <c r="H1881" s="79"/>
      <c r="I1881" s="285"/>
      <c r="J1881" s="62"/>
      <c r="K1881" s="51"/>
      <c r="L1881" s="66"/>
    </row>
    <row r="1882" spans="1:12" x14ac:dyDescent="0.4">
      <c r="A1882" s="45">
        <f t="shared" ca="1" si="148"/>
        <v>0</v>
      </c>
      <c r="B1882" s="45" t="b">
        <f t="shared" si="147"/>
        <v>0</v>
      </c>
      <c r="C1882" s="46">
        <f t="shared" si="149"/>
        <v>0</v>
      </c>
      <c r="D1882" s="45">
        <f t="shared" si="150"/>
        <v>0</v>
      </c>
      <c r="E1882" s="251">
        <f t="shared" si="151"/>
        <v>0</v>
      </c>
      <c r="F1882" s="168"/>
      <c r="G1882" s="96"/>
      <c r="H1882" s="79"/>
      <c r="I1882" s="285"/>
      <c r="J1882" s="62"/>
      <c r="K1882" s="51"/>
      <c r="L1882" s="66"/>
    </row>
    <row r="1883" spans="1:12" x14ac:dyDescent="0.4">
      <c r="A1883" s="45">
        <f t="shared" ca="1" si="148"/>
        <v>0</v>
      </c>
      <c r="B1883" s="45" t="b">
        <f t="shared" si="147"/>
        <v>0</v>
      </c>
      <c r="C1883" s="46">
        <f t="shared" si="149"/>
        <v>0</v>
      </c>
      <c r="D1883" s="45">
        <f t="shared" si="150"/>
        <v>0</v>
      </c>
      <c r="E1883" s="251">
        <f t="shared" si="151"/>
        <v>0</v>
      </c>
      <c r="F1883" s="168"/>
      <c r="G1883" s="96"/>
      <c r="H1883" s="79"/>
      <c r="I1883" s="285"/>
      <c r="J1883" s="62"/>
      <c r="K1883" s="51"/>
      <c r="L1883" s="66"/>
    </row>
    <row r="1884" spans="1:12" x14ac:dyDescent="0.4">
      <c r="A1884" s="45">
        <f t="shared" ca="1" si="148"/>
        <v>0</v>
      </c>
      <c r="B1884" s="45" t="b">
        <f t="shared" si="147"/>
        <v>0</v>
      </c>
      <c r="C1884" s="46">
        <f t="shared" si="149"/>
        <v>0</v>
      </c>
      <c r="D1884" s="45">
        <f t="shared" si="150"/>
        <v>0</v>
      </c>
      <c r="E1884" s="251">
        <f t="shared" si="151"/>
        <v>0</v>
      </c>
      <c r="F1884" s="168"/>
      <c r="G1884" s="96"/>
      <c r="H1884" s="79"/>
      <c r="I1884" s="285"/>
      <c r="J1884" s="62"/>
      <c r="K1884" s="51"/>
      <c r="L1884" s="66"/>
    </row>
    <row r="1885" spans="1:12" x14ac:dyDescent="0.4">
      <c r="A1885" s="45">
        <f t="shared" ca="1" si="148"/>
        <v>0</v>
      </c>
      <c r="B1885" s="45" t="b">
        <f t="shared" si="147"/>
        <v>0</v>
      </c>
      <c r="C1885" s="46">
        <f t="shared" si="149"/>
        <v>0</v>
      </c>
      <c r="D1885" s="45">
        <f t="shared" si="150"/>
        <v>0</v>
      </c>
      <c r="E1885" s="251">
        <f t="shared" si="151"/>
        <v>0</v>
      </c>
      <c r="F1885" s="168"/>
      <c r="G1885" s="96"/>
      <c r="H1885" s="79"/>
      <c r="I1885" s="285"/>
      <c r="J1885" s="62"/>
      <c r="K1885" s="51"/>
      <c r="L1885" s="66"/>
    </row>
    <row r="1886" spans="1:12" x14ac:dyDescent="0.4">
      <c r="A1886" s="45">
        <f t="shared" ca="1" si="148"/>
        <v>0</v>
      </c>
      <c r="B1886" s="45" t="b">
        <f t="shared" si="147"/>
        <v>0</v>
      </c>
      <c r="C1886" s="46">
        <f t="shared" si="149"/>
        <v>0</v>
      </c>
      <c r="D1886" s="45">
        <f t="shared" si="150"/>
        <v>0</v>
      </c>
      <c r="E1886" s="251">
        <f t="shared" si="151"/>
        <v>0</v>
      </c>
      <c r="F1886" s="168"/>
      <c r="G1886" s="96"/>
      <c r="H1886" s="79"/>
      <c r="I1886" s="285"/>
      <c r="J1886" s="62"/>
      <c r="K1886" s="51"/>
      <c r="L1886" s="66"/>
    </row>
    <row r="1887" spans="1:12" x14ac:dyDescent="0.4">
      <c r="A1887" s="45">
        <f t="shared" ca="1" si="148"/>
        <v>0</v>
      </c>
      <c r="B1887" s="45" t="b">
        <f t="shared" si="147"/>
        <v>0</v>
      </c>
      <c r="C1887" s="46">
        <f t="shared" si="149"/>
        <v>0</v>
      </c>
      <c r="D1887" s="45">
        <f t="shared" si="150"/>
        <v>0</v>
      </c>
      <c r="E1887" s="251">
        <f t="shared" si="151"/>
        <v>0</v>
      </c>
      <c r="F1887" s="168"/>
      <c r="G1887" s="96"/>
      <c r="H1887" s="79"/>
      <c r="I1887" s="285"/>
      <c r="J1887" s="62"/>
      <c r="K1887" s="51"/>
      <c r="L1887" s="66"/>
    </row>
    <row r="1888" spans="1:12" x14ac:dyDescent="0.4">
      <c r="A1888" s="45">
        <f t="shared" ca="1" si="148"/>
        <v>0</v>
      </c>
      <c r="B1888" s="45" t="b">
        <f t="shared" si="147"/>
        <v>0</v>
      </c>
      <c r="C1888" s="46">
        <f t="shared" si="149"/>
        <v>0</v>
      </c>
      <c r="D1888" s="45">
        <f t="shared" si="150"/>
        <v>0</v>
      </c>
      <c r="E1888" s="251">
        <f t="shared" si="151"/>
        <v>0</v>
      </c>
      <c r="F1888" s="168"/>
      <c r="G1888" s="96"/>
      <c r="H1888" s="79"/>
      <c r="I1888" s="285"/>
      <c r="J1888" s="62"/>
      <c r="K1888" s="51"/>
      <c r="L1888" s="66"/>
    </row>
    <row r="1889" spans="1:12" x14ac:dyDescent="0.4">
      <c r="A1889" s="45">
        <f t="shared" ca="1" si="148"/>
        <v>0</v>
      </c>
      <c r="B1889" s="45" t="b">
        <f t="shared" si="147"/>
        <v>0</v>
      </c>
      <c r="C1889" s="46">
        <f t="shared" si="149"/>
        <v>0</v>
      </c>
      <c r="D1889" s="45">
        <f t="shared" si="150"/>
        <v>0</v>
      </c>
      <c r="E1889" s="251">
        <f t="shared" si="151"/>
        <v>0</v>
      </c>
      <c r="F1889" s="168"/>
      <c r="G1889" s="96"/>
      <c r="H1889" s="79"/>
      <c r="I1889" s="285"/>
      <c r="J1889" s="62"/>
      <c r="K1889" s="51"/>
      <c r="L1889" s="66"/>
    </row>
    <row r="1890" spans="1:12" x14ac:dyDescent="0.4">
      <c r="A1890" s="45">
        <f t="shared" ca="1" si="148"/>
        <v>0</v>
      </c>
      <c r="B1890" s="45" t="b">
        <f t="shared" si="147"/>
        <v>0</v>
      </c>
      <c r="C1890" s="46">
        <f t="shared" si="149"/>
        <v>0</v>
      </c>
      <c r="D1890" s="45">
        <f t="shared" si="150"/>
        <v>0</v>
      </c>
      <c r="E1890" s="251">
        <f t="shared" si="151"/>
        <v>0</v>
      </c>
      <c r="F1890" s="168"/>
      <c r="G1890" s="96"/>
      <c r="H1890" s="79"/>
      <c r="I1890" s="285"/>
      <c r="J1890" s="62"/>
      <c r="K1890" s="51"/>
      <c r="L1890" s="66"/>
    </row>
    <row r="1891" spans="1:12" x14ac:dyDescent="0.4">
      <c r="A1891" s="45">
        <f t="shared" ca="1" si="148"/>
        <v>0</v>
      </c>
      <c r="B1891" s="45" t="b">
        <f t="shared" si="147"/>
        <v>0</v>
      </c>
      <c r="C1891" s="46">
        <f t="shared" si="149"/>
        <v>0</v>
      </c>
      <c r="D1891" s="45">
        <f t="shared" si="150"/>
        <v>0</v>
      </c>
      <c r="E1891" s="251">
        <f t="shared" si="151"/>
        <v>0</v>
      </c>
      <c r="F1891" s="168"/>
      <c r="G1891" s="96"/>
      <c r="H1891" s="79"/>
      <c r="I1891" s="285"/>
      <c r="J1891" s="62"/>
      <c r="K1891" s="51"/>
      <c r="L1891" s="66"/>
    </row>
    <row r="1892" spans="1:12" x14ac:dyDescent="0.4">
      <c r="A1892" s="45">
        <f t="shared" ca="1" si="148"/>
        <v>0</v>
      </c>
      <c r="B1892" s="45" t="b">
        <f t="shared" si="147"/>
        <v>0</v>
      </c>
      <c r="C1892" s="46">
        <f t="shared" si="149"/>
        <v>0</v>
      </c>
      <c r="D1892" s="45">
        <f t="shared" si="150"/>
        <v>0</v>
      </c>
      <c r="E1892" s="251">
        <f t="shared" si="151"/>
        <v>0</v>
      </c>
      <c r="F1892" s="168"/>
      <c r="G1892" s="96"/>
      <c r="H1892" s="79"/>
      <c r="I1892" s="285"/>
      <c r="J1892" s="62"/>
      <c r="K1892" s="51"/>
      <c r="L1892" s="66"/>
    </row>
    <row r="1893" spans="1:12" x14ac:dyDescent="0.4">
      <c r="A1893" s="45">
        <f t="shared" ca="1" si="148"/>
        <v>0</v>
      </c>
      <c r="B1893" s="45" t="b">
        <f t="shared" si="147"/>
        <v>0</v>
      </c>
      <c r="C1893" s="46">
        <f t="shared" si="149"/>
        <v>0</v>
      </c>
      <c r="D1893" s="45">
        <f t="shared" si="150"/>
        <v>0</v>
      </c>
      <c r="E1893" s="251">
        <f t="shared" si="151"/>
        <v>0</v>
      </c>
      <c r="F1893" s="168"/>
      <c r="G1893" s="96"/>
      <c r="H1893" s="79"/>
      <c r="I1893" s="285"/>
      <c r="J1893" s="62"/>
      <c r="K1893" s="51"/>
      <c r="L1893" s="66"/>
    </row>
    <row r="1894" spans="1:12" x14ac:dyDescent="0.4">
      <c r="A1894" s="45">
        <f t="shared" ca="1" si="148"/>
        <v>0</v>
      </c>
      <c r="B1894" s="45" t="b">
        <f t="shared" si="147"/>
        <v>0</v>
      </c>
      <c r="C1894" s="46">
        <f t="shared" si="149"/>
        <v>0</v>
      </c>
      <c r="D1894" s="45">
        <f t="shared" si="150"/>
        <v>0</v>
      </c>
      <c r="E1894" s="251">
        <f t="shared" si="151"/>
        <v>0</v>
      </c>
      <c r="F1894" s="168"/>
      <c r="G1894" s="96"/>
      <c r="H1894" s="79"/>
      <c r="I1894" s="285"/>
      <c r="J1894" s="62"/>
      <c r="K1894" s="51"/>
      <c r="L1894" s="66"/>
    </row>
    <row r="1895" spans="1:12" x14ac:dyDescent="0.4">
      <c r="A1895" s="45">
        <f t="shared" ca="1" si="148"/>
        <v>0</v>
      </c>
      <c r="B1895" s="45" t="b">
        <f t="shared" si="147"/>
        <v>0</v>
      </c>
      <c r="C1895" s="46">
        <f t="shared" si="149"/>
        <v>0</v>
      </c>
      <c r="D1895" s="45">
        <f t="shared" si="150"/>
        <v>0</v>
      </c>
      <c r="E1895" s="251">
        <f t="shared" si="151"/>
        <v>0</v>
      </c>
      <c r="F1895" s="168"/>
      <c r="G1895" s="96"/>
      <c r="H1895" s="79"/>
      <c r="I1895" s="285"/>
      <c r="J1895" s="62"/>
      <c r="K1895" s="51"/>
      <c r="L1895" s="66"/>
    </row>
    <row r="1896" spans="1:12" x14ac:dyDescent="0.4">
      <c r="A1896" s="45">
        <f t="shared" ca="1" si="148"/>
        <v>0</v>
      </c>
      <c r="B1896" s="45" t="b">
        <f t="shared" si="147"/>
        <v>0</v>
      </c>
      <c r="C1896" s="46">
        <f t="shared" si="149"/>
        <v>0</v>
      </c>
      <c r="D1896" s="45">
        <f t="shared" si="150"/>
        <v>0</v>
      </c>
      <c r="E1896" s="251">
        <f t="shared" si="151"/>
        <v>0</v>
      </c>
      <c r="F1896" s="168"/>
      <c r="G1896" s="96"/>
      <c r="H1896" s="79"/>
      <c r="I1896" s="285"/>
      <c r="J1896" s="62"/>
      <c r="K1896" s="51"/>
      <c r="L1896" s="66"/>
    </row>
    <row r="1897" spans="1:12" x14ac:dyDescent="0.4">
      <c r="A1897" s="45">
        <f t="shared" ca="1" si="148"/>
        <v>0</v>
      </c>
      <c r="B1897" s="45" t="b">
        <f t="shared" si="147"/>
        <v>0</v>
      </c>
      <c r="C1897" s="46">
        <f t="shared" si="149"/>
        <v>0</v>
      </c>
      <c r="D1897" s="45">
        <f t="shared" si="150"/>
        <v>0</v>
      </c>
      <c r="E1897" s="251">
        <f t="shared" si="151"/>
        <v>0</v>
      </c>
      <c r="F1897" s="168"/>
      <c r="G1897" s="96"/>
      <c r="H1897" s="79"/>
      <c r="I1897" s="285"/>
      <c r="J1897" s="62"/>
      <c r="K1897" s="51"/>
      <c r="L1897" s="66"/>
    </row>
    <row r="1898" spans="1:12" x14ac:dyDescent="0.4">
      <c r="A1898" s="45">
        <f t="shared" ca="1" si="148"/>
        <v>0</v>
      </c>
      <c r="B1898" s="45" t="b">
        <f t="shared" si="147"/>
        <v>0</v>
      </c>
      <c r="C1898" s="46">
        <f t="shared" si="149"/>
        <v>0</v>
      </c>
      <c r="D1898" s="45">
        <f t="shared" si="150"/>
        <v>0</v>
      </c>
      <c r="E1898" s="251">
        <f t="shared" si="151"/>
        <v>0</v>
      </c>
      <c r="F1898" s="168"/>
      <c r="G1898" s="96"/>
      <c r="H1898" s="79"/>
      <c r="I1898" s="285"/>
      <c r="J1898" s="62"/>
      <c r="K1898" s="51"/>
      <c r="L1898" s="66"/>
    </row>
    <row r="1899" spans="1:12" x14ac:dyDescent="0.4">
      <c r="A1899" s="45">
        <f t="shared" ca="1" si="148"/>
        <v>0</v>
      </c>
      <c r="B1899" s="45" t="b">
        <f t="shared" si="147"/>
        <v>0</v>
      </c>
      <c r="C1899" s="46">
        <f t="shared" si="149"/>
        <v>0</v>
      </c>
      <c r="D1899" s="45">
        <f t="shared" si="150"/>
        <v>0</v>
      </c>
      <c r="E1899" s="251">
        <f t="shared" si="151"/>
        <v>0</v>
      </c>
      <c r="F1899" s="168"/>
      <c r="G1899" s="96"/>
      <c r="H1899" s="79"/>
      <c r="I1899" s="285"/>
      <c r="J1899" s="62"/>
      <c r="K1899" s="51"/>
      <c r="L1899" s="66"/>
    </row>
    <row r="1900" spans="1:12" x14ac:dyDescent="0.4">
      <c r="A1900" s="45">
        <f t="shared" ca="1" si="148"/>
        <v>0</v>
      </c>
      <c r="B1900" s="45" t="b">
        <f t="shared" si="147"/>
        <v>0</v>
      </c>
      <c r="C1900" s="46">
        <f t="shared" si="149"/>
        <v>0</v>
      </c>
      <c r="D1900" s="45">
        <f t="shared" si="150"/>
        <v>0</v>
      </c>
      <c r="E1900" s="251">
        <f t="shared" si="151"/>
        <v>0</v>
      </c>
      <c r="F1900" s="168"/>
      <c r="G1900" s="96"/>
      <c r="H1900" s="79"/>
      <c r="I1900" s="285"/>
      <c r="J1900" s="62"/>
      <c r="K1900" s="51"/>
      <c r="L1900" s="66"/>
    </row>
    <row r="1901" spans="1:12" x14ac:dyDescent="0.4">
      <c r="A1901" s="45">
        <f t="shared" ca="1" si="148"/>
        <v>0</v>
      </c>
      <c r="B1901" s="45" t="b">
        <f t="shared" si="147"/>
        <v>0</v>
      </c>
      <c r="C1901" s="46">
        <f t="shared" si="149"/>
        <v>0</v>
      </c>
      <c r="D1901" s="45">
        <f t="shared" si="150"/>
        <v>0</v>
      </c>
      <c r="E1901" s="251">
        <f t="shared" si="151"/>
        <v>0</v>
      </c>
      <c r="F1901" s="168"/>
      <c r="G1901" s="96"/>
      <c r="H1901" s="79"/>
      <c r="I1901" s="285"/>
      <c r="J1901" s="62"/>
      <c r="K1901" s="51"/>
      <c r="L1901" s="66"/>
    </row>
    <row r="1902" spans="1:12" x14ac:dyDescent="0.4">
      <c r="A1902" s="45">
        <f t="shared" ca="1" si="148"/>
        <v>0</v>
      </c>
      <c r="B1902" s="45" t="b">
        <f t="shared" si="147"/>
        <v>0</v>
      </c>
      <c r="C1902" s="46">
        <f t="shared" si="149"/>
        <v>0</v>
      </c>
      <c r="D1902" s="45">
        <f t="shared" si="150"/>
        <v>0</v>
      </c>
      <c r="E1902" s="251">
        <f t="shared" si="151"/>
        <v>0</v>
      </c>
      <c r="F1902" s="168"/>
      <c r="G1902" s="96"/>
      <c r="H1902" s="79"/>
      <c r="I1902" s="285"/>
      <c r="J1902" s="62"/>
      <c r="K1902" s="51"/>
      <c r="L1902" s="66"/>
    </row>
    <row r="1903" spans="1:12" x14ac:dyDescent="0.4">
      <c r="A1903" s="45">
        <f t="shared" ca="1" si="148"/>
        <v>0</v>
      </c>
      <c r="B1903" s="45" t="b">
        <f t="shared" si="147"/>
        <v>0</v>
      </c>
      <c r="C1903" s="46">
        <f t="shared" si="149"/>
        <v>0</v>
      </c>
      <c r="D1903" s="45">
        <f t="shared" si="150"/>
        <v>0</v>
      </c>
      <c r="E1903" s="251">
        <f t="shared" si="151"/>
        <v>0</v>
      </c>
      <c r="F1903" s="168"/>
      <c r="G1903" s="96"/>
      <c r="H1903" s="79"/>
      <c r="I1903" s="285"/>
      <c r="J1903" s="62"/>
      <c r="K1903" s="51"/>
      <c r="L1903" s="66"/>
    </row>
    <row r="1904" spans="1:12" x14ac:dyDescent="0.4">
      <c r="A1904" s="45">
        <f t="shared" ca="1" si="148"/>
        <v>0</v>
      </c>
      <c r="B1904" s="45" t="b">
        <f t="shared" si="147"/>
        <v>0</v>
      </c>
      <c r="C1904" s="46">
        <f t="shared" si="149"/>
        <v>0</v>
      </c>
      <c r="D1904" s="45">
        <f t="shared" si="150"/>
        <v>0</v>
      </c>
      <c r="E1904" s="251">
        <f t="shared" si="151"/>
        <v>0</v>
      </c>
      <c r="F1904" s="168"/>
      <c r="G1904" s="96"/>
      <c r="H1904" s="79"/>
      <c r="I1904" s="285"/>
      <c r="J1904" s="62"/>
      <c r="K1904" s="51"/>
      <c r="L1904" s="66"/>
    </row>
    <row r="1905" spans="1:12" x14ac:dyDescent="0.4">
      <c r="A1905" s="45">
        <f t="shared" ca="1" si="148"/>
        <v>0</v>
      </c>
      <c r="B1905" s="45" t="b">
        <f t="shared" si="147"/>
        <v>0</v>
      </c>
      <c r="C1905" s="46">
        <f t="shared" si="149"/>
        <v>0</v>
      </c>
      <c r="D1905" s="45">
        <f t="shared" si="150"/>
        <v>0</v>
      </c>
      <c r="E1905" s="251">
        <f t="shared" si="151"/>
        <v>0</v>
      </c>
      <c r="F1905" s="168"/>
      <c r="G1905" s="96"/>
      <c r="H1905" s="79"/>
      <c r="I1905" s="285"/>
      <c r="J1905" s="62"/>
      <c r="K1905" s="51"/>
      <c r="L1905" s="66"/>
    </row>
    <row r="1906" spans="1:12" x14ac:dyDescent="0.4">
      <c r="A1906" s="45">
        <f t="shared" ca="1" si="148"/>
        <v>0</v>
      </c>
      <c r="B1906" s="45" t="b">
        <f t="shared" si="147"/>
        <v>0</v>
      </c>
      <c r="C1906" s="46">
        <f t="shared" si="149"/>
        <v>0</v>
      </c>
      <c r="D1906" s="45">
        <f t="shared" si="150"/>
        <v>0</v>
      </c>
      <c r="E1906" s="251">
        <f t="shared" si="151"/>
        <v>0</v>
      </c>
      <c r="F1906" s="168"/>
      <c r="G1906" s="96"/>
      <c r="H1906" s="79"/>
      <c r="I1906" s="285"/>
      <c r="J1906" s="62"/>
      <c r="K1906" s="51"/>
      <c r="L1906" s="66"/>
    </row>
    <row r="1907" spans="1:12" x14ac:dyDescent="0.4">
      <c r="A1907" s="45">
        <f t="shared" ca="1" si="148"/>
        <v>0</v>
      </c>
      <c r="B1907" s="45" t="b">
        <f t="shared" si="147"/>
        <v>0</v>
      </c>
      <c r="C1907" s="46">
        <f t="shared" si="149"/>
        <v>0</v>
      </c>
      <c r="D1907" s="45">
        <f t="shared" si="150"/>
        <v>0</v>
      </c>
      <c r="E1907" s="251">
        <f t="shared" si="151"/>
        <v>0</v>
      </c>
      <c r="F1907" s="168"/>
      <c r="G1907" s="96"/>
      <c r="H1907" s="79"/>
      <c r="I1907" s="285"/>
      <c r="J1907" s="62"/>
      <c r="K1907" s="51"/>
      <c r="L1907" s="66"/>
    </row>
    <row r="1908" spans="1:12" x14ac:dyDescent="0.4">
      <c r="A1908" s="45">
        <f t="shared" ca="1" si="148"/>
        <v>0</v>
      </c>
      <c r="B1908" s="45" t="b">
        <f t="shared" si="147"/>
        <v>0</v>
      </c>
      <c r="C1908" s="46">
        <f t="shared" si="149"/>
        <v>0</v>
      </c>
      <c r="D1908" s="45">
        <f t="shared" si="150"/>
        <v>0</v>
      </c>
      <c r="E1908" s="251">
        <f t="shared" si="151"/>
        <v>0</v>
      </c>
      <c r="F1908" s="168"/>
      <c r="G1908" s="96"/>
      <c r="H1908" s="79"/>
      <c r="I1908" s="285"/>
      <c r="J1908" s="62"/>
      <c r="K1908" s="51"/>
      <c r="L1908" s="66"/>
    </row>
    <row r="1909" spans="1:12" x14ac:dyDescent="0.4">
      <c r="A1909" s="45">
        <f t="shared" ca="1" si="148"/>
        <v>0</v>
      </c>
      <c r="B1909" s="45" t="b">
        <f t="shared" si="147"/>
        <v>0</v>
      </c>
      <c r="C1909" s="46">
        <f t="shared" si="149"/>
        <v>0</v>
      </c>
      <c r="D1909" s="45">
        <f t="shared" si="150"/>
        <v>0</v>
      </c>
      <c r="E1909" s="251">
        <f t="shared" si="151"/>
        <v>0</v>
      </c>
      <c r="F1909" s="168"/>
      <c r="G1909" s="96"/>
      <c r="H1909" s="79"/>
      <c r="I1909" s="285"/>
      <c r="J1909" s="62"/>
      <c r="K1909" s="51"/>
      <c r="L1909" s="66"/>
    </row>
    <row r="1910" spans="1:12" x14ac:dyDescent="0.4">
      <c r="A1910" s="45">
        <f t="shared" ca="1" si="148"/>
        <v>0</v>
      </c>
      <c r="B1910" s="45" t="b">
        <f t="shared" si="147"/>
        <v>0</v>
      </c>
      <c r="C1910" s="46">
        <f t="shared" si="149"/>
        <v>0</v>
      </c>
      <c r="D1910" s="45">
        <f t="shared" si="150"/>
        <v>0</v>
      </c>
      <c r="E1910" s="251">
        <f t="shared" si="151"/>
        <v>0</v>
      </c>
      <c r="F1910" s="168"/>
      <c r="G1910" s="96"/>
      <c r="H1910" s="79"/>
      <c r="I1910" s="285"/>
      <c r="J1910" s="62"/>
      <c r="K1910" s="51"/>
      <c r="L1910" s="66"/>
    </row>
    <row r="1911" spans="1:12" x14ac:dyDescent="0.4">
      <c r="A1911" s="45">
        <f t="shared" ca="1" si="148"/>
        <v>0</v>
      </c>
      <c r="B1911" s="45" t="b">
        <f t="shared" si="147"/>
        <v>0</v>
      </c>
      <c r="C1911" s="46">
        <f t="shared" si="149"/>
        <v>0</v>
      </c>
      <c r="D1911" s="45">
        <f t="shared" si="150"/>
        <v>0</v>
      </c>
      <c r="E1911" s="251">
        <f t="shared" si="151"/>
        <v>0</v>
      </c>
      <c r="F1911" s="168"/>
      <c r="G1911" s="96"/>
      <c r="H1911" s="79"/>
      <c r="I1911" s="285"/>
      <c r="J1911" s="62"/>
      <c r="K1911" s="51"/>
      <c r="L1911" s="66"/>
    </row>
    <row r="1912" spans="1:12" x14ac:dyDescent="0.4">
      <c r="A1912" s="45">
        <f t="shared" ca="1" si="148"/>
        <v>0</v>
      </c>
      <c r="B1912" s="45" t="b">
        <f t="shared" si="147"/>
        <v>0</v>
      </c>
      <c r="C1912" s="46">
        <f t="shared" si="149"/>
        <v>0</v>
      </c>
      <c r="D1912" s="45">
        <f t="shared" si="150"/>
        <v>0</v>
      </c>
      <c r="E1912" s="251">
        <f t="shared" si="151"/>
        <v>0</v>
      </c>
      <c r="F1912" s="168"/>
      <c r="G1912" s="96"/>
      <c r="H1912" s="79"/>
      <c r="I1912" s="285"/>
      <c r="J1912" s="62"/>
      <c r="K1912" s="51"/>
      <c r="L1912" s="66"/>
    </row>
    <row r="1913" spans="1:12" x14ac:dyDescent="0.4">
      <c r="A1913" s="45">
        <f t="shared" ca="1" si="148"/>
        <v>0</v>
      </c>
      <c r="B1913" s="45" t="b">
        <f t="shared" si="147"/>
        <v>0</v>
      </c>
      <c r="C1913" s="46">
        <f t="shared" si="149"/>
        <v>0</v>
      </c>
      <c r="D1913" s="45">
        <f t="shared" si="150"/>
        <v>0</v>
      </c>
      <c r="E1913" s="251">
        <f t="shared" si="151"/>
        <v>0</v>
      </c>
      <c r="F1913" s="168"/>
      <c r="G1913" s="96"/>
      <c r="H1913" s="79"/>
      <c r="I1913" s="285"/>
      <c r="J1913" s="62"/>
      <c r="K1913" s="51"/>
      <c r="L1913" s="66"/>
    </row>
    <row r="1914" spans="1:12" x14ac:dyDescent="0.4">
      <c r="A1914" s="45">
        <f t="shared" ca="1" si="148"/>
        <v>0</v>
      </c>
      <c r="B1914" s="45" t="b">
        <f t="shared" si="147"/>
        <v>0</v>
      </c>
      <c r="C1914" s="46">
        <f t="shared" si="149"/>
        <v>0</v>
      </c>
      <c r="D1914" s="45">
        <f t="shared" si="150"/>
        <v>0</v>
      </c>
      <c r="E1914" s="251">
        <f t="shared" si="151"/>
        <v>0</v>
      </c>
      <c r="F1914" s="168"/>
      <c r="G1914" s="96"/>
      <c r="H1914" s="79"/>
      <c r="I1914" s="285"/>
      <c r="J1914" s="62"/>
      <c r="K1914" s="51"/>
      <c r="L1914" s="66"/>
    </row>
    <row r="1915" spans="1:12" x14ac:dyDescent="0.4">
      <c r="A1915" s="45">
        <f t="shared" ca="1" si="148"/>
        <v>0</v>
      </c>
      <c r="B1915" s="45" t="b">
        <f t="shared" si="147"/>
        <v>0</v>
      </c>
      <c r="C1915" s="46">
        <f t="shared" si="149"/>
        <v>0</v>
      </c>
      <c r="D1915" s="45">
        <f t="shared" si="150"/>
        <v>0</v>
      </c>
      <c r="E1915" s="251">
        <f t="shared" si="151"/>
        <v>0</v>
      </c>
      <c r="F1915" s="168"/>
      <c r="G1915" s="96"/>
      <c r="H1915" s="79"/>
      <c r="I1915" s="285"/>
      <c r="J1915" s="62"/>
      <c r="K1915" s="51"/>
      <c r="L1915" s="66"/>
    </row>
    <row r="1916" spans="1:12" x14ac:dyDescent="0.4">
      <c r="A1916" s="45">
        <f t="shared" ca="1" si="148"/>
        <v>0</v>
      </c>
      <c r="B1916" s="45" t="b">
        <f t="shared" si="147"/>
        <v>0</v>
      </c>
      <c r="C1916" s="46">
        <f t="shared" si="149"/>
        <v>0</v>
      </c>
      <c r="D1916" s="45">
        <f t="shared" si="150"/>
        <v>0</v>
      </c>
      <c r="E1916" s="251">
        <f t="shared" si="151"/>
        <v>0</v>
      </c>
      <c r="F1916" s="168"/>
      <c r="G1916" s="96"/>
      <c r="H1916" s="79"/>
      <c r="I1916" s="285"/>
      <c r="J1916" s="62"/>
      <c r="K1916" s="51"/>
      <c r="L1916" s="66"/>
    </row>
    <row r="1917" spans="1:12" x14ac:dyDescent="0.4">
      <c r="A1917" s="45">
        <f t="shared" ca="1" si="148"/>
        <v>0</v>
      </c>
      <c r="B1917" s="45" t="b">
        <f t="shared" si="147"/>
        <v>0</v>
      </c>
      <c r="C1917" s="46">
        <f t="shared" si="149"/>
        <v>0</v>
      </c>
      <c r="D1917" s="45">
        <f t="shared" si="150"/>
        <v>0</v>
      </c>
      <c r="E1917" s="251">
        <f t="shared" si="151"/>
        <v>0</v>
      </c>
      <c r="F1917" s="168"/>
      <c r="G1917" s="96"/>
      <c r="H1917" s="79"/>
      <c r="I1917" s="285"/>
      <c r="J1917" s="62"/>
      <c r="K1917" s="51"/>
      <c r="L1917" s="66"/>
    </row>
    <row r="1918" spans="1:12" x14ac:dyDescent="0.4">
      <c r="A1918" s="45">
        <f t="shared" ca="1" si="148"/>
        <v>0</v>
      </c>
      <c r="B1918" s="45" t="b">
        <f t="shared" si="147"/>
        <v>0</v>
      </c>
      <c r="C1918" s="46">
        <f t="shared" si="149"/>
        <v>0</v>
      </c>
      <c r="D1918" s="45">
        <f t="shared" si="150"/>
        <v>0</v>
      </c>
      <c r="E1918" s="251">
        <f t="shared" si="151"/>
        <v>0</v>
      </c>
      <c r="F1918" s="168"/>
      <c r="G1918" s="96"/>
      <c r="H1918" s="79"/>
      <c r="I1918" s="285"/>
      <c r="J1918" s="62"/>
      <c r="K1918" s="51"/>
      <c r="L1918" s="66"/>
    </row>
    <row r="1919" spans="1:12" x14ac:dyDescent="0.4">
      <c r="A1919" s="45">
        <f t="shared" ca="1" si="148"/>
        <v>0</v>
      </c>
      <c r="B1919" s="45" t="b">
        <f t="shared" si="147"/>
        <v>0</v>
      </c>
      <c r="C1919" s="46">
        <f t="shared" si="149"/>
        <v>0</v>
      </c>
      <c r="D1919" s="45">
        <f t="shared" si="150"/>
        <v>0</v>
      </c>
      <c r="E1919" s="251">
        <f t="shared" si="151"/>
        <v>0</v>
      </c>
      <c r="F1919" s="168"/>
      <c r="G1919" s="96"/>
      <c r="H1919" s="79"/>
      <c r="I1919" s="285"/>
      <c r="J1919" s="62"/>
      <c r="K1919" s="51"/>
      <c r="L1919" s="66"/>
    </row>
    <row r="1920" spans="1:12" x14ac:dyDescent="0.4">
      <c r="A1920" s="45">
        <f t="shared" ca="1" si="148"/>
        <v>0</v>
      </c>
      <c r="B1920" s="45" t="b">
        <f t="shared" si="147"/>
        <v>0</v>
      </c>
      <c r="C1920" s="46">
        <f t="shared" si="149"/>
        <v>0</v>
      </c>
      <c r="D1920" s="45">
        <f t="shared" si="150"/>
        <v>0</v>
      </c>
      <c r="E1920" s="251">
        <f t="shared" si="151"/>
        <v>0</v>
      </c>
      <c r="F1920" s="168"/>
      <c r="G1920" s="96"/>
      <c r="H1920" s="79"/>
      <c r="I1920" s="285"/>
      <c r="J1920" s="62"/>
      <c r="K1920" s="51"/>
      <c r="L1920" s="66"/>
    </row>
    <row r="1921" spans="1:12" x14ac:dyDescent="0.4">
      <c r="A1921" s="45">
        <f t="shared" ca="1" si="148"/>
        <v>0</v>
      </c>
      <c r="B1921" s="45" t="b">
        <f t="shared" si="147"/>
        <v>0</v>
      </c>
      <c r="C1921" s="46">
        <f t="shared" si="149"/>
        <v>0</v>
      </c>
      <c r="D1921" s="45">
        <f t="shared" si="150"/>
        <v>0</v>
      </c>
      <c r="E1921" s="251">
        <f t="shared" si="151"/>
        <v>0</v>
      </c>
      <c r="F1921" s="168"/>
      <c r="G1921" s="96"/>
      <c r="H1921" s="79"/>
      <c r="I1921" s="285"/>
      <c r="J1921" s="62"/>
      <c r="K1921" s="51"/>
      <c r="L1921" s="66"/>
    </row>
    <row r="1922" spans="1:12" x14ac:dyDescent="0.4">
      <c r="A1922" s="45">
        <f t="shared" ca="1" si="148"/>
        <v>0</v>
      </c>
      <c r="B1922" s="45" t="b">
        <f t="shared" si="147"/>
        <v>0</v>
      </c>
      <c r="C1922" s="46">
        <f t="shared" si="149"/>
        <v>0</v>
      </c>
      <c r="D1922" s="45">
        <f t="shared" si="150"/>
        <v>0</v>
      </c>
      <c r="E1922" s="251">
        <f t="shared" si="151"/>
        <v>0</v>
      </c>
      <c r="F1922" s="168"/>
      <c r="G1922" s="96"/>
      <c r="H1922" s="79"/>
      <c r="I1922" s="285"/>
      <c r="J1922" s="62"/>
      <c r="K1922" s="51"/>
      <c r="L1922" s="66"/>
    </row>
    <row r="1923" spans="1:12" x14ac:dyDescent="0.4">
      <c r="A1923" s="45">
        <f t="shared" ca="1" si="148"/>
        <v>0</v>
      </c>
      <c r="B1923" s="45" t="b">
        <f t="shared" si="147"/>
        <v>0</v>
      </c>
      <c r="C1923" s="46">
        <f t="shared" si="149"/>
        <v>0</v>
      </c>
      <c r="D1923" s="45">
        <f t="shared" si="150"/>
        <v>0</v>
      </c>
      <c r="E1923" s="251">
        <f t="shared" si="151"/>
        <v>0</v>
      </c>
      <c r="F1923" s="168"/>
      <c r="G1923" s="96"/>
      <c r="H1923" s="79"/>
      <c r="I1923" s="285"/>
      <c r="J1923" s="62"/>
      <c r="K1923" s="51"/>
      <c r="L1923" s="66"/>
    </row>
    <row r="1924" spans="1:12" x14ac:dyDescent="0.4">
      <c r="A1924" s="45">
        <f t="shared" ca="1" si="148"/>
        <v>0</v>
      </c>
      <c r="B1924" s="45" t="b">
        <f t="shared" si="147"/>
        <v>0</v>
      </c>
      <c r="C1924" s="46">
        <f t="shared" si="149"/>
        <v>0</v>
      </c>
      <c r="D1924" s="45">
        <f t="shared" si="150"/>
        <v>0</v>
      </c>
      <c r="E1924" s="251">
        <f t="shared" si="151"/>
        <v>0</v>
      </c>
      <c r="F1924" s="168"/>
      <c r="G1924" s="96"/>
      <c r="H1924" s="79"/>
      <c r="I1924" s="285"/>
      <c r="J1924" s="62"/>
      <c r="K1924" s="51"/>
      <c r="L1924" s="66"/>
    </row>
    <row r="1925" spans="1:12" x14ac:dyDescent="0.4">
      <c r="A1925" s="45">
        <f t="shared" ca="1" si="148"/>
        <v>0</v>
      </c>
      <c r="B1925" s="45" t="b">
        <f t="shared" si="147"/>
        <v>0</v>
      </c>
      <c r="C1925" s="46">
        <f t="shared" si="149"/>
        <v>0</v>
      </c>
      <c r="D1925" s="45">
        <f t="shared" si="150"/>
        <v>0</v>
      </c>
      <c r="E1925" s="251">
        <f t="shared" si="151"/>
        <v>0</v>
      </c>
      <c r="F1925" s="168"/>
      <c r="G1925" s="96"/>
      <c r="H1925" s="79"/>
      <c r="I1925" s="285"/>
      <c r="J1925" s="62"/>
      <c r="K1925" s="51"/>
      <c r="L1925" s="66"/>
    </row>
    <row r="1926" spans="1:12" x14ac:dyDescent="0.4">
      <c r="A1926" s="45">
        <f t="shared" ca="1" si="148"/>
        <v>0</v>
      </c>
      <c r="B1926" s="45" t="b">
        <f t="shared" si="147"/>
        <v>0</v>
      </c>
      <c r="C1926" s="46">
        <f t="shared" si="149"/>
        <v>0</v>
      </c>
      <c r="D1926" s="45">
        <f t="shared" si="150"/>
        <v>0</v>
      </c>
      <c r="E1926" s="251">
        <f t="shared" si="151"/>
        <v>0</v>
      </c>
      <c r="F1926" s="168"/>
      <c r="G1926" s="96"/>
      <c r="H1926" s="79"/>
      <c r="I1926" s="285"/>
      <c r="J1926" s="62"/>
      <c r="K1926" s="51"/>
      <c r="L1926" s="66"/>
    </row>
    <row r="1927" spans="1:12" x14ac:dyDescent="0.4">
      <c r="A1927" s="45">
        <f t="shared" ca="1" si="148"/>
        <v>0</v>
      </c>
      <c r="B1927" s="45" t="b">
        <f t="shared" ref="B1927:B1990" si="152">AND(分科號=E1927,D1927&gt;=分起日,D1927&lt;=分訖日)</f>
        <v>0</v>
      </c>
      <c r="C1927" s="46">
        <f t="shared" si="149"/>
        <v>0</v>
      </c>
      <c r="D1927" s="45">
        <f t="shared" si="150"/>
        <v>0</v>
      </c>
      <c r="E1927" s="251">
        <f t="shared" si="151"/>
        <v>0</v>
      </c>
      <c r="F1927" s="168"/>
      <c r="G1927" s="96"/>
      <c r="H1927" s="79"/>
      <c r="I1927" s="285"/>
      <c r="J1927" s="62"/>
      <c r="K1927" s="51"/>
      <c r="L1927" s="66"/>
    </row>
    <row r="1928" spans="1:12" x14ac:dyDescent="0.4">
      <c r="A1928" s="45">
        <f t="shared" ref="A1928:A1991" ca="1" si="153">IF(B1928,COUNTIF(OFFSET(B1928,ROW()*-1+6,,ROW()-5),TRUE),)</f>
        <v>0</v>
      </c>
      <c r="B1928" s="45" t="b">
        <f t="shared" si="152"/>
        <v>0</v>
      </c>
      <c r="C1928" s="46">
        <f t="shared" ref="C1928:C1991" si="154">IF(F1928&lt;&gt;"",F1928,IF(E1928&lt;&gt;0,INDEX(C:C,ROW()-1),0))</f>
        <v>0</v>
      </c>
      <c r="D1928" s="45">
        <f t="shared" ref="D1928:D1991" si="155">IF(G1928&lt;&gt;"",G1928,IF(E1928&lt;&gt;0,INDEX(D:D,ROW()-1),0))</f>
        <v>0</v>
      </c>
      <c r="E1928" s="251">
        <f t="shared" si="151"/>
        <v>0</v>
      </c>
      <c r="F1928" s="168"/>
      <c r="G1928" s="96"/>
      <c r="H1928" s="79"/>
      <c r="I1928" s="285"/>
      <c r="J1928" s="62"/>
      <c r="K1928" s="51"/>
      <c r="L1928" s="66"/>
    </row>
    <row r="1929" spans="1:12" x14ac:dyDescent="0.4">
      <c r="A1929" s="45">
        <f t="shared" ca="1" si="153"/>
        <v>0</v>
      </c>
      <c r="B1929" s="45" t="b">
        <f t="shared" si="152"/>
        <v>0</v>
      </c>
      <c r="C1929" s="46">
        <f t="shared" si="154"/>
        <v>0</v>
      </c>
      <c r="D1929" s="45">
        <f t="shared" si="155"/>
        <v>0</v>
      </c>
      <c r="E1929" s="251">
        <f t="shared" si="151"/>
        <v>0</v>
      </c>
      <c r="F1929" s="168"/>
      <c r="G1929" s="96"/>
      <c r="H1929" s="79"/>
      <c r="I1929" s="285"/>
      <c r="J1929" s="62"/>
      <c r="K1929" s="51"/>
      <c r="L1929" s="66"/>
    </row>
    <row r="1930" spans="1:12" x14ac:dyDescent="0.4">
      <c r="A1930" s="45">
        <f t="shared" ca="1" si="153"/>
        <v>0</v>
      </c>
      <c r="B1930" s="45" t="b">
        <f t="shared" si="152"/>
        <v>0</v>
      </c>
      <c r="C1930" s="46">
        <f t="shared" si="154"/>
        <v>0</v>
      </c>
      <c r="D1930" s="45">
        <f t="shared" si="155"/>
        <v>0</v>
      </c>
      <c r="E1930" s="251">
        <f t="shared" ref="E1930:E1993" si="156">IF(I1930&lt;&gt;"",VALUE(TRIM(LEFT(I1930,6))),0)</f>
        <v>0</v>
      </c>
      <c r="F1930" s="168"/>
      <c r="G1930" s="96"/>
      <c r="H1930" s="79"/>
      <c r="I1930" s="285"/>
      <c r="J1930" s="62"/>
      <c r="K1930" s="51"/>
      <c r="L1930" s="66"/>
    </row>
    <row r="1931" spans="1:12" x14ac:dyDescent="0.4">
      <c r="A1931" s="45">
        <f t="shared" ca="1" si="153"/>
        <v>0</v>
      </c>
      <c r="B1931" s="45" t="b">
        <f t="shared" si="152"/>
        <v>0</v>
      </c>
      <c r="C1931" s="46">
        <f t="shared" si="154"/>
        <v>0</v>
      </c>
      <c r="D1931" s="45">
        <f t="shared" si="155"/>
        <v>0</v>
      </c>
      <c r="E1931" s="251">
        <f t="shared" si="156"/>
        <v>0</v>
      </c>
      <c r="F1931" s="168"/>
      <c r="G1931" s="96"/>
      <c r="H1931" s="79"/>
      <c r="I1931" s="285"/>
      <c r="J1931" s="62"/>
      <c r="K1931" s="51"/>
      <c r="L1931" s="66"/>
    </row>
    <row r="1932" spans="1:12" x14ac:dyDescent="0.4">
      <c r="A1932" s="45">
        <f t="shared" ca="1" si="153"/>
        <v>0</v>
      </c>
      <c r="B1932" s="45" t="b">
        <f t="shared" si="152"/>
        <v>0</v>
      </c>
      <c r="C1932" s="46">
        <f t="shared" si="154"/>
        <v>0</v>
      </c>
      <c r="D1932" s="45">
        <f t="shared" si="155"/>
        <v>0</v>
      </c>
      <c r="E1932" s="251">
        <f t="shared" si="156"/>
        <v>0</v>
      </c>
      <c r="F1932" s="168"/>
      <c r="G1932" s="96"/>
      <c r="H1932" s="79"/>
      <c r="I1932" s="285"/>
      <c r="J1932" s="62"/>
      <c r="K1932" s="51"/>
      <c r="L1932" s="66"/>
    </row>
    <row r="1933" spans="1:12" x14ac:dyDescent="0.4">
      <c r="A1933" s="45">
        <f t="shared" ca="1" si="153"/>
        <v>0</v>
      </c>
      <c r="B1933" s="45" t="b">
        <f t="shared" si="152"/>
        <v>0</v>
      </c>
      <c r="C1933" s="46">
        <f t="shared" si="154"/>
        <v>0</v>
      </c>
      <c r="D1933" s="45">
        <f t="shared" si="155"/>
        <v>0</v>
      </c>
      <c r="E1933" s="251">
        <f t="shared" si="156"/>
        <v>0</v>
      </c>
      <c r="F1933" s="168"/>
      <c r="G1933" s="96"/>
      <c r="H1933" s="79"/>
      <c r="I1933" s="285"/>
      <c r="J1933" s="62"/>
      <c r="K1933" s="51"/>
      <c r="L1933" s="66"/>
    </row>
    <row r="1934" spans="1:12" x14ac:dyDescent="0.4">
      <c r="A1934" s="45">
        <f t="shared" ca="1" si="153"/>
        <v>0</v>
      </c>
      <c r="B1934" s="45" t="b">
        <f t="shared" si="152"/>
        <v>0</v>
      </c>
      <c r="C1934" s="46">
        <f t="shared" si="154"/>
        <v>0</v>
      </c>
      <c r="D1934" s="45">
        <f t="shared" si="155"/>
        <v>0</v>
      </c>
      <c r="E1934" s="251">
        <f t="shared" si="156"/>
        <v>0</v>
      </c>
      <c r="F1934" s="168"/>
      <c r="G1934" s="96"/>
      <c r="H1934" s="79"/>
      <c r="I1934" s="285"/>
      <c r="J1934" s="62"/>
      <c r="K1934" s="51"/>
      <c r="L1934" s="66"/>
    </row>
    <row r="1935" spans="1:12" x14ac:dyDescent="0.4">
      <c r="A1935" s="45">
        <f t="shared" ca="1" si="153"/>
        <v>0</v>
      </c>
      <c r="B1935" s="45" t="b">
        <f t="shared" si="152"/>
        <v>0</v>
      </c>
      <c r="C1935" s="46">
        <f t="shared" si="154"/>
        <v>0</v>
      </c>
      <c r="D1935" s="45">
        <f t="shared" si="155"/>
        <v>0</v>
      </c>
      <c r="E1935" s="251">
        <f t="shared" si="156"/>
        <v>0</v>
      </c>
      <c r="F1935" s="168"/>
      <c r="G1935" s="96"/>
      <c r="H1935" s="79"/>
      <c r="I1935" s="285"/>
      <c r="J1935" s="62"/>
      <c r="K1935" s="51"/>
      <c r="L1935" s="66"/>
    </row>
    <row r="1936" spans="1:12" x14ac:dyDescent="0.4">
      <c r="A1936" s="45">
        <f t="shared" ca="1" si="153"/>
        <v>0</v>
      </c>
      <c r="B1936" s="45" t="b">
        <f t="shared" si="152"/>
        <v>0</v>
      </c>
      <c r="C1936" s="46">
        <f t="shared" si="154"/>
        <v>0</v>
      </c>
      <c r="D1936" s="45">
        <f t="shared" si="155"/>
        <v>0</v>
      </c>
      <c r="E1936" s="251">
        <f t="shared" si="156"/>
        <v>0</v>
      </c>
      <c r="F1936" s="168"/>
      <c r="G1936" s="96"/>
      <c r="H1936" s="79"/>
      <c r="I1936" s="285"/>
      <c r="J1936" s="62"/>
      <c r="K1936" s="51"/>
      <c r="L1936" s="66"/>
    </row>
    <row r="1937" spans="1:12" x14ac:dyDescent="0.4">
      <c r="A1937" s="45">
        <f t="shared" ca="1" si="153"/>
        <v>0</v>
      </c>
      <c r="B1937" s="45" t="b">
        <f t="shared" si="152"/>
        <v>0</v>
      </c>
      <c r="C1937" s="46">
        <f t="shared" si="154"/>
        <v>0</v>
      </c>
      <c r="D1937" s="45">
        <f t="shared" si="155"/>
        <v>0</v>
      </c>
      <c r="E1937" s="251">
        <f t="shared" si="156"/>
        <v>0</v>
      </c>
      <c r="F1937" s="168"/>
      <c r="G1937" s="96"/>
      <c r="H1937" s="79"/>
      <c r="I1937" s="285"/>
      <c r="J1937" s="62"/>
      <c r="K1937" s="51"/>
      <c r="L1937" s="66"/>
    </row>
    <row r="1938" spans="1:12" x14ac:dyDescent="0.4">
      <c r="A1938" s="45">
        <f t="shared" ca="1" si="153"/>
        <v>0</v>
      </c>
      <c r="B1938" s="45" t="b">
        <f t="shared" si="152"/>
        <v>0</v>
      </c>
      <c r="C1938" s="46">
        <f t="shared" si="154"/>
        <v>0</v>
      </c>
      <c r="D1938" s="45">
        <f t="shared" si="155"/>
        <v>0</v>
      </c>
      <c r="E1938" s="251">
        <f t="shared" si="156"/>
        <v>0</v>
      </c>
      <c r="F1938" s="168"/>
      <c r="G1938" s="96"/>
      <c r="H1938" s="79"/>
      <c r="I1938" s="285"/>
      <c r="J1938" s="62"/>
      <c r="K1938" s="51"/>
      <c r="L1938" s="66"/>
    </row>
    <row r="1939" spans="1:12" x14ac:dyDescent="0.4">
      <c r="A1939" s="45">
        <f t="shared" ca="1" si="153"/>
        <v>0</v>
      </c>
      <c r="B1939" s="45" t="b">
        <f t="shared" si="152"/>
        <v>0</v>
      </c>
      <c r="C1939" s="46">
        <f t="shared" si="154"/>
        <v>0</v>
      </c>
      <c r="D1939" s="45">
        <f t="shared" si="155"/>
        <v>0</v>
      </c>
      <c r="E1939" s="251">
        <f t="shared" si="156"/>
        <v>0</v>
      </c>
      <c r="F1939" s="168"/>
      <c r="G1939" s="96"/>
      <c r="H1939" s="79"/>
      <c r="I1939" s="285"/>
      <c r="J1939" s="62"/>
      <c r="K1939" s="51"/>
      <c r="L1939" s="66"/>
    </row>
    <row r="1940" spans="1:12" x14ac:dyDescent="0.4">
      <c r="A1940" s="45">
        <f t="shared" ca="1" si="153"/>
        <v>0</v>
      </c>
      <c r="B1940" s="45" t="b">
        <f t="shared" si="152"/>
        <v>0</v>
      </c>
      <c r="C1940" s="46">
        <f t="shared" si="154"/>
        <v>0</v>
      </c>
      <c r="D1940" s="45">
        <f t="shared" si="155"/>
        <v>0</v>
      </c>
      <c r="E1940" s="251">
        <f t="shared" si="156"/>
        <v>0</v>
      </c>
      <c r="F1940" s="168"/>
      <c r="G1940" s="96"/>
      <c r="H1940" s="79"/>
      <c r="I1940" s="285"/>
      <c r="J1940" s="62"/>
      <c r="K1940" s="51"/>
      <c r="L1940" s="66"/>
    </row>
    <row r="1941" spans="1:12" x14ac:dyDescent="0.4">
      <c r="A1941" s="45">
        <f t="shared" ca="1" si="153"/>
        <v>0</v>
      </c>
      <c r="B1941" s="45" t="b">
        <f t="shared" si="152"/>
        <v>0</v>
      </c>
      <c r="C1941" s="46">
        <f t="shared" si="154"/>
        <v>0</v>
      </c>
      <c r="D1941" s="45">
        <f t="shared" si="155"/>
        <v>0</v>
      </c>
      <c r="E1941" s="251">
        <f t="shared" si="156"/>
        <v>0</v>
      </c>
      <c r="F1941" s="168"/>
      <c r="G1941" s="96"/>
      <c r="H1941" s="79"/>
      <c r="I1941" s="285"/>
      <c r="J1941" s="62"/>
      <c r="K1941" s="51"/>
      <c r="L1941" s="66"/>
    </row>
    <row r="1942" spans="1:12" x14ac:dyDescent="0.4">
      <c r="A1942" s="45">
        <f t="shared" ca="1" si="153"/>
        <v>0</v>
      </c>
      <c r="B1942" s="45" t="b">
        <f t="shared" si="152"/>
        <v>0</v>
      </c>
      <c r="C1942" s="46">
        <f t="shared" si="154"/>
        <v>0</v>
      </c>
      <c r="D1942" s="45">
        <f t="shared" si="155"/>
        <v>0</v>
      </c>
      <c r="E1942" s="251">
        <f t="shared" si="156"/>
        <v>0</v>
      </c>
      <c r="F1942" s="168"/>
      <c r="G1942" s="96"/>
      <c r="H1942" s="79"/>
      <c r="I1942" s="285"/>
      <c r="J1942" s="62"/>
      <c r="K1942" s="51"/>
      <c r="L1942" s="66"/>
    </row>
    <row r="1943" spans="1:12" x14ac:dyDescent="0.4">
      <c r="A1943" s="45">
        <f t="shared" ca="1" si="153"/>
        <v>0</v>
      </c>
      <c r="B1943" s="45" t="b">
        <f t="shared" si="152"/>
        <v>0</v>
      </c>
      <c r="C1943" s="46">
        <f t="shared" si="154"/>
        <v>0</v>
      </c>
      <c r="D1943" s="45">
        <f t="shared" si="155"/>
        <v>0</v>
      </c>
      <c r="E1943" s="251">
        <f t="shared" si="156"/>
        <v>0</v>
      </c>
      <c r="F1943" s="168"/>
      <c r="G1943" s="96"/>
      <c r="H1943" s="79"/>
      <c r="I1943" s="285"/>
      <c r="J1943" s="62"/>
      <c r="K1943" s="51"/>
      <c r="L1943" s="66"/>
    </row>
    <row r="1944" spans="1:12" x14ac:dyDescent="0.4">
      <c r="A1944" s="45">
        <f t="shared" ca="1" si="153"/>
        <v>0</v>
      </c>
      <c r="B1944" s="45" t="b">
        <f t="shared" si="152"/>
        <v>0</v>
      </c>
      <c r="C1944" s="46">
        <f t="shared" si="154"/>
        <v>0</v>
      </c>
      <c r="D1944" s="45">
        <f t="shared" si="155"/>
        <v>0</v>
      </c>
      <c r="E1944" s="251">
        <f t="shared" si="156"/>
        <v>0</v>
      </c>
      <c r="F1944" s="168"/>
      <c r="G1944" s="96"/>
      <c r="H1944" s="79"/>
      <c r="I1944" s="285"/>
      <c r="J1944" s="62"/>
      <c r="K1944" s="51"/>
      <c r="L1944" s="66"/>
    </row>
    <row r="1945" spans="1:12" x14ac:dyDescent="0.4">
      <c r="A1945" s="45">
        <f t="shared" ca="1" si="153"/>
        <v>0</v>
      </c>
      <c r="B1945" s="45" t="b">
        <f t="shared" si="152"/>
        <v>0</v>
      </c>
      <c r="C1945" s="46">
        <f t="shared" si="154"/>
        <v>0</v>
      </c>
      <c r="D1945" s="45">
        <f t="shared" si="155"/>
        <v>0</v>
      </c>
      <c r="E1945" s="251">
        <f t="shared" si="156"/>
        <v>0</v>
      </c>
      <c r="F1945" s="168"/>
      <c r="G1945" s="96"/>
      <c r="H1945" s="79"/>
      <c r="I1945" s="285"/>
      <c r="J1945" s="62"/>
      <c r="K1945" s="51"/>
      <c r="L1945" s="66"/>
    </row>
    <row r="1946" spans="1:12" x14ac:dyDescent="0.4">
      <c r="A1946" s="45">
        <f t="shared" ca="1" si="153"/>
        <v>0</v>
      </c>
      <c r="B1946" s="45" t="b">
        <f t="shared" si="152"/>
        <v>0</v>
      </c>
      <c r="C1946" s="46">
        <f t="shared" si="154"/>
        <v>0</v>
      </c>
      <c r="D1946" s="45">
        <f t="shared" si="155"/>
        <v>0</v>
      </c>
      <c r="E1946" s="251">
        <f t="shared" si="156"/>
        <v>0</v>
      </c>
      <c r="F1946" s="168"/>
      <c r="G1946" s="96"/>
      <c r="H1946" s="79"/>
      <c r="I1946" s="285"/>
      <c r="J1946" s="62"/>
      <c r="K1946" s="51"/>
      <c r="L1946" s="66"/>
    </row>
    <row r="1947" spans="1:12" x14ac:dyDescent="0.4">
      <c r="A1947" s="45">
        <f t="shared" ca="1" si="153"/>
        <v>0</v>
      </c>
      <c r="B1947" s="45" t="b">
        <f t="shared" si="152"/>
        <v>0</v>
      </c>
      <c r="C1947" s="46">
        <f t="shared" si="154"/>
        <v>0</v>
      </c>
      <c r="D1947" s="45">
        <f t="shared" si="155"/>
        <v>0</v>
      </c>
      <c r="E1947" s="251">
        <f t="shared" si="156"/>
        <v>0</v>
      </c>
      <c r="F1947" s="168"/>
      <c r="G1947" s="96"/>
      <c r="H1947" s="79"/>
      <c r="I1947" s="285"/>
      <c r="J1947" s="62"/>
      <c r="K1947" s="51"/>
      <c r="L1947" s="66"/>
    </row>
    <row r="1948" spans="1:12" x14ac:dyDescent="0.4">
      <c r="A1948" s="45">
        <f t="shared" ca="1" si="153"/>
        <v>0</v>
      </c>
      <c r="B1948" s="45" t="b">
        <f t="shared" si="152"/>
        <v>0</v>
      </c>
      <c r="C1948" s="46">
        <f t="shared" si="154"/>
        <v>0</v>
      </c>
      <c r="D1948" s="45">
        <f t="shared" si="155"/>
        <v>0</v>
      </c>
      <c r="E1948" s="251">
        <f t="shared" si="156"/>
        <v>0</v>
      </c>
      <c r="F1948" s="168"/>
      <c r="G1948" s="96"/>
      <c r="H1948" s="79"/>
      <c r="I1948" s="285"/>
      <c r="J1948" s="62"/>
      <c r="K1948" s="51"/>
      <c r="L1948" s="66"/>
    </row>
    <row r="1949" spans="1:12" x14ac:dyDescent="0.4">
      <c r="A1949" s="45">
        <f t="shared" ca="1" si="153"/>
        <v>0</v>
      </c>
      <c r="B1949" s="45" t="b">
        <f t="shared" si="152"/>
        <v>0</v>
      </c>
      <c r="C1949" s="46">
        <f t="shared" si="154"/>
        <v>0</v>
      </c>
      <c r="D1949" s="45">
        <f t="shared" si="155"/>
        <v>0</v>
      </c>
      <c r="E1949" s="251">
        <f t="shared" si="156"/>
        <v>0</v>
      </c>
      <c r="F1949" s="168"/>
      <c r="G1949" s="96"/>
      <c r="H1949" s="79"/>
      <c r="I1949" s="285"/>
      <c r="J1949" s="62"/>
      <c r="K1949" s="51"/>
      <c r="L1949" s="66"/>
    </row>
    <row r="1950" spans="1:12" x14ac:dyDescent="0.4">
      <c r="A1950" s="45">
        <f t="shared" ca="1" si="153"/>
        <v>0</v>
      </c>
      <c r="B1950" s="45" t="b">
        <f t="shared" si="152"/>
        <v>0</v>
      </c>
      <c r="C1950" s="46">
        <f t="shared" si="154"/>
        <v>0</v>
      </c>
      <c r="D1950" s="45">
        <f t="shared" si="155"/>
        <v>0</v>
      </c>
      <c r="E1950" s="251">
        <f t="shared" si="156"/>
        <v>0</v>
      </c>
      <c r="F1950" s="168"/>
      <c r="G1950" s="96"/>
      <c r="H1950" s="79"/>
      <c r="I1950" s="285"/>
      <c r="J1950" s="62"/>
      <c r="K1950" s="51"/>
      <c r="L1950" s="66"/>
    </row>
    <row r="1951" spans="1:12" x14ac:dyDescent="0.4">
      <c r="A1951" s="45">
        <f t="shared" ca="1" si="153"/>
        <v>0</v>
      </c>
      <c r="B1951" s="45" t="b">
        <f t="shared" si="152"/>
        <v>0</v>
      </c>
      <c r="C1951" s="46">
        <f t="shared" si="154"/>
        <v>0</v>
      </c>
      <c r="D1951" s="45">
        <f t="shared" si="155"/>
        <v>0</v>
      </c>
      <c r="E1951" s="251">
        <f t="shared" si="156"/>
        <v>0</v>
      </c>
      <c r="F1951" s="168"/>
      <c r="G1951" s="96"/>
      <c r="H1951" s="79"/>
      <c r="I1951" s="285"/>
      <c r="J1951" s="62"/>
      <c r="K1951" s="51"/>
      <c r="L1951" s="66"/>
    </row>
    <row r="1952" spans="1:12" x14ac:dyDescent="0.4">
      <c r="A1952" s="45">
        <f t="shared" ca="1" si="153"/>
        <v>0</v>
      </c>
      <c r="B1952" s="45" t="b">
        <f t="shared" si="152"/>
        <v>0</v>
      </c>
      <c r="C1952" s="46">
        <f t="shared" si="154"/>
        <v>0</v>
      </c>
      <c r="D1952" s="45">
        <f t="shared" si="155"/>
        <v>0</v>
      </c>
      <c r="E1952" s="251">
        <f t="shared" si="156"/>
        <v>0</v>
      </c>
      <c r="F1952" s="168"/>
      <c r="G1952" s="96"/>
      <c r="H1952" s="79"/>
      <c r="I1952" s="285"/>
      <c r="J1952" s="62"/>
      <c r="K1952" s="51"/>
      <c r="L1952" s="66"/>
    </row>
    <row r="1953" spans="1:12" x14ac:dyDescent="0.4">
      <c r="A1953" s="45">
        <f t="shared" ca="1" si="153"/>
        <v>0</v>
      </c>
      <c r="B1953" s="45" t="b">
        <f t="shared" si="152"/>
        <v>0</v>
      </c>
      <c r="C1953" s="46">
        <f t="shared" si="154"/>
        <v>0</v>
      </c>
      <c r="D1953" s="45">
        <f t="shared" si="155"/>
        <v>0</v>
      </c>
      <c r="E1953" s="251">
        <f t="shared" si="156"/>
        <v>0</v>
      </c>
      <c r="F1953" s="168"/>
      <c r="G1953" s="96"/>
      <c r="H1953" s="79"/>
      <c r="I1953" s="285"/>
      <c r="J1953" s="62"/>
      <c r="K1953" s="51"/>
      <c r="L1953" s="66"/>
    </row>
    <row r="1954" spans="1:12" x14ac:dyDescent="0.4">
      <c r="A1954" s="45">
        <f t="shared" ca="1" si="153"/>
        <v>0</v>
      </c>
      <c r="B1954" s="45" t="b">
        <f t="shared" si="152"/>
        <v>0</v>
      </c>
      <c r="C1954" s="46">
        <f t="shared" si="154"/>
        <v>0</v>
      </c>
      <c r="D1954" s="45">
        <f t="shared" si="155"/>
        <v>0</v>
      </c>
      <c r="E1954" s="251">
        <f t="shared" si="156"/>
        <v>0</v>
      </c>
      <c r="F1954" s="168"/>
      <c r="G1954" s="96"/>
      <c r="H1954" s="79"/>
      <c r="I1954" s="285"/>
      <c r="J1954" s="62"/>
      <c r="K1954" s="51"/>
      <c r="L1954" s="66"/>
    </row>
    <row r="1955" spans="1:12" x14ac:dyDescent="0.4">
      <c r="A1955" s="45">
        <f t="shared" ca="1" si="153"/>
        <v>0</v>
      </c>
      <c r="B1955" s="45" t="b">
        <f t="shared" si="152"/>
        <v>0</v>
      </c>
      <c r="C1955" s="46">
        <f t="shared" si="154"/>
        <v>0</v>
      </c>
      <c r="D1955" s="45">
        <f t="shared" si="155"/>
        <v>0</v>
      </c>
      <c r="E1955" s="251">
        <f t="shared" si="156"/>
        <v>0</v>
      </c>
      <c r="F1955" s="168"/>
      <c r="G1955" s="96"/>
      <c r="H1955" s="79"/>
      <c r="I1955" s="285"/>
      <c r="J1955" s="62"/>
      <c r="K1955" s="51"/>
      <c r="L1955" s="66"/>
    </row>
    <row r="1956" spans="1:12" x14ac:dyDescent="0.4">
      <c r="A1956" s="45">
        <f t="shared" ca="1" si="153"/>
        <v>0</v>
      </c>
      <c r="B1956" s="45" t="b">
        <f t="shared" si="152"/>
        <v>0</v>
      </c>
      <c r="C1956" s="46">
        <f t="shared" si="154"/>
        <v>0</v>
      </c>
      <c r="D1956" s="45">
        <f t="shared" si="155"/>
        <v>0</v>
      </c>
      <c r="E1956" s="251">
        <f t="shared" si="156"/>
        <v>0</v>
      </c>
      <c r="F1956" s="168"/>
      <c r="G1956" s="96"/>
      <c r="H1956" s="79"/>
      <c r="I1956" s="285"/>
      <c r="J1956" s="62"/>
      <c r="K1956" s="51"/>
      <c r="L1956" s="66"/>
    </row>
    <row r="1957" spans="1:12" x14ac:dyDescent="0.4">
      <c r="A1957" s="45">
        <f t="shared" ca="1" si="153"/>
        <v>0</v>
      </c>
      <c r="B1957" s="45" t="b">
        <f t="shared" si="152"/>
        <v>0</v>
      </c>
      <c r="C1957" s="46">
        <f t="shared" si="154"/>
        <v>0</v>
      </c>
      <c r="D1957" s="45">
        <f t="shared" si="155"/>
        <v>0</v>
      </c>
      <c r="E1957" s="251">
        <f t="shared" si="156"/>
        <v>0</v>
      </c>
      <c r="F1957" s="168"/>
      <c r="G1957" s="96"/>
      <c r="H1957" s="79"/>
      <c r="I1957" s="285"/>
      <c r="J1957" s="62"/>
      <c r="K1957" s="51"/>
      <c r="L1957" s="66"/>
    </row>
    <row r="1958" spans="1:12" x14ac:dyDescent="0.4">
      <c r="A1958" s="45">
        <f t="shared" ca="1" si="153"/>
        <v>0</v>
      </c>
      <c r="B1958" s="45" t="b">
        <f t="shared" si="152"/>
        <v>0</v>
      </c>
      <c r="C1958" s="46">
        <f t="shared" si="154"/>
        <v>0</v>
      </c>
      <c r="D1958" s="45">
        <f t="shared" si="155"/>
        <v>0</v>
      </c>
      <c r="E1958" s="251">
        <f t="shared" si="156"/>
        <v>0</v>
      </c>
      <c r="F1958" s="168"/>
      <c r="G1958" s="96"/>
      <c r="H1958" s="79"/>
      <c r="I1958" s="285"/>
      <c r="J1958" s="62"/>
      <c r="K1958" s="51"/>
      <c r="L1958" s="66"/>
    </row>
    <row r="1959" spans="1:12" x14ac:dyDescent="0.4">
      <c r="A1959" s="45">
        <f t="shared" ca="1" si="153"/>
        <v>0</v>
      </c>
      <c r="B1959" s="45" t="b">
        <f t="shared" si="152"/>
        <v>0</v>
      </c>
      <c r="C1959" s="46">
        <f t="shared" si="154"/>
        <v>0</v>
      </c>
      <c r="D1959" s="45">
        <f t="shared" si="155"/>
        <v>0</v>
      </c>
      <c r="E1959" s="251">
        <f t="shared" si="156"/>
        <v>0</v>
      </c>
      <c r="F1959" s="168"/>
      <c r="G1959" s="96"/>
      <c r="H1959" s="79"/>
      <c r="I1959" s="285"/>
      <c r="J1959" s="62"/>
      <c r="K1959" s="51"/>
      <c r="L1959" s="66"/>
    </row>
    <row r="1960" spans="1:12" x14ac:dyDescent="0.4">
      <c r="A1960" s="45">
        <f t="shared" ca="1" si="153"/>
        <v>0</v>
      </c>
      <c r="B1960" s="45" t="b">
        <f t="shared" si="152"/>
        <v>0</v>
      </c>
      <c r="C1960" s="46">
        <f t="shared" si="154"/>
        <v>0</v>
      </c>
      <c r="D1960" s="45">
        <f t="shared" si="155"/>
        <v>0</v>
      </c>
      <c r="E1960" s="251">
        <f t="shared" si="156"/>
        <v>0</v>
      </c>
      <c r="F1960" s="168"/>
      <c r="G1960" s="96"/>
      <c r="H1960" s="79"/>
      <c r="I1960" s="285"/>
      <c r="J1960" s="62"/>
      <c r="K1960" s="51"/>
      <c r="L1960" s="66"/>
    </row>
    <row r="1961" spans="1:12" x14ac:dyDescent="0.4">
      <c r="A1961" s="45">
        <f t="shared" ca="1" si="153"/>
        <v>0</v>
      </c>
      <c r="B1961" s="45" t="b">
        <f t="shared" si="152"/>
        <v>0</v>
      </c>
      <c r="C1961" s="46">
        <f t="shared" si="154"/>
        <v>0</v>
      </c>
      <c r="D1961" s="45">
        <f t="shared" si="155"/>
        <v>0</v>
      </c>
      <c r="E1961" s="251">
        <f t="shared" si="156"/>
        <v>0</v>
      </c>
      <c r="F1961" s="168"/>
      <c r="G1961" s="96"/>
      <c r="H1961" s="79"/>
      <c r="I1961" s="285"/>
      <c r="J1961" s="62"/>
      <c r="K1961" s="51"/>
      <c r="L1961" s="66"/>
    </row>
    <row r="1962" spans="1:12" x14ac:dyDescent="0.4">
      <c r="A1962" s="45">
        <f t="shared" ca="1" si="153"/>
        <v>0</v>
      </c>
      <c r="B1962" s="45" t="b">
        <f t="shared" si="152"/>
        <v>0</v>
      </c>
      <c r="C1962" s="46">
        <f t="shared" si="154"/>
        <v>0</v>
      </c>
      <c r="D1962" s="45">
        <f t="shared" si="155"/>
        <v>0</v>
      </c>
      <c r="E1962" s="251">
        <f t="shared" si="156"/>
        <v>0</v>
      </c>
      <c r="F1962" s="168"/>
      <c r="G1962" s="96"/>
      <c r="H1962" s="79"/>
      <c r="I1962" s="285"/>
      <c r="J1962" s="62"/>
      <c r="K1962" s="51"/>
      <c r="L1962" s="66"/>
    </row>
    <row r="1963" spans="1:12" x14ac:dyDescent="0.4">
      <c r="A1963" s="45">
        <f t="shared" ca="1" si="153"/>
        <v>0</v>
      </c>
      <c r="B1963" s="45" t="b">
        <f t="shared" si="152"/>
        <v>0</v>
      </c>
      <c r="C1963" s="46">
        <f t="shared" si="154"/>
        <v>0</v>
      </c>
      <c r="D1963" s="45">
        <f t="shared" si="155"/>
        <v>0</v>
      </c>
      <c r="E1963" s="251">
        <f t="shared" si="156"/>
        <v>0</v>
      </c>
      <c r="F1963" s="168"/>
      <c r="G1963" s="96"/>
      <c r="H1963" s="79"/>
      <c r="I1963" s="285"/>
      <c r="J1963" s="62"/>
      <c r="K1963" s="51"/>
      <c r="L1963" s="66"/>
    </row>
    <row r="1964" spans="1:12" x14ac:dyDescent="0.4">
      <c r="A1964" s="45">
        <f t="shared" ca="1" si="153"/>
        <v>0</v>
      </c>
      <c r="B1964" s="45" t="b">
        <f t="shared" si="152"/>
        <v>0</v>
      </c>
      <c r="C1964" s="46">
        <f t="shared" si="154"/>
        <v>0</v>
      </c>
      <c r="D1964" s="45">
        <f t="shared" si="155"/>
        <v>0</v>
      </c>
      <c r="E1964" s="251">
        <f t="shared" si="156"/>
        <v>0</v>
      </c>
      <c r="F1964" s="168"/>
      <c r="G1964" s="96"/>
      <c r="H1964" s="79"/>
      <c r="I1964" s="285"/>
      <c r="J1964" s="62"/>
      <c r="K1964" s="51"/>
      <c r="L1964" s="66"/>
    </row>
    <row r="1965" spans="1:12" x14ac:dyDescent="0.4">
      <c r="A1965" s="45">
        <f t="shared" ca="1" si="153"/>
        <v>0</v>
      </c>
      <c r="B1965" s="45" t="b">
        <f t="shared" si="152"/>
        <v>0</v>
      </c>
      <c r="C1965" s="46">
        <f t="shared" si="154"/>
        <v>0</v>
      </c>
      <c r="D1965" s="45">
        <f t="shared" si="155"/>
        <v>0</v>
      </c>
      <c r="E1965" s="251">
        <f t="shared" si="156"/>
        <v>0</v>
      </c>
      <c r="F1965" s="168"/>
      <c r="G1965" s="96"/>
      <c r="H1965" s="79"/>
      <c r="I1965" s="285"/>
      <c r="J1965" s="62"/>
      <c r="K1965" s="51"/>
      <c r="L1965" s="66"/>
    </row>
    <row r="1966" spans="1:12" x14ac:dyDescent="0.4">
      <c r="A1966" s="45">
        <f t="shared" ca="1" si="153"/>
        <v>0</v>
      </c>
      <c r="B1966" s="45" t="b">
        <f t="shared" si="152"/>
        <v>0</v>
      </c>
      <c r="C1966" s="46">
        <f t="shared" si="154"/>
        <v>0</v>
      </c>
      <c r="D1966" s="45">
        <f t="shared" si="155"/>
        <v>0</v>
      </c>
      <c r="E1966" s="251">
        <f t="shared" si="156"/>
        <v>0</v>
      </c>
      <c r="F1966" s="168"/>
      <c r="G1966" s="96"/>
      <c r="H1966" s="79"/>
      <c r="I1966" s="285"/>
      <c r="J1966" s="62"/>
      <c r="K1966" s="51"/>
      <c r="L1966" s="66"/>
    </row>
    <row r="1967" spans="1:12" x14ac:dyDescent="0.4">
      <c r="A1967" s="45">
        <f t="shared" ca="1" si="153"/>
        <v>0</v>
      </c>
      <c r="B1967" s="45" t="b">
        <f t="shared" si="152"/>
        <v>0</v>
      </c>
      <c r="C1967" s="46">
        <f t="shared" si="154"/>
        <v>0</v>
      </c>
      <c r="D1967" s="45">
        <f t="shared" si="155"/>
        <v>0</v>
      </c>
      <c r="E1967" s="251">
        <f t="shared" si="156"/>
        <v>0</v>
      </c>
      <c r="F1967" s="168"/>
      <c r="G1967" s="96"/>
      <c r="H1967" s="79"/>
      <c r="I1967" s="285"/>
      <c r="J1967" s="62"/>
      <c r="K1967" s="51"/>
      <c r="L1967" s="66"/>
    </row>
    <row r="1968" spans="1:12" x14ac:dyDescent="0.4">
      <c r="A1968" s="45">
        <f t="shared" ca="1" si="153"/>
        <v>0</v>
      </c>
      <c r="B1968" s="45" t="b">
        <f t="shared" si="152"/>
        <v>0</v>
      </c>
      <c r="C1968" s="46">
        <f t="shared" si="154"/>
        <v>0</v>
      </c>
      <c r="D1968" s="45">
        <f t="shared" si="155"/>
        <v>0</v>
      </c>
      <c r="E1968" s="251">
        <f t="shared" si="156"/>
        <v>0</v>
      </c>
      <c r="F1968" s="168"/>
      <c r="G1968" s="96"/>
      <c r="H1968" s="79"/>
      <c r="I1968" s="285"/>
      <c r="J1968" s="62"/>
      <c r="K1968" s="51"/>
      <c r="L1968" s="66"/>
    </row>
    <row r="1969" spans="1:12" x14ac:dyDescent="0.4">
      <c r="A1969" s="45">
        <f t="shared" ca="1" si="153"/>
        <v>0</v>
      </c>
      <c r="B1969" s="45" t="b">
        <f t="shared" si="152"/>
        <v>0</v>
      </c>
      <c r="C1969" s="46">
        <f t="shared" si="154"/>
        <v>0</v>
      </c>
      <c r="D1969" s="45">
        <f t="shared" si="155"/>
        <v>0</v>
      </c>
      <c r="E1969" s="251">
        <f t="shared" si="156"/>
        <v>0</v>
      </c>
      <c r="F1969" s="168"/>
      <c r="G1969" s="96"/>
      <c r="H1969" s="79"/>
      <c r="I1969" s="285"/>
      <c r="J1969" s="62"/>
      <c r="K1969" s="51"/>
      <c r="L1969" s="66"/>
    </row>
    <row r="1970" spans="1:12" x14ac:dyDescent="0.4">
      <c r="A1970" s="45">
        <f t="shared" ca="1" si="153"/>
        <v>0</v>
      </c>
      <c r="B1970" s="45" t="b">
        <f t="shared" si="152"/>
        <v>0</v>
      </c>
      <c r="C1970" s="46">
        <f t="shared" si="154"/>
        <v>0</v>
      </c>
      <c r="D1970" s="45">
        <f t="shared" si="155"/>
        <v>0</v>
      </c>
      <c r="E1970" s="251">
        <f t="shared" si="156"/>
        <v>0</v>
      </c>
      <c r="F1970" s="168"/>
      <c r="G1970" s="96"/>
      <c r="H1970" s="79"/>
      <c r="I1970" s="285"/>
      <c r="J1970" s="62"/>
      <c r="K1970" s="51"/>
      <c r="L1970" s="66"/>
    </row>
    <row r="1971" spans="1:12" x14ac:dyDescent="0.4">
      <c r="A1971" s="45">
        <f t="shared" ca="1" si="153"/>
        <v>0</v>
      </c>
      <c r="B1971" s="45" t="b">
        <f t="shared" si="152"/>
        <v>0</v>
      </c>
      <c r="C1971" s="46">
        <f t="shared" si="154"/>
        <v>0</v>
      </c>
      <c r="D1971" s="45">
        <f t="shared" si="155"/>
        <v>0</v>
      </c>
      <c r="E1971" s="251">
        <f t="shared" si="156"/>
        <v>0</v>
      </c>
      <c r="F1971" s="168"/>
      <c r="G1971" s="96"/>
      <c r="H1971" s="79"/>
      <c r="I1971" s="285"/>
      <c r="J1971" s="62"/>
      <c r="K1971" s="51"/>
      <c r="L1971" s="66"/>
    </row>
    <row r="1972" spans="1:12" x14ac:dyDescent="0.4">
      <c r="A1972" s="45">
        <f t="shared" ca="1" si="153"/>
        <v>0</v>
      </c>
      <c r="B1972" s="45" t="b">
        <f t="shared" si="152"/>
        <v>0</v>
      </c>
      <c r="C1972" s="46">
        <f t="shared" si="154"/>
        <v>0</v>
      </c>
      <c r="D1972" s="45">
        <f t="shared" si="155"/>
        <v>0</v>
      </c>
      <c r="E1972" s="251">
        <f t="shared" si="156"/>
        <v>0</v>
      </c>
      <c r="F1972" s="168"/>
      <c r="G1972" s="96"/>
      <c r="H1972" s="79"/>
      <c r="I1972" s="285"/>
      <c r="J1972" s="62"/>
      <c r="K1972" s="51"/>
      <c r="L1972" s="66"/>
    </row>
    <row r="1973" spans="1:12" x14ac:dyDescent="0.4">
      <c r="A1973" s="45">
        <f t="shared" ca="1" si="153"/>
        <v>0</v>
      </c>
      <c r="B1973" s="45" t="b">
        <f t="shared" si="152"/>
        <v>0</v>
      </c>
      <c r="C1973" s="46">
        <f t="shared" si="154"/>
        <v>0</v>
      </c>
      <c r="D1973" s="45">
        <f t="shared" si="155"/>
        <v>0</v>
      </c>
      <c r="E1973" s="251">
        <f t="shared" si="156"/>
        <v>0</v>
      </c>
      <c r="F1973" s="168"/>
      <c r="G1973" s="96"/>
      <c r="H1973" s="79"/>
      <c r="I1973" s="285"/>
      <c r="J1973" s="62"/>
      <c r="K1973" s="51"/>
      <c r="L1973" s="66"/>
    </row>
    <row r="1974" spans="1:12" x14ac:dyDescent="0.4">
      <c r="A1974" s="45">
        <f t="shared" ca="1" si="153"/>
        <v>0</v>
      </c>
      <c r="B1974" s="45" t="b">
        <f t="shared" si="152"/>
        <v>0</v>
      </c>
      <c r="C1974" s="46">
        <f t="shared" si="154"/>
        <v>0</v>
      </c>
      <c r="D1974" s="45">
        <f t="shared" si="155"/>
        <v>0</v>
      </c>
      <c r="E1974" s="251">
        <f t="shared" si="156"/>
        <v>0</v>
      </c>
      <c r="F1974" s="168"/>
      <c r="G1974" s="96"/>
      <c r="H1974" s="79"/>
      <c r="I1974" s="285"/>
      <c r="J1974" s="62"/>
      <c r="K1974" s="51"/>
      <c r="L1974" s="66"/>
    </row>
    <row r="1975" spans="1:12" x14ac:dyDescent="0.4">
      <c r="A1975" s="45">
        <f t="shared" ca="1" si="153"/>
        <v>0</v>
      </c>
      <c r="B1975" s="45" t="b">
        <f t="shared" si="152"/>
        <v>0</v>
      </c>
      <c r="C1975" s="46">
        <f t="shared" si="154"/>
        <v>0</v>
      </c>
      <c r="D1975" s="45">
        <f t="shared" si="155"/>
        <v>0</v>
      </c>
      <c r="E1975" s="251">
        <f t="shared" si="156"/>
        <v>0</v>
      </c>
      <c r="F1975" s="168"/>
      <c r="G1975" s="96"/>
      <c r="H1975" s="79"/>
      <c r="I1975" s="285"/>
      <c r="J1975" s="62"/>
      <c r="K1975" s="51"/>
      <c r="L1975" s="66"/>
    </row>
    <row r="1976" spans="1:12" x14ac:dyDescent="0.4">
      <c r="A1976" s="45">
        <f t="shared" ca="1" si="153"/>
        <v>0</v>
      </c>
      <c r="B1976" s="45" t="b">
        <f t="shared" si="152"/>
        <v>0</v>
      </c>
      <c r="C1976" s="46">
        <f t="shared" si="154"/>
        <v>0</v>
      </c>
      <c r="D1976" s="45">
        <f t="shared" si="155"/>
        <v>0</v>
      </c>
      <c r="E1976" s="251">
        <f t="shared" si="156"/>
        <v>0</v>
      </c>
      <c r="F1976" s="168"/>
      <c r="G1976" s="96"/>
      <c r="H1976" s="79"/>
      <c r="I1976" s="285"/>
      <c r="J1976" s="62"/>
      <c r="K1976" s="51"/>
      <c r="L1976" s="66"/>
    </row>
    <row r="1977" spans="1:12" x14ac:dyDescent="0.4">
      <c r="A1977" s="45">
        <f t="shared" ca="1" si="153"/>
        <v>0</v>
      </c>
      <c r="B1977" s="45" t="b">
        <f t="shared" si="152"/>
        <v>0</v>
      </c>
      <c r="C1977" s="46">
        <f t="shared" si="154"/>
        <v>0</v>
      </c>
      <c r="D1977" s="45">
        <f t="shared" si="155"/>
        <v>0</v>
      </c>
      <c r="E1977" s="251">
        <f t="shared" si="156"/>
        <v>0</v>
      </c>
      <c r="F1977" s="168"/>
      <c r="G1977" s="96"/>
      <c r="H1977" s="79"/>
      <c r="I1977" s="285"/>
      <c r="J1977" s="62"/>
      <c r="K1977" s="51"/>
      <c r="L1977" s="66"/>
    </row>
    <row r="1978" spans="1:12" x14ac:dyDescent="0.4">
      <c r="A1978" s="45">
        <f t="shared" ca="1" si="153"/>
        <v>0</v>
      </c>
      <c r="B1978" s="45" t="b">
        <f t="shared" si="152"/>
        <v>0</v>
      </c>
      <c r="C1978" s="46">
        <f t="shared" si="154"/>
        <v>0</v>
      </c>
      <c r="D1978" s="45">
        <f t="shared" si="155"/>
        <v>0</v>
      </c>
      <c r="E1978" s="251">
        <f t="shared" si="156"/>
        <v>0</v>
      </c>
      <c r="F1978" s="168"/>
      <c r="G1978" s="96"/>
      <c r="H1978" s="79"/>
      <c r="I1978" s="285"/>
      <c r="J1978" s="62"/>
      <c r="K1978" s="51"/>
      <c r="L1978" s="66"/>
    </row>
    <row r="1979" spans="1:12" x14ac:dyDescent="0.4">
      <c r="A1979" s="45">
        <f t="shared" ca="1" si="153"/>
        <v>0</v>
      </c>
      <c r="B1979" s="45" t="b">
        <f t="shared" si="152"/>
        <v>0</v>
      </c>
      <c r="C1979" s="46">
        <f t="shared" si="154"/>
        <v>0</v>
      </c>
      <c r="D1979" s="45">
        <f t="shared" si="155"/>
        <v>0</v>
      </c>
      <c r="E1979" s="251">
        <f t="shared" si="156"/>
        <v>0</v>
      </c>
      <c r="F1979" s="168"/>
      <c r="G1979" s="96"/>
      <c r="H1979" s="79"/>
      <c r="I1979" s="285"/>
      <c r="J1979" s="62"/>
      <c r="K1979" s="51"/>
      <c r="L1979" s="66"/>
    </row>
    <row r="1980" spans="1:12" x14ac:dyDescent="0.4">
      <c r="A1980" s="45">
        <f t="shared" ca="1" si="153"/>
        <v>0</v>
      </c>
      <c r="B1980" s="45" t="b">
        <f t="shared" si="152"/>
        <v>0</v>
      </c>
      <c r="C1980" s="46">
        <f t="shared" si="154"/>
        <v>0</v>
      </c>
      <c r="D1980" s="45">
        <f t="shared" si="155"/>
        <v>0</v>
      </c>
      <c r="E1980" s="251">
        <f t="shared" si="156"/>
        <v>0</v>
      </c>
      <c r="F1980" s="168"/>
      <c r="G1980" s="96"/>
      <c r="H1980" s="79"/>
      <c r="I1980" s="285"/>
      <c r="J1980" s="62"/>
      <c r="K1980" s="51"/>
      <c r="L1980" s="66"/>
    </row>
    <row r="1981" spans="1:12" x14ac:dyDescent="0.4">
      <c r="A1981" s="45">
        <f t="shared" ca="1" si="153"/>
        <v>0</v>
      </c>
      <c r="B1981" s="45" t="b">
        <f t="shared" si="152"/>
        <v>0</v>
      </c>
      <c r="C1981" s="46">
        <f t="shared" si="154"/>
        <v>0</v>
      </c>
      <c r="D1981" s="45">
        <f t="shared" si="155"/>
        <v>0</v>
      </c>
      <c r="E1981" s="251">
        <f t="shared" si="156"/>
        <v>0</v>
      </c>
      <c r="F1981" s="168"/>
      <c r="G1981" s="96"/>
      <c r="H1981" s="79"/>
      <c r="I1981" s="285"/>
      <c r="J1981" s="62"/>
      <c r="K1981" s="51"/>
      <c r="L1981" s="66"/>
    </row>
    <row r="1982" spans="1:12" x14ac:dyDescent="0.4">
      <c r="A1982" s="45">
        <f t="shared" ca="1" si="153"/>
        <v>0</v>
      </c>
      <c r="B1982" s="45" t="b">
        <f t="shared" si="152"/>
        <v>0</v>
      </c>
      <c r="C1982" s="46">
        <f t="shared" si="154"/>
        <v>0</v>
      </c>
      <c r="D1982" s="45">
        <f t="shared" si="155"/>
        <v>0</v>
      </c>
      <c r="E1982" s="251">
        <f t="shared" si="156"/>
        <v>0</v>
      </c>
      <c r="F1982" s="168"/>
      <c r="G1982" s="96"/>
      <c r="H1982" s="79"/>
      <c r="I1982" s="285"/>
      <c r="J1982" s="62"/>
      <c r="K1982" s="51"/>
      <c r="L1982" s="66"/>
    </row>
    <row r="1983" spans="1:12" x14ac:dyDescent="0.4">
      <c r="A1983" s="45">
        <f t="shared" ca="1" si="153"/>
        <v>0</v>
      </c>
      <c r="B1983" s="45" t="b">
        <f t="shared" si="152"/>
        <v>0</v>
      </c>
      <c r="C1983" s="46">
        <f t="shared" si="154"/>
        <v>0</v>
      </c>
      <c r="D1983" s="45">
        <f t="shared" si="155"/>
        <v>0</v>
      </c>
      <c r="E1983" s="251">
        <f t="shared" si="156"/>
        <v>0</v>
      </c>
      <c r="F1983" s="168"/>
      <c r="G1983" s="96"/>
      <c r="H1983" s="79"/>
      <c r="I1983" s="285"/>
      <c r="J1983" s="62"/>
      <c r="K1983" s="51"/>
      <c r="L1983" s="66"/>
    </row>
    <row r="1984" spans="1:12" x14ac:dyDescent="0.4">
      <c r="A1984" s="45">
        <f t="shared" ca="1" si="153"/>
        <v>0</v>
      </c>
      <c r="B1984" s="45" t="b">
        <f t="shared" si="152"/>
        <v>0</v>
      </c>
      <c r="C1984" s="46">
        <f t="shared" si="154"/>
        <v>0</v>
      </c>
      <c r="D1984" s="45">
        <f t="shared" si="155"/>
        <v>0</v>
      </c>
      <c r="E1984" s="251">
        <f t="shared" si="156"/>
        <v>0</v>
      </c>
      <c r="F1984" s="168"/>
      <c r="G1984" s="96"/>
      <c r="H1984" s="79"/>
      <c r="I1984" s="285"/>
      <c r="J1984" s="62"/>
      <c r="K1984" s="51"/>
      <c r="L1984" s="66"/>
    </row>
    <row r="1985" spans="1:12" x14ac:dyDescent="0.4">
      <c r="A1985" s="45">
        <f t="shared" ca="1" si="153"/>
        <v>0</v>
      </c>
      <c r="B1985" s="45" t="b">
        <f t="shared" si="152"/>
        <v>0</v>
      </c>
      <c r="C1985" s="46">
        <f t="shared" si="154"/>
        <v>0</v>
      </c>
      <c r="D1985" s="45">
        <f t="shared" si="155"/>
        <v>0</v>
      </c>
      <c r="E1985" s="251">
        <f t="shared" si="156"/>
        <v>0</v>
      </c>
      <c r="F1985" s="168"/>
      <c r="G1985" s="96"/>
      <c r="H1985" s="79"/>
      <c r="I1985" s="285"/>
      <c r="J1985" s="62"/>
      <c r="K1985" s="51"/>
      <c r="L1985" s="66"/>
    </row>
    <row r="1986" spans="1:12" x14ac:dyDescent="0.4">
      <c r="A1986" s="45">
        <f t="shared" ca="1" si="153"/>
        <v>0</v>
      </c>
      <c r="B1986" s="45" t="b">
        <f t="shared" si="152"/>
        <v>0</v>
      </c>
      <c r="C1986" s="46">
        <f t="shared" si="154"/>
        <v>0</v>
      </c>
      <c r="D1986" s="45">
        <f t="shared" si="155"/>
        <v>0</v>
      </c>
      <c r="E1986" s="251">
        <f t="shared" si="156"/>
        <v>0</v>
      </c>
      <c r="F1986" s="168"/>
      <c r="G1986" s="96"/>
      <c r="H1986" s="79"/>
      <c r="I1986" s="285"/>
      <c r="J1986" s="62"/>
      <c r="K1986" s="51"/>
      <c r="L1986" s="66"/>
    </row>
    <row r="1987" spans="1:12" x14ac:dyDescent="0.4">
      <c r="A1987" s="45">
        <f t="shared" ca="1" si="153"/>
        <v>0</v>
      </c>
      <c r="B1987" s="45" t="b">
        <f t="shared" si="152"/>
        <v>0</v>
      </c>
      <c r="C1987" s="46">
        <f t="shared" si="154"/>
        <v>0</v>
      </c>
      <c r="D1987" s="45">
        <f t="shared" si="155"/>
        <v>0</v>
      </c>
      <c r="E1987" s="251">
        <f t="shared" si="156"/>
        <v>0</v>
      </c>
      <c r="F1987" s="168"/>
      <c r="G1987" s="96"/>
      <c r="H1987" s="79"/>
      <c r="I1987" s="285"/>
      <c r="J1987" s="62"/>
      <c r="K1987" s="51"/>
      <c r="L1987" s="66"/>
    </row>
    <row r="1988" spans="1:12" x14ac:dyDescent="0.4">
      <c r="A1988" s="45">
        <f t="shared" ca="1" si="153"/>
        <v>0</v>
      </c>
      <c r="B1988" s="45" t="b">
        <f t="shared" si="152"/>
        <v>0</v>
      </c>
      <c r="C1988" s="46">
        <f t="shared" si="154"/>
        <v>0</v>
      </c>
      <c r="D1988" s="45">
        <f t="shared" si="155"/>
        <v>0</v>
      </c>
      <c r="E1988" s="251">
        <f t="shared" si="156"/>
        <v>0</v>
      </c>
      <c r="F1988" s="168"/>
      <c r="G1988" s="96"/>
      <c r="H1988" s="79"/>
      <c r="I1988" s="285"/>
      <c r="J1988" s="62"/>
      <c r="K1988" s="51"/>
      <c r="L1988" s="66"/>
    </row>
    <row r="1989" spans="1:12" x14ac:dyDescent="0.4">
      <c r="A1989" s="45">
        <f t="shared" ca="1" si="153"/>
        <v>0</v>
      </c>
      <c r="B1989" s="45" t="b">
        <f t="shared" si="152"/>
        <v>0</v>
      </c>
      <c r="C1989" s="46">
        <f t="shared" si="154"/>
        <v>0</v>
      </c>
      <c r="D1989" s="45">
        <f t="shared" si="155"/>
        <v>0</v>
      </c>
      <c r="E1989" s="251">
        <f t="shared" si="156"/>
        <v>0</v>
      </c>
      <c r="F1989" s="168"/>
      <c r="G1989" s="96"/>
      <c r="H1989" s="79"/>
      <c r="I1989" s="285"/>
      <c r="J1989" s="62"/>
      <c r="K1989" s="51"/>
      <c r="L1989" s="66"/>
    </row>
    <row r="1990" spans="1:12" x14ac:dyDescent="0.4">
      <c r="A1990" s="45">
        <f t="shared" ca="1" si="153"/>
        <v>0</v>
      </c>
      <c r="B1990" s="45" t="b">
        <f t="shared" si="152"/>
        <v>0</v>
      </c>
      <c r="C1990" s="46">
        <f t="shared" si="154"/>
        <v>0</v>
      </c>
      <c r="D1990" s="45">
        <f t="shared" si="155"/>
        <v>0</v>
      </c>
      <c r="E1990" s="251">
        <f t="shared" si="156"/>
        <v>0</v>
      </c>
      <c r="F1990" s="168"/>
      <c r="G1990" s="96"/>
      <c r="H1990" s="79"/>
      <c r="I1990" s="285"/>
      <c r="J1990" s="62"/>
      <c r="K1990" s="51"/>
      <c r="L1990" s="66"/>
    </row>
    <row r="1991" spans="1:12" x14ac:dyDescent="0.4">
      <c r="A1991" s="45">
        <f t="shared" ca="1" si="153"/>
        <v>0</v>
      </c>
      <c r="B1991" s="45" t="b">
        <f t="shared" ref="B1991:B2054" si="157">AND(分科號=E1991,D1991&gt;=分起日,D1991&lt;=分訖日)</f>
        <v>0</v>
      </c>
      <c r="C1991" s="46">
        <f t="shared" si="154"/>
        <v>0</v>
      </c>
      <c r="D1991" s="45">
        <f t="shared" si="155"/>
        <v>0</v>
      </c>
      <c r="E1991" s="251">
        <f t="shared" si="156"/>
        <v>0</v>
      </c>
      <c r="F1991" s="168"/>
      <c r="G1991" s="96"/>
      <c r="H1991" s="79"/>
      <c r="I1991" s="285"/>
      <c r="J1991" s="62"/>
      <c r="K1991" s="51"/>
      <c r="L1991" s="66"/>
    </row>
    <row r="1992" spans="1:12" x14ac:dyDescent="0.4">
      <c r="A1992" s="45">
        <f t="shared" ref="A1992:A2055" ca="1" si="158">IF(B1992,COUNTIF(OFFSET(B1992,ROW()*-1+6,,ROW()-5),TRUE),)</f>
        <v>0</v>
      </c>
      <c r="B1992" s="45" t="b">
        <f t="shared" si="157"/>
        <v>0</v>
      </c>
      <c r="C1992" s="46">
        <f t="shared" ref="C1992:C2055" si="159">IF(F1992&lt;&gt;"",F1992,IF(E1992&lt;&gt;0,INDEX(C:C,ROW()-1),0))</f>
        <v>0</v>
      </c>
      <c r="D1992" s="45">
        <f t="shared" ref="D1992:D2055" si="160">IF(G1992&lt;&gt;"",G1992,IF(E1992&lt;&gt;0,INDEX(D:D,ROW()-1),0))</f>
        <v>0</v>
      </c>
      <c r="E1992" s="251">
        <f t="shared" si="156"/>
        <v>0</v>
      </c>
      <c r="F1992" s="168"/>
      <c r="G1992" s="96"/>
      <c r="H1992" s="79"/>
      <c r="I1992" s="285"/>
      <c r="J1992" s="62"/>
      <c r="K1992" s="51"/>
      <c r="L1992" s="66"/>
    </row>
    <row r="1993" spans="1:12" x14ac:dyDescent="0.4">
      <c r="A1993" s="45">
        <f t="shared" ca="1" si="158"/>
        <v>0</v>
      </c>
      <c r="B1993" s="45" t="b">
        <f t="shared" si="157"/>
        <v>0</v>
      </c>
      <c r="C1993" s="46">
        <f t="shared" si="159"/>
        <v>0</v>
      </c>
      <c r="D1993" s="45">
        <f t="shared" si="160"/>
        <v>0</v>
      </c>
      <c r="E1993" s="251">
        <f t="shared" si="156"/>
        <v>0</v>
      </c>
      <c r="F1993" s="168"/>
      <c r="G1993" s="96"/>
      <c r="H1993" s="79"/>
      <c r="I1993" s="285"/>
      <c r="J1993" s="62"/>
      <c r="K1993" s="51"/>
      <c r="L1993" s="66"/>
    </row>
    <row r="1994" spans="1:12" x14ac:dyDescent="0.4">
      <c r="A1994" s="45">
        <f t="shared" ca="1" si="158"/>
        <v>0</v>
      </c>
      <c r="B1994" s="45" t="b">
        <f t="shared" si="157"/>
        <v>0</v>
      </c>
      <c r="C1994" s="46">
        <f t="shared" si="159"/>
        <v>0</v>
      </c>
      <c r="D1994" s="45">
        <f t="shared" si="160"/>
        <v>0</v>
      </c>
      <c r="E1994" s="251">
        <f t="shared" ref="E1994:E2057" si="161">IF(I1994&lt;&gt;"",VALUE(TRIM(LEFT(I1994,6))),0)</f>
        <v>0</v>
      </c>
      <c r="F1994" s="168"/>
      <c r="G1994" s="96"/>
      <c r="H1994" s="79"/>
      <c r="I1994" s="285"/>
      <c r="J1994" s="62"/>
      <c r="K1994" s="51"/>
      <c r="L1994" s="66"/>
    </row>
    <row r="1995" spans="1:12" x14ac:dyDescent="0.4">
      <c r="A1995" s="45">
        <f t="shared" ca="1" si="158"/>
        <v>0</v>
      </c>
      <c r="B1995" s="45" t="b">
        <f t="shared" si="157"/>
        <v>0</v>
      </c>
      <c r="C1995" s="46">
        <f t="shared" si="159"/>
        <v>0</v>
      </c>
      <c r="D1995" s="45">
        <f t="shared" si="160"/>
        <v>0</v>
      </c>
      <c r="E1995" s="251">
        <f t="shared" si="161"/>
        <v>0</v>
      </c>
      <c r="F1995" s="168"/>
      <c r="G1995" s="96"/>
      <c r="H1995" s="79"/>
      <c r="I1995" s="285"/>
      <c r="J1995" s="62"/>
      <c r="K1995" s="51"/>
      <c r="L1995" s="66"/>
    </row>
    <row r="1996" spans="1:12" x14ac:dyDescent="0.4">
      <c r="A1996" s="45">
        <f t="shared" ca="1" si="158"/>
        <v>0</v>
      </c>
      <c r="B1996" s="45" t="b">
        <f t="shared" si="157"/>
        <v>0</v>
      </c>
      <c r="C1996" s="46">
        <f t="shared" si="159"/>
        <v>0</v>
      </c>
      <c r="D1996" s="45">
        <f t="shared" si="160"/>
        <v>0</v>
      </c>
      <c r="E1996" s="251">
        <f t="shared" si="161"/>
        <v>0</v>
      </c>
      <c r="F1996" s="168"/>
      <c r="G1996" s="96"/>
      <c r="H1996" s="79"/>
      <c r="I1996" s="285"/>
      <c r="J1996" s="62"/>
      <c r="K1996" s="51"/>
      <c r="L1996" s="66"/>
    </row>
    <row r="1997" spans="1:12" x14ac:dyDescent="0.4">
      <c r="A1997" s="45">
        <f t="shared" ca="1" si="158"/>
        <v>0</v>
      </c>
      <c r="B1997" s="45" t="b">
        <f t="shared" si="157"/>
        <v>0</v>
      </c>
      <c r="C1997" s="46">
        <f t="shared" si="159"/>
        <v>0</v>
      </c>
      <c r="D1997" s="45">
        <f t="shared" si="160"/>
        <v>0</v>
      </c>
      <c r="E1997" s="251">
        <f t="shared" si="161"/>
        <v>0</v>
      </c>
      <c r="F1997" s="168"/>
      <c r="G1997" s="96"/>
      <c r="H1997" s="79"/>
      <c r="I1997" s="285"/>
      <c r="J1997" s="62"/>
      <c r="K1997" s="51"/>
      <c r="L1997" s="66"/>
    </row>
    <row r="1998" spans="1:12" x14ac:dyDescent="0.4">
      <c r="A1998" s="45">
        <f t="shared" ca="1" si="158"/>
        <v>0</v>
      </c>
      <c r="B1998" s="45" t="b">
        <f t="shared" si="157"/>
        <v>0</v>
      </c>
      <c r="C1998" s="46">
        <f t="shared" si="159"/>
        <v>0</v>
      </c>
      <c r="D1998" s="45">
        <f t="shared" si="160"/>
        <v>0</v>
      </c>
      <c r="E1998" s="251">
        <f t="shared" si="161"/>
        <v>0</v>
      </c>
      <c r="F1998" s="168"/>
      <c r="G1998" s="96"/>
      <c r="H1998" s="79"/>
      <c r="I1998" s="285"/>
      <c r="J1998" s="62"/>
      <c r="K1998" s="51"/>
      <c r="L1998" s="66"/>
    </row>
    <row r="1999" spans="1:12" x14ac:dyDescent="0.4">
      <c r="A1999" s="45">
        <f t="shared" ca="1" si="158"/>
        <v>0</v>
      </c>
      <c r="B1999" s="45" t="b">
        <f t="shared" si="157"/>
        <v>0</v>
      </c>
      <c r="C1999" s="46">
        <f t="shared" si="159"/>
        <v>0</v>
      </c>
      <c r="D1999" s="45">
        <f t="shared" si="160"/>
        <v>0</v>
      </c>
      <c r="E1999" s="251">
        <f t="shared" si="161"/>
        <v>0</v>
      </c>
      <c r="F1999" s="168"/>
      <c r="G1999" s="96"/>
      <c r="H1999" s="79"/>
      <c r="I1999" s="285"/>
      <c r="J1999" s="62"/>
      <c r="K1999" s="51"/>
      <c r="L1999" s="66"/>
    </row>
    <row r="2000" spans="1:12" x14ac:dyDescent="0.4">
      <c r="A2000" s="45">
        <f t="shared" ca="1" si="158"/>
        <v>0</v>
      </c>
      <c r="B2000" s="45" t="b">
        <f t="shared" si="157"/>
        <v>0</v>
      </c>
      <c r="C2000" s="46">
        <f t="shared" si="159"/>
        <v>0</v>
      </c>
      <c r="D2000" s="45">
        <f t="shared" si="160"/>
        <v>0</v>
      </c>
      <c r="E2000" s="251">
        <f t="shared" si="161"/>
        <v>0</v>
      </c>
      <c r="F2000" s="168"/>
      <c r="G2000" s="96"/>
      <c r="H2000" s="79"/>
      <c r="I2000" s="285"/>
      <c r="J2000" s="62"/>
      <c r="K2000" s="51"/>
      <c r="L2000" s="66"/>
    </row>
    <row r="2001" spans="1:12" x14ac:dyDescent="0.4">
      <c r="A2001" s="45">
        <f t="shared" ca="1" si="158"/>
        <v>0</v>
      </c>
      <c r="B2001" s="45" t="b">
        <f t="shared" si="157"/>
        <v>0</v>
      </c>
      <c r="C2001" s="46">
        <f t="shared" si="159"/>
        <v>0</v>
      </c>
      <c r="D2001" s="45">
        <f t="shared" si="160"/>
        <v>0</v>
      </c>
      <c r="E2001" s="251">
        <f t="shared" si="161"/>
        <v>0</v>
      </c>
      <c r="F2001" s="168"/>
      <c r="G2001" s="96"/>
      <c r="H2001" s="79"/>
      <c r="I2001" s="285"/>
      <c r="J2001" s="62"/>
      <c r="K2001" s="51"/>
      <c r="L2001" s="66"/>
    </row>
    <row r="2002" spans="1:12" x14ac:dyDescent="0.4">
      <c r="A2002" s="45">
        <f t="shared" ca="1" si="158"/>
        <v>0</v>
      </c>
      <c r="B2002" s="45" t="b">
        <f t="shared" si="157"/>
        <v>0</v>
      </c>
      <c r="C2002" s="46">
        <f t="shared" si="159"/>
        <v>0</v>
      </c>
      <c r="D2002" s="45">
        <f t="shared" si="160"/>
        <v>0</v>
      </c>
      <c r="E2002" s="251">
        <f t="shared" si="161"/>
        <v>0</v>
      </c>
      <c r="F2002" s="168"/>
      <c r="G2002" s="96"/>
      <c r="H2002" s="79"/>
      <c r="I2002" s="285"/>
      <c r="J2002" s="62"/>
      <c r="K2002" s="51"/>
      <c r="L2002" s="66"/>
    </row>
    <row r="2003" spans="1:12" x14ac:dyDescent="0.4">
      <c r="A2003" s="45">
        <f t="shared" ca="1" si="158"/>
        <v>0</v>
      </c>
      <c r="B2003" s="45" t="b">
        <f t="shared" si="157"/>
        <v>0</v>
      </c>
      <c r="C2003" s="46">
        <f t="shared" si="159"/>
        <v>0</v>
      </c>
      <c r="D2003" s="45">
        <f t="shared" si="160"/>
        <v>0</v>
      </c>
      <c r="E2003" s="251">
        <f t="shared" si="161"/>
        <v>0</v>
      </c>
      <c r="F2003" s="168"/>
      <c r="G2003" s="96"/>
      <c r="H2003" s="79"/>
      <c r="I2003" s="285"/>
      <c r="J2003" s="62"/>
      <c r="K2003" s="51"/>
      <c r="L2003" s="66"/>
    </row>
    <row r="2004" spans="1:12" x14ac:dyDescent="0.4">
      <c r="A2004" s="45">
        <f t="shared" ca="1" si="158"/>
        <v>0</v>
      </c>
      <c r="B2004" s="45" t="b">
        <f t="shared" si="157"/>
        <v>0</v>
      </c>
      <c r="C2004" s="46">
        <f t="shared" si="159"/>
        <v>0</v>
      </c>
      <c r="D2004" s="45">
        <f t="shared" si="160"/>
        <v>0</v>
      </c>
      <c r="E2004" s="251">
        <f t="shared" si="161"/>
        <v>0</v>
      </c>
      <c r="F2004" s="168"/>
      <c r="G2004" s="96"/>
      <c r="H2004" s="79"/>
      <c r="I2004" s="285"/>
      <c r="J2004" s="62"/>
      <c r="K2004" s="51"/>
      <c r="L2004" s="66"/>
    </row>
    <row r="2005" spans="1:12" x14ac:dyDescent="0.4">
      <c r="A2005" s="45">
        <f t="shared" ca="1" si="158"/>
        <v>0</v>
      </c>
      <c r="B2005" s="45" t="b">
        <f t="shared" si="157"/>
        <v>0</v>
      </c>
      <c r="C2005" s="46">
        <f t="shared" si="159"/>
        <v>0</v>
      </c>
      <c r="D2005" s="45">
        <f t="shared" si="160"/>
        <v>0</v>
      </c>
      <c r="E2005" s="251">
        <f t="shared" si="161"/>
        <v>0</v>
      </c>
      <c r="F2005" s="168"/>
      <c r="G2005" s="96"/>
      <c r="H2005" s="79"/>
      <c r="I2005" s="285"/>
      <c r="J2005" s="62"/>
      <c r="K2005" s="51"/>
      <c r="L2005" s="66"/>
    </row>
    <row r="2006" spans="1:12" x14ac:dyDescent="0.4">
      <c r="A2006" s="45">
        <f t="shared" ca="1" si="158"/>
        <v>0</v>
      </c>
      <c r="B2006" s="45" t="b">
        <f t="shared" si="157"/>
        <v>0</v>
      </c>
      <c r="C2006" s="46">
        <f t="shared" si="159"/>
        <v>0</v>
      </c>
      <c r="D2006" s="45">
        <f t="shared" si="160"/>
        <v>0</v>
      </c>
      <c r="E2006" s="251">
        <f t="shared" si="161"/>
        <v>0</v>
      </c>
      <c r="F2006" s="168"/>
      <c r="G2006" s="96"/>
      <c r="H2006" s="79"/>
      <c r="I2006" s="285"/>
      <c r="J2006" s="62"/>
      <c r="K2006" s="51"/>
      <c r="L2006" s="66"/>
    </row>
    <row r="2007" spans="1:12" x14ac:dyDescent="0.4">
      <c r="A2007" s="45">
        <f t="shared" ca="1" si="158"/>
        <v>0</v>
      </c>
      <c r="B2007" s="45" t="b">
        <f t="shared" si="157"/>
        <v>0</v>
      </c>
      <c r="C2007" s="46">
        <f t="shared" si="159"/>
        <v>0</v>
      </c>
      <c r="D2007" s="45">
        <f t="shared" si="160"/>
        <v>0</v>
      </c>
      <c r="E2007" s="251">
        <f t="shared" si="161"/>
        <v>0</v>
      </c>
      <c r="F2007" s="168"/>
      <c r="G2007" s="96"/>
      <c r="H2007" s="79"/>
      <c r="I2007" s="285"/>
      <c r="J2007" s="62"/>
      <c r="K2007" s="51"/>
      <c r="L2007" s="66"/>
    </row>
    <row r="2008" spans="1:12" x14ac:dyDescent="0.4">
      <c r="A2008" s="45">
        <f t="shared" ca="1" si="158"/>
        <v>0</v>
      </c>
      <c r="B2008" s="45" t="b">
        <f t="shared" si="157"/>
        <v>0</v>
      </c>
      <c r="C2008" s="46">
        <f t="shared" si="159"/>
        <v>0</v>
      </c>
      <c r="D2008" s="45">
        <f t="shared" si="160"/>
        <v>0</v>
      </c>
      <c r="E2008" s="251">
        <f t="shared" si="161"/>
        <v>0</v>
      </c>
      <c r="F2008" s="168"/>
      <c r="G2008" s="96"/>
      <c r="H2008" s="79"/>
      <c r="I2008" s="285"/>
      <c r="J2008" s="62"/>
      <c r="K2008" s="51"/>
      <c r="L2008" s="66"/>
    </row>
    <row r="2009" spans="1:12" x14ac:dyDescent="0.4">
      <c r="A2009" s="45">
        <f t="shared" ca="1" si="158"/>
        <v>0</v>
      </c>
      <c r="B2009" s="45" t="b">
        <f t="shared" si="157"/>
        <v>0</v>
      </c>
      <c r="C2009" s="46">
        <f t="shared" si="159"/>
        <v>0</v>
      </c>
      <c r="D2009" s="45">
        <f t="shared" si="160"/>
        <v>0</v>
      </c>
      <c r="E2009" s="251">
        <f t="shared" si="161"/>
        <v>0</v>
      </c>
      <c r="F2009" s="168"/>
      <c r="G2009" s="96"/>
      <c r="H2009" s="79"/>
      <c r="I2009" s="285"/>
      <c r="J2009" s="62"/>
      <c r="K2009" s="51"/>
      <c r="L2009" s="66"/>
    </row>
    <row r="2010" spans="1:12" x14ac:dyDescent="0.4">
      <c r="A2010" s="45">
        <f t="shared" ca="1" si="158"/>
        <v>0</v>
      </c>
      <c r="B2010" s="45" t="b">
        <f t="shared" si="157"/>
        <v>0</v>
      </c>
      <c r="C2010" s="46">
        <f t="shared" si="159"/>
        <v>0</v>
      </c>
      <c r="D2010" s="45">
        <f t="shared" si="160"/>
        <v>0</v>
      </c>
      <c r="E2010" s="251">
        <f t="shared" si="161"/>
        <v>0</v>
      </c>
      <c r="F2010" s="168"/>
      <c r="G2010" s="96"/>
      <c r="H2010" s="79"/>
      <c r="I2010" s="285"/>
      <c r="J2010" s="62"/>
      <c r="K2010" s="51"/>
      <c r="L2010" s="66"/>
    </row>
    <row r="2011" spans="1:12" x14ac:dyDescent="0.4">
      <c r="A2011" s="45">
        <f t="shared" ca="1" si="158"/>
        <v>0</v>
      </c>
      <c r="B2011" s="45" t="b">
        <f t="shared" si="157"/>
        <v>0</v>
      </c>
      <c r="C2011" s="46">
        <f t="shared" si="159"/>
        <v>0</v>
      </c>
      <c r="D2011" s="45">
        <f t="shared" si="160"/>
        <v>0</v>
      </c>
      <c r="E2011" s="251">
        <f t="shared" si="161"/>
        <v>0</v>
      </c>
      <c r="F2011" s="168"/>
      <c r="G2011" s="96"/>
      <c r="H2011" s="79"/>
      <c r="I2011" s="285"/>
      <c r="J2011" s="62"/>
      <c r="K2011" s="51"/>
      <c r="L2011" s="66"/>
    </row>
    <row r="2012" spans="1:12" x14ac:dyDescent="0.4">
      <c r="A2012" s="45">
        <f t="shared" ca="1" si="158"/>
        <v>0</v>
      </c>
      <c r="B2012" s="45" t="b">
        <f t="shared" si="157"/>
        <v>0</v>
      </c>
      <c r="C2012" s="46">
        <f t="shared" si="159"/>
        <v>0</v>
      </c>
      <c r="D2012" s="45">
        <f t="shared" si="160"/>
        <v>0</v>
      </c>
      <c r="E2012" s="251">
        <f t="shared" si="161"/>
        <v>0</v>
      </c>
      <c r="F2012" s="168"/>
      <c r="G2012" s="96"/>
      <c r="H2012" s="79"/>
      <c r="I2012" s="285"/>
      <c r="J2012" s="62"/>
      <c r="K2012" s="51"/>
      <c r="L2012" s="66"/>
    </row>
    <row r="2013" spans="1:12" x14ac:dyDescent="0.4">
      <c r="A2013" s="45">
        <f t="shared" ca="1" si="158"/>
        <v>0</v>
      </c>
      <c r="B2013" s="45" t="b">
        <f t="shared" si="157"/>
        <v>0</v>
      </c>
      <c r="C2013" s="46">
        <f t="shared" si="159"/>
        <v>0</v>
      </c>
      <c r="D2013" s="45">
        <f t="shared" si="160"/>
        <v>0</v>
      </c>
      <c r="E2013" s="251">
        <f t="shared" si="161"/>
        <v>0</v>
      </c>
      <c r="F2013" s="168"/>
      <c r="G2013" s="96"/>
      <c r="H2013" s="79"/>
      <c r="I2013" s="285"/>
      <c r="J2013" s="62"/>
      <c r="K2013" s="51"/>
      <c r="L2013" s="66"/>
    </row>
    <row r="2014" spans="1:12" x14ac:dyDescent="0.4">
      <c r="A2014" s="45">
        <f t="shared" ca="1" si="158"/>
        <v>0</v>
      </c>
      <c r="B2014" s="45" t="b">
        <f t="shared" si="157"/>
        <v>0</v>
      </c>
      <c r="C2014" s="46">
        <f t="shared" si="159"/>
        <v>0</v>
      </c>
      <c r="D2014" s="45">
        <f t="shared" si="160"/>
        <v>0</v>
      </c>
      <c r="E2014" s="251">
        <f t="shared" si="161"/>
        <v>0</v>
      </c>
      <c r="F2014" s="168"/>
      <c r="G2014" s="96"/>
      <c r="H2014" s="79"/>
      <c r="I2014" s="285"/>
      <c r="J2014" s="62"/>
      <c r="K2014" s="51"/>
      <c r="L2014" s="66"/>
    </row>
    <row r="2015" spans="1:12" x14ac:dyDescent="0.4">
      <c r="A2015" s="45">
        <f t="shared" ca="1" si="158"/>
        <v>0</v>
      </c>
      <c r="B2015" s="45" t="b">
        <f t="shared" si="157"/>
        <v>0</v>
      </c>
      <c r="C2015" s="46">
        <f t="shared" si="159"/>
        <v>0</v>
      </c>
      <c r="D2015" s="45">
        <f t="shared" si="160"/>
        <v>0</v>
      </c>
      <c r="E2015" s="251">
        <f t="shared" si="161"/>
        <v>0</v>
      </c>
      <c r="F2015" s="168"/>
      <c r="G2015" s="96"/>
      <c r="H2015" s="79"/>
      <c r="I2015" s="285"/>
      <c r="J2015" s="62"/>
      <c r="K2015" s="51"/>
      <c r="L2015" s="66"/>
    </row>
    <row r="2016" spans="1:12" x14ac:dyDescent="0.4">
      <c r="A2016" s="45">
        <f t="shared" ca="1" si="158"/>
        <v>0</v>
      </c>
      <c r="B2016" s="45" t="b">
        <f t="shared" si="157"/>
        <v>0</v>
      </c>
      <c r="C2016" s="46">
        <f t="shared" si="159"/>
        <v>0</v>
      </c>
      <c r="D2016" s="45">
        <f t="shared" si="160"/>
        <v>0</v>
      </c>
      <c r="E2016" s="251">
        <f t="shared" si="161"/>
        <v>0</v>
      </c>
      <c r="F2016" s="168"/>
      <c r="G2016" s="96"/>
      <c r="H2016" s="79"/>
      <c r="I2016" s="285"/>
      <c r="J2016" s="62"/>
      <c r="K2016" s="51"/>
      <c r="L2016" s="66"/>
    </row>
    <row r="2017" spans="1:12" x14ac:dyDescent="0.4">
      <c r="A2017" s="45">
        <f t="shared" ca="1" si="158"/>
        <v>0</v>
      </c>
      <c r="B2017" s="45" t="b">
        <f t="shared" si="157"/>
        <v>0</v>
      </c>
      <c r="C2017" s="46">
        <f t="shared" si="159"/>
        <v>0</v>
      </c>
      <c r="D2017" s="45">
        <f t="shared" si="160"/>
        <v>0</v>
      </c>
      <c r="E2017" s="251">
        <f t="shared" si="161"/>
        <v>0</v>
      </c>
      <c r="F2017" s="168"/>
      <c r="G2017" s="96"/>
      <c r="H2017" s="79"/>
      <c r="I2017" s="285"/>
      <c r="J2017" s="62"/>
      <c r="K2017" s="51"/>
      <c r="L2017" s="66"/>
    </row>
    <row r="2018" spans="1:12" x14ac:dyDescent="0.4">
      <c r="A2018" s="45">
        <f t="shared" ca="1" si="158"/>
        <v>0</v>
      </c>
      <c r="B2018" s="45" t="b">
        <f t="shared" si="157"/>
        <v>0</v>
      </c>
      <c r="C2018" s="46">
        <f t="shared" si="159"/>
        <v>0</v>
      </c>
      <c r="D2018" s="45">
        <f t="shared" si="160"/>
        <v>0</v>
      </c>
      <c r="E2018" s="251">
        <f t="shared" si="161"/>
        <v>0</v>
      </c>
      <c r="F2018" s="168"/>
      <c r="G2018" s="96"/>
      <c r="H2018" s="79"/>
      <c r="I2018" s="285"/>
      <c r="J2018" s="62"/>
      <c r="K2018" s="51"/>
      <c r="L2018" s="66"/>
    </row>
    <row r="2019" spans="1:12" x14ac:dyDescent="0.4">
      <c r="A2019" s="45">
        <f t="shared" ca="1" si="158"/>
        <v>0</v>
      </c>
      <c r="B2019" s="45" t="b">
        <f t="shared" si="157"/>
        <v>0</v>
      </c>
      <c r="C2019" s="46">
        <f t="shared" si="159"/>
        <v>0</v>
      </c>
      <c r="D2019" s="45">
        <f t="shared" si="160"/>
        <v>0</v>
      </c>
      <c r="E2019" s="251">
        <f t="shared" si="161"/>
        <v>0</v>
      </c>
      <c r="F2019" s="168"/>
      <c r="G2019" s="96"/>
      <c r="H2019" s="79"/>
      <c r="I2019" s="285"/>
      <c r="J2019" s="62"/>
      <c r="K2019" s="51"/>
      <c r="L2019" s="66"/>
    </row>
    <row r="2020" spans="1:12" x14ac:dyDescent="0.4">
      <c r="A2020" s="45">
        <f t="shared" ca="1" si="158"/>
        <v>0</v>
      </c>
      <c r="B2020" s="45" t="b">
        <f t="shared" si="157"/>
        <v>0</v>
      </c>
      <c r="C2020" s="46">
        <f t="shared" si="159"/>
        <v>0</v>
      </c>
      <c r="D2020" s="45">
        <f t="shared" si="160"/>
        <v>0</v>
      </c>
      <c r="E2020" s="251">
        <f t="shared" si="161"/>
        <v>0</v>
      </c>
      <c r="F2020" s="168"/>
      <c r="G2020" s="96"/>
      <c r="H2020" s="79"/>
      <c r="I2020" s="285"/>
      <c r="J2020" s="62"/>
      <c r="K2020" s="51"/>
      <c r="L2020" s="66"/>
    </row>
    <row r="2021" spans="1:12" x14ac:dyDescent="0.4">
      <c r="A2021" s="45">
        <f t="shared" ca="1" si="158"/>
        <v>0</v>
      </c>
      <c r="B2021" s="45" t="b">
        <f t="shared" si="157"/>
        <v>0</v>
      </c>
      <c r="C2021" s="46">
        <f t="shared" si="159"/>
        <v>0</v>
      </c>
      <c r="D2021" s="45">
        <f t="shared" si="160"/>
        <v>0</v>
      </c>
      <c r="E2021" s="251">
        <f t="shared" si="161"/>
        <v>0</v>
      </c>
      <c r="F2021" s="168"/>
      <c r="G2021" s="96"/>
      <c r="H2021" s="79"/>
      <c r="I2021" s="285"/>
      <c r="J2021" s="62"/>
      <c r="K2021" s="51"/>
      <c r="L2021" s="66"/>
    </row>
    <row r="2022" spans="1:12" x14ac:dyDescent="0.4">
      <c r="A2022" s="45">
        <f t="shared" ca="1" si="158"/>
        <v>0</v>
      </c>
      <c r="B2022" s="45" t="b">
        <f t="shared" si="157"/>
        <v>0</v>
      </c>
      <c r="C2022" s="46">
        <f t="shared" si="159"/>
        <v>0</v>
      </c>
      <c r="D2022" s="45">
        <f t="shared" si="160"/>
        <v>0</v>
      </c>
      <c r="E2022" s="251">
        <f t="shared" si="161"/>
        <v>0</v>
      </c>
      <c r="F2022" s="168"/>
      <c r="G2022" s="96"/>
      <c r="H2022" s="79"/>
      <c r="I2022" s="285"/>
      <c r="J2022" s="62"/>
      <c r="K2022" s="51"/>
      <c r="L2022" s="66"/>
    </row>
    <row r="2023" spans="1:12" x14ac:dyDescent="0.4">
      <c r="A2023" s="45">
        <f t="shared" ca="1" si="158"/>
        <v>0</v>
      </c>
      <c r="B2023" s="45" t="b">
        <f t="shared" si="157"/>
        <v>0</v>
      </c>
      <c r="C2023" s="46">
        <f t="shared" si="159"/>
        <v>0</v>
      </c>
      <c r="D2023" s="45">
        <f t="shared" si="160"/>
        <v>0</v>
      </c>
      <c r="E2023" s="251">
        <f t="shared" si="161"/>
        <v>0</v>
      </c>
      <c r="F2023" s="168"/>
      <c r="G2023" s="96"/>
      <c r="H2023" s="79"/>
      <c r="I2023" s="285"/>
      <c r="J2023" s="62"/>
      <c r="K2023" s="51"/>
      <c r="L2023" s="66"/>
    </row>
    <row r="2024" spans="1:12" x14ac:dyDescent="0.4">
      <c r="A2024" s="45">
        <f t="shared" ca="1" si="158"/>
        <v>0</v>
      </c>
      <c r="B2024" s="45" t="b">
        <f t="shared" si="157"/>
        <v>0</v>
      </c>
      <c r="C2024" s="46">
        <f t="shared" si="159"/>
        <v>0</v>
      </c>
      <c r="D2024" s="45">
        <f t="shared" si="160"/>
        <v>0</v>
      </c>
      <c r="E2024" s="251">
        <f t="shared" si="161"/>
        <v>0</v>
      </c>
      <c r="F2024" s="168"/>
      <c r="G2024" s="96"/>
      <c r="H2024" s="79"/>
      <c r="I2024" s="285"/>
      <c r="J2024" s="62"/>
      <c r="K2024" s="51"/>
      <c r="L2024" s="66"/>
    </row>
    <row r="2025" spans="1:12" x14ac:dyDescent="0.4">
      <c r="A2025" s="45">
        <f t="shared" ca="1" si="158"/>
        <v>0</v>
      </c>
      <c r="B2025" s="45" t="b">
        <f t="shared" si="157"/>
        <v>0</v>
      </c>
      <c r="C2025" s="46">
        <f t="shared" si="159"/>
        <v>0</v>
      </c>
      <c r="D2025" s="45">
        <f t="shared" si="160"/>
        <v>0</v>
      </c>
      <c r="E2025" s="251">
        <f t="shared" si="161"/>
        <v>0</v>
      </c>
      <c r="F2025" s="168"/>
      <c r="G2025" s="96"/>
      <c r="H2025" s="79"/>
      <c r="I2025" s="285"/>
      <c r="J2025" s="62"/>
      <c r="K2025" s="51"/>
      <c r="L2025" s="66"/>
    </row>
    <row r="2026" spans="1:12" x14ac:dyDescent="0.4">
      <c r="A2026" s="45">
        <f t="shared" ca="1" si="158"/>
        <v>0</v>
      </c>
      <c r="B2026" s="45" t="b">
        <f t="shared" si="157"/>
        <v>0</v>
      </c>
      <c r="C2026" s="46">
        <f t="shared" si="159"/>
        <v>0</v>
      </c>
      <c r="D2026" s="45">
        <f t="shared" si="160"/>
        <v>0</v>
      </c>
      <c r="E2026" s="251">
        <f t="shared" si="161"/>
        <v>0</v>
      </c>
      <c r="F2026" s="168"/>
      <c r="G2026" s="96"/>
      <c r="H2026" s="79"/>
      <c r="I2026" s="285"/>
      <c r="J2026" s="62"/>
      <c r="K2026" s="51"/>
      <c r="L2026" s="66"/>
    </row>
    <row r="2027" spans="1:12" x14ac:dyDescent="0.4">
      <c r="A2027" s="45">
        <f t="shared" ca="1" si="158"/>
        <v>0</v>
      </c>
      <c r="B2027" s="45" t="b">
        <f t="shared" si="157"/>
        <v>0</v>
      </c>
      <c r="C2027" s="46">
        <f t="shared" si="159"/>
        <v>0</v>
      </c>
      <c r="D2027" s="45">
        <f t="shared" si="160"/>
        <v>0</v>
      </c>
      <c r="E2027" s="251">
        <f t="shared" si="161"/>
        <v>0</v>
      </c>
      <c r="F2027" s="168"/>
      <c r="G2027" s="96"/>
      <c r="H2027" s="79"/>
      <c r="I2027" s="285"/>
      <c r="J2027" s="62"/>
      <c r="K2027" s="51"/>
      <c r="L2027" s="66"/>
    </row>
    <row r="2028" spans="1:12" x14ac:dyDescent="0.4">
      <c r="A2028" s="45">
        <f t="shared" ca="1" si="158"/>
        <v>0</v>
      </c>
      <c r="B2028" s="45" t="b">
        <f t="shared" si="157"/>
        <v>0</v>
      </c>
      <c r="C2028" s="46">
        <f t="shared" si="159"/>
        <v>0</v>
      </c>
      <c r="D2028" s="45">
        <f t="shared" si="160"/>
        <v>0</v>
      </c>
      <c r="E2028" s="251">
        <f t="shared" si="161"/>
        <v>0</v>
      </c>
      <c r="F2028" s="168"/>
      <c r="G2028" s="96"/>
      <c r="H2028" s="79"/>
      <c r="I2028" s="285"/>
      <c r="J2028" s="62"/>
      <c r="K2028" s="51"/>
      <c r="L2028" s="66"/>
    </row>
    <row r="2029" spans="1:12" x14ac:dyDescent="0.4">
      <c r="A2029" s="45">
        <f t="shared" ca="1" si="158"/>
        <v>0</v>
      </c>
      <c r="B2029" s="45" t="b">
        <f t="shared" si="157"/>
        <v>0</v>
      </c>
      <c r="C2029" s="46">
        <f t="shared" si="159"/>
        <v>0</v>
      </c>
      <c r="D2029" s="45">
        <f t="shared" si="160"/>
        <v>0</v>
      </c>
      <c r="E2029" s="251">
        <f t="shared" si="161"/>
        <v>0</v>
      </c>
      <c r="F2029" s="168"/>
      <c r="G2029" s="96"/>
      <c r="H2029" s="79"/>
      <c r="I2029" s="285"/>
      <c r="J2029" s="62"/>
      <c r="K2029" s="51"/>
      <c r="L2029" s="66"/>
    </row>
    <row r="2030" spans="1:12" x14ac:dyDescent="0.4">
      <c r="A2030" s="45">
        <f t="shared" ca="1" si="158"/>
        <v>0</v>
      </c>
      <c r="B2030" s="45" t="b">
        <f t="shared" si="157"/>
        <v>0</v>
      </c>
      <c r="C2030" s="46">
        <f t="shared" si="159"/>
        <v>0</v>
      </c>
      <c r="D2030" s="45">
        <f t="shared" si="160"/>
        <v>0</v>
      </c>
      <c r="E2030" s="251">
        <f t="shared" si="161"/>
        <v>0</v>
      </c>
      <c r="F2030" s="168"/>
      <c r="G2030" s="96"/>
      <c r="H2030" s="79"/>
      <c r="I2030" s="285"/>
      <c r="J2030" s="62"/>
      <c r="K2030" s="51"/>
      <c r="L2030" s="66"/>
    </row>
    <row r="2031" spans="1:12" x14ac:dyDescent="0.4">
      <c r="A2031" s="45">
        <f t="shared" ca="1" si="158"/>
        <v>0</v>
      </c>
      <c r="B2031" s="45" t="b">
        <f t="shared" si="157"/>
        <v>0</v>
      </c>
      <c r="C2031" s="46">
        <f t="shared" si="159"/>
        <v>0</v>
      </c>
      <c r="D2031" s="45">
        <f t="shared" si="160"/>
        <v>0</v>
      </c>
      <c r="E2031" s="251">
        <f t="shared" si="161"/>
        <v>0</v>
      </c>
      <c r="F2031" s="168"/>
      <c r="G2031" s="96"/>
      <c r="H2031" s="79"/>
      <c r="I2031" s="285"/>
      <c r="J2031" s="62"/>
      <c r="K2031" s="51"/>
      <c r="L2031" s="66"/>
    </row>
    <row r="2032" spans="1:12" x14ac:dyDescent="0.4">
      <c r="A2032" s="45">
        <f t="shared" ca="1" si="158"/>
        <v>0</v>
      </c>
      <c r="B2032" s="45" t="b">
        <f t="shared" si="157"/>
        <v>0</v>
      </c>
      <c r="C2032" s="46">
        <f t="shared" si="159"/>
        <v>0</v>
      </c>
      <c r="D2032" s="45">
        <f t="shared" si="160"/>
        <v>0</v>
      </c>
      <c r="E2032" s="251">
        <f t="shared" si="161"/>
        <v>0</v>
      </c>
      <c r="F2032" s="168"/>
      <c r="G2032" s="96"/>
      <c r="H2032" s="79"/>
      <c r="I2032" s="285"/>
      <c r="J2032" s="62"/>
      <c r="K2032" s="51"/>
      <c r="L2032" s="66"/>
    </row>
    <row r="2033" spans="1:12" x14ac:dyDescent="0.4">
      <c r="A2033" s="45">
        <f t="shared" ca="1" si="158"/>
        <v>0</v>
      </c>
      <c r="B2033" s="45" t="b">
        <f t="shared" si="157"/>
        <v>0</v>
      </c>
      <c r="C2033" s="46">
        <f t="shared" si="159"/>
        <v>0</v>
      </c>
      <c r="D2033" s="45">
        <f t="shared" si="160"/>
        <v>0</v>
      </c>
      <c r="E2033" s="251">
        <f t="shared" si="161"/>
        <v>0</v>
      </c>
      <c r="F2033" s="168"/>
      <c r="G2033" s="96"/>
      <c r="H2033" s="79"/>
      <c r="I2033" s="285"/>
      <c r="J2033" s="62"/>
      <c r="K2033" s="51"/>
      <c r="L2033" s="66"/>
    </row>
    <row r="2034" spans="1:12" x14ac:dyDescent="0.4">
      <c r="A2034" s="45">
        <f t="shared" ca="1" si="158"/>
        <v>0</v>
      </c>
      <c r="B2034" s="45" t="b">
        <f t="shared" si="157"/>
        <v>0</v>
      </c>
      <c r="C2034" s="46">
        <f t="shared" si="159"/>
        <v>0</v>
      </c>
      <c r="D2034" s="45">
        <f t="shared" si="160"/>
        <v>0</v>
      </c>
      <c r="E2034" s="251">
        <f t="shared" si="161"/>
        <v>0</v>
      </c>
      <c r="F2034" s="168"/>
      <c r="G2034" s="96"/>
      <c r="H2034" s="79"/>
      <c r="I2034" s="285"/>
      <c r="J2034" s="62"/>
      <c r="K2034" s="51"/>
      <c r="L2034" s="66"/>
    </row>
    <row r="2035" spans="1:12" x14ac:dyDescent="0.4">
      <c r="A2035" s="45">
        <f t="shared" ca="1" si="158"/>
        <v>0</v>
      </c>
      <c r="B2035" s="45" t="b">
        <f t="shared" si="157"/>
        <v>0</v>
      </c>
      <c r="C2035" s="46">
        <f t="shared" si="159"/>
        <v>0</v>
      </c>
      <c r="D2035" s="45">
        <f t="shared" si="160"/>
        <v>0</v>
      </c>
      <c r="E2035" s="251">
        <f t="shared" si="161"/>
        <v>0</v>
      </c>
      <c r="F2035" s="168"/>
      <c r="G2035" s="96"/>
      <c r="H2035" s="79"/>
      <c r="I2035" s="285"/>
      <c r="J2035" s="62"/>
      <c r="K2035" s="51"/>
      <c r="L2035" s="66"/>
    </row>
    <row r="2036" spans="1:12" x14ac:dyDescent="0.4">
      <c r="A2036" s="45">
        <f t="shared" ca="1" si="158"/>
        <v>0</v>
      </c>
      <c r="B2036" s="45" t="b">
        <f t="shared" si="157"/>
        <v>0</v>
      </c>
      <c r="C2036" s="46">
        <f t="shared" si="159"/>
        <v>0</v>
      </c>
      <c r="D2036" s="45">
        <f t="shared" si="160"/>
        <v>0</v>
      </c>
      <c r="E2036" s="251">
        <f t="shared" si="161"/>
        <v>0</v>
      </c>
      <c r="F2036" s="168"/>
      <c r="G2036" s="96"/>
      <c r="H2036" s="79"/>
      <c r="I2036" s="285"/>
      <c r="J2036" s="62"/>
      <c r="K2036" s="51"/>
      <c r="L2036" s="66"/>
    </row>
    <row r="2037" spans="1:12" x14ac:dyDescent="0.4">
      <c r="A2037" s="45">
        <f t="shared" ca="1" si="158"/>
        <v>0</v>
      </c>
      <c r="B2037" s="45" t="b">
        <f t="shared" si="157"/>
        <v>0</v>
      </c>
      <c r="C2037" s="46">
        <f t="shared" si="159"/>
        <v>0</v>
      </c>
      <c r="D2037" s="45">
        <f t="shared" si="160"/>
        <v>0</v>
      </c>
      <c r="E2037" s="251">
        <f t="shared" si="161"/>
        <v>0</v>
      </c>
      <c r="F2037" s="168"/>
      <c r="G2037" s="96"/>
      <c r="H2037" s="79"/>
      <c r="I2037" s="285"/>
      <c r="J2037" s="62"/>
      <c r="K2037" s="51"/>
      <c r="L2037" s="66"/>
    </row>
    <row r="2038" spans="1:12" x14ac:dyDescent="0.4">
      <c r="A2038" s="45">
        <f t="shared" ca="1" si="158"/>
        <v>0</v>
      </c>
      <c r="B2038" s="45" t="b">
        <f t="shared" si="157"/>
        <v>0</v>
      </c>
      <c r="C2038" s="46">
        <f t="shared" si="159"/>
        <v>0</v>
      </c>
      <c r="D2038" s="45">
        <f t="shared" si="160"/>
        <v>0</v>
      </c>
      <c r="E2038" s="251">
        <f t="shared" si="161"/>
        <v>0</v>
      </c>
      <c r="F2038" s="168"/>
      <c r="G2038" s="96"/>
      <c r="H2038" s="79"/>
      <c r="I2038" s="285"/>
      <c r="J2038" s="62"/>
      <c r="K2038" s="51"/>
      <c r="L2038" s="66"/>
    </row>
    <row r="2039" spans="1:12" x14ac:dyDescent="0.4">
      <c r="A2039" s="45">
        <f t="shared" ca="1" si="158"/>
        <v>0</v>
      </c>
      <c r="B2039" s="45" t="b">
        <f t="shared" si="157"/>
        <v>0</v>
      </c>
      <c r="C2039" s="46">
        <f t="shared" si="159"/>
        <v>0</v>
      </c>
      <c r="D2039" s="45">
        <f t="shared" si="160"/>
        <v>0</v>
      </c>
      <c r="E2039" s="251">
        <f t="shared" si="161"/>
        <v>0</v>
      </c>
      <c r="F2039" s="168"/>
      <c r="G2039" s="96"/>
      <c r="H2039" s="79"/>
      <c r="I2039" s="285"/>
      <c r="J2039" s="62"/>
      <c r="K2039" s="51"/>
      <c r="L2039" s="66"/>
    </row>
    <row r="2040" spans="1:12" x14ac:dyDescent="0.4">
      <c r="A2040" s="45">
        <f t="shared" ca="1" si="158"/>
        <v>0</v>
      </c>
      <c r="B2040" s="45" t="b">
        <f t="shared" si="157"/>
        <v>0</v>
      </c>
      <c r="C2040" s="46">
        <f t="shared" si="159"/>
        <v>0</v>
      </c>
      <c r="D2040" s="45">
        <f t="shared" si="160"/>
        <v>0</v>
      </c>
      <c r="E2040" s="251">
        <f t="shared" si="161"/>
        <v>0</v>
      </c>
      <c r="F2040" s="168"/>
      <c r="G2040" s="96"/>
      <c r="H2040" s="79"/>
      <c r="I2040" s="285"/>
      <c r="J2040" s="62"/>
      <c r="K2040" s="51"/>
      <c r="L2040" s="66"/>
    </row>
    <row r="2041" spans="1:12" x14ac:dyDescent="0.4">
      <c r="A2041" s="45">
        <f t="shared" ca="1" si="158"/>
        <v>0</v>
      </c>
      <c r="B2041" s="45" t="b">
        <f t="shared" si="157"/>
        <v>0</v>
      </c>
      <c r="C2041" s="46">
        <f t="shared" si="159"/>
        <v>0</v>
      </c>
      <c r="D2041" s="45">
        <f t="shared" si="160"/>
        <v>0</v>
      </c>
      <c r="E2041" s="251">
        <f t="shared" si="161"/>
        <v>0</v>
      </c>
      <c r="F2041" s="168"/>
      <c r="G2041" s="96"/>
      <c r="H2041" s="79"/>
      <c r="I2041" s="285"/>
      <c r="J2041" s="62"/>
      <c r="K2041" s="51"/>
      <c r="L2041" s="66"/>
    </row>
    <row r="2042" spans="1:12" x14ac:dyDescent="0.4">
      <c r="A2042" s="45">
        <f t="shared" ca="1" si="158"/>
        <v>0</v>
      </c>
      <c r="B2042" s="45" t="b">
        <f t="shared" si="157"/>
        <v>0</v>
      </c>
      <c r="C2042" s="46">
        <f t="shared" si="159"/>
        <v>0</v>
      </c>
      <c r="D2042" s="45">
        <f t="shared" si="160"/>
        <v>0</v>
      </c>
      <c r="E2042" s="251">
        <f t="shared" si="161"/>
        <v>0</v>
      </c>
      <c r="F2042" s="168"/>
      <c r="G2042" s="96"/>
      <c r="H2042" s="79"/>
      <c r="I2042" s="285"/>
      <c r="J2042" s="62"/>
      <c r="K2042" s="51"/>
      <c r="L2042" s="66"/>
    </row>
    <row r="2043" spans="1:12" x14ac:dyDescent="0.4">
      <c r="A2043" s="45">
        <f t="shared" ca="1" si="158"/>
        <v>0</v>
      </c>
      <c r="B2043" s="45" t="b">
        <f t="shared" si="157"/>
        <v>0</v>
      </c>
      <c r="C2043" s="46">
        <f t="shared" si="159"/>
        <v>0</v>
      </c>
      <c r="D2043" s="45">
        <f t="shared" si="160"/>
        <v>0</v>
      </c>
      <c r="E2043" s="251">
        <f t="shared" si="161"/>
        <v>0</v>
      </c>
      <c r="F2043" s="168"/>
      <c r="G2043" s="96"/>
      <c r="H2043" s="79"/>
      <c r="I2043" s="285"/>
      <c r="J2043" s="62"/>
      <c r="K2043" s="51"/>
      <c r="L2043" s="66"/>
    </row>
    <row r="2044" spans="1:12" x14ac:dyDescent="0.4">
      <c r="A2044" s="45">
        <f t="shared" ca="1" si="158"/>
        <v>0</v>
      </c>
      <c r="B2044" s="45" t="b">
        <f t="shared" si="157"/>
        <v>0</v>
      </c>
      <c r="C2044" s="46">
        <f t="shared" si="159"/>
        <v>0</v>
      </c>
      <c r="D2044" s="45">
        <f t="shared" si="160"/>
        <v>0</v>
      </c>
      <c r="E2044" s="251">
        <f t="shared" si="161"/>
        <v>0</v>
      </c>
      <c r="F2044" s="168"/>
      <c r="G2044" s="96"/>
      <c r="H2044" s="79"/>
      <c r="I2044" s="285"/>
      <c r="J2044" s="62"/>
      <c r="K2044" s="51"/>
      <c r="L2044" s="66"/>
    </row>
    <row r="2045" spans="1:12" x14ac:dyDescent="0.4">
      <c r="A2045" s="45">
        <f t="shared" ca="1" si="158"/>
        <v>0</v>
      </c>
      <c r="B2045" s="45" t="b">
        <f t="shared" si="157"/>
        <v>0</v>
      </c>
      <c r="C2045" s="46">
        <f t="shared" si="159"/>
        <v>0</v>
      </c>
      <c r="D2045" s="45">
        <f t="shared" si="160"/>
        <v>0</v>
      </c>
      <c r="E2045" s="251">
        <f t="shared" si="161"/>
        <v>0</v>
      </c>
      <c r="F2045" s="168"/>
      <c r="G2045" s="96"/>
      <c r="H2045" s="79"/>
      <c r="I2045" s="285"/>
      <c r="J2045" s="62"/>
      <c r="K2045" s="51"/>
      <c r="L2045" s="66"/>
    </row>
    <row r="2046" spans="1:12" x14ac:dyDescent="0.4">
      <c r="A2046" s="45">
        <f t="shared" ca="1" si="158"/>
        <v>0</v>
      </c>
      <c r="B2046" s="45" t="b">
        <f t="shared" si="157"/>
        <v>0</v>
      </c>
      <c r="C2046" s="46">
        <f t="shared" si="159"/>
        <v>0</v>
      </c>
      <c r="D2046" s="45">
        <f t="shared" si="160"/>
        <v>0</v>
      </c>
      <c r="E2046" s="251">
        <f t="shared" si="161"/>
        <v>0</v>
      </c>
      <c r="F2046" s="168"/>
      <c r="G2046" s="96"/>
      <c r="H2046" s="79"/>
      <c r="I2046" s="285"/>
      <c r="J2046" s="62"/>
      <c r="K2046" s="51"/>
      <c r="L2046" s="66"/>
    </row>
    <row r="2047" spans="1:12" x14ac:dyDescent="0.4">
      <c r="A2047" s="45">
        <f t="shared" ca="1" si="158"/>
        <v>0</v>
      </c>
      <c r="B2047" s="45" t="b">
        <f t="shared" si="157"/>
        <v>0</v>
      </c>
      <c r="C2047" s="46">
        <f t="shared" si="159"/>
        <v>0</v>
      </c>
      <c r="D2047" s="45">
        <f t="shared" si="160"/>
        <v>0</v>
      </c>
      <c r="E2047" s="251">
        <f t="shared" si="161"/>
        <v>0</v>
      </c>
      <c r="F2047" s="168"/>
      <c r="G2047" s="96"/>
      <c r="H2047" s="79"/>
      <c r="I2047" s="285"/>
      <c r="J2047" s="62"/>
      <c r="K2047" s="51"/>
      <c r="L2047" s="66"/>
    </row>
    <row r="2048" spans="1:12" x14ac:dyDescent="0.4">
      <c r="A2048" s="45">
        <f t="shared" ca="1" si="158"/>
        <v>0</v>
      </c>
      <c r="B2048" s="45" t="b">
        <f t="shared" si="157"/>
        <v>0</v>
      </c>
      <c r="C2048" s="46">
        <f t="shared" si="159"/>
        <v>0</v>
      </c>
      <c r="D2048" s="45">
        <f t="shared" si="160"/>
        <v>0</v>
      </c>
      <c r="E2048" s="251">
        <f t="shared" si="161"/>
        <v>0</v>
      </c>
      <c r="F2048" s="168"/>
      <c r="G2048" s="96"/>
      <c r="H2048" s="79"/>
      <c r="I2048" s="285"/>
      <c r="J2048" s="62"/>
      <c r="K2048" s="51"/>
      <c r="L2048" s="66"/>
    </row>
    <row r="2049" spans="1:12" x14ac:dyDescent="0.4">
      <c r="A2049" s="45">
        <f t="shared" ca="1" si="158"/>
        <v>0</v>
      </c>
      <c r="B2049" s="45" t="b">
        <f t="shared" si="157"/>
        <v>0</v>
      </c>
      <c r="C2049" s="46">
        <f t="shared" si="159"/>
        <v>0</v>
      </c>
      <c r="D2049" s="45">
        <f t="shared" si="160"/>
        <v>0</v>
      </c>
      <c r="E2049" s="251">
        <f t="shared" si="161"/>
        <v>0</v>
      </c>
      <c r="F2049" s="168"/>
      <c r="G2049" s="96"/>
      <c r="H2049" s="79"/>
      <c r="I2049" s="285"/>
      <c r="J2049" s="62"/>
      <c r="K2049" s="51"/>
      <c r="L2049" s="66"/>
    </row>
    <row r="2050" spans="1:12" x14ac:dyDescent="0.4">
      <c r="A2050" s="45">
        <f t="shared" ca="1" si="158"/>
        <v>0</v>
      </c>
      <c r="B2050" s="45" t="b">
        <f t="shared" si="157"/>
        <v>0</v>
      </c>
      <c r="C2050" s="46">
        <f t="shared" si="159"/>
        <v>0</v>
      </c>
      <c r="D2050" s="45">
        <f t="shared" si="160"/>
        <v>0</v>
      </c>
      <c r="E2050" s="251">
        <f t="shared" si="161"/>
        <v>0</v>
      </c>
      <c r="F2050" s="168"/>
      <c r="G2050" s="96"/>
      <c r="H2050" s="79"/>
      <c r="I2050" s="285"/>
      <c r="J2050" s="62"/>
      <c r="K2050" s="51"/>
      <c r="L2050" s="66"/>
    </row>
    <row r="2051" spans="1:12" x14ac:dyDescent="0.4">
      <c r="A2051" s="45">
        <f t="shared" ca="1" si="158"/>
        <v>0</v>
      </c>
      <c r="B2051" s="45" t="b">
        <f t="shared" si="157"/>
        <v>0</v>
      </c>
      <c r="C2051" s="46">
        <f t="shared" si="159"/>
        <v>0</v>
      </c>
      <c r="D2051" s="45">
        <f t="shared" si="160"/>
        <v>0</v>
      </c>
      <c r="E2051" s="251">
        <f t="shared" si="161"/>
        <v>0</v>
      </c>
      <c r="F2051" s="168"/>
      <c r="G2051" s="96"/>
      <c r="H2051" s="79"/>
      <c r="I2051" s="285"/>
      <c r="J2051" s="62"/>
      <c r="K2051" s="51"/>
      <c r="L2051" s="66"/>
    </row>
    <row r="2052" spans="1:12" x14ac:dyDescent="0.4">
      <c r="A2052" s="45">
        <f t="shared" ca="1" si="158"/>
        <v>0</v>
      </c>
      <c r="B2052" s="45" t="b">
        <f t="shared" si="157"/>
        <v>0</v>
      </c>
      <c r="C2052" s="46">
        <f t="shared" si="159"/>
        <v>0</v>
      </c>
      <c r="D2052" s="45">
        <f t="shared" si="160"/>
        <v>0</v>
      </c>
      <c r="E2052" s="251">
        <f t="shared" si="161"/>
        <v>0</v>
      </c>
      <c r="F2052" s="168"/>
      <c r="G2052" s="96"/>
      <c r="H2052" s="79"/>
      <c r="I2052" s="285"/>
      <c r="J2052" s="62"/>
      <c r="K2052" s="51"/>
      <c r="L2052" s="66"/>
    </row>
    <row r="2053" spans="1:12" x14ac:dyDescent="0.4">
      <c r="A2053" s="45">
        <f t="shared" ca="1" si="158"/>
        <v>0</v>
      </c>
      <c r="B2053" s="45" t="b">
        <f t="shared" si="157"/>
        <v>0</v>
      </c>
      <c r="C2053" s="46">
        <f t="shared" si="159"/>
        <v>0</v>
      </c>
      <c r="D2053" s="45">
        <f t="shared" si="160"/>
        <v>0</v>
      </c>
      <c r="E2053" s="251">
        <f t="shared" si="161"/>
        <v>0</v>
      </c>
      <c r="F2053" s="168"/>
      <c r="G2053" s="96"/>
      <c r="H2053" s="79"/>
      <c r="I2053" s="285"/>
      <c r="J2053" s="62"/>
      <c r="K2053" s="51"/>
      <c r="L2053" s="66"/>
    </row>
    <row r="2054" spans="1:12" x14ac:dyDescent="0.4">
      <c r="A2054" s="45">
        <f t="shared" ca="1" si="158"/>
        <v>0</v>
      </c>
      <c r="B2054" s="45" t="b">
        <f t="shared" si="157"/>
        <v>0</v>
      </c>
      <c r="C2054" s="46">
        <f t="shared" si="159"/>
        <v>0</v>
      </c>
      <c r="D2054" s="45">
        <f t="shared" si="160"/>
        <v>0</v>
      </c>
      <c r="E2054" s="251">
        <f t="shared" si="161"/>
        <v>0</v>
      </c>
      <c r="F2054" s="168"/>
      <c r="G2054" s="96"/>
      <c r="H2054" s="79"/>
      <c r="I2054" s="285"/>
      <c r="J2054" s="62"/>
      <c r="K2054" s="51"/>
      <c r="L2054" s="66"/>
    </row>
    <row r="2055" spans="1:12" x14ac:dyDescent="0.4">
      <c r="A2055" s="45">
        <f t="shared" ca="1" si="158"/>
        <v>0</v>
      </c>
      <c r="B2055" s="45" t="b">
        <f t="shared" ref="B2055:B2118" si="162">AND(分科號=E2055,D2055&gt;=分起日,D2055&lt;=分訖日)</f>
        <v>0</v>
      </c>
      <c r="C2055" s="46">
        <f t="shared" si="159"/>
        <v>0</v>
      </c>
      <c r="D2055" s="45">
        <f t="shared" si="160"/>
        <v>0</v>
      </c>
      <c r="E2055" s="251">
        <f t="shared" si="161"/>
        <v>0</v>
      </c>
      <c r="F2055" s="168"/>
      <c r="G2055" s="96"/>
      <c r="H2055" s="79"/>
      <c r="I2055" s="285"/>
      <c r="J2055" s="62"/>
      <c r="K2055" s="51"/>
      <c r="L2055" s="66"/>
    </row>
    <row r="2056" spans="1:12" x14ac:dyDescent="0.4">
      <c r="A2056" s="45">
        <f t="shared" ref="A2056:A2119" ca="1" si="163">IF(B2056,COUNTIF(OFFSET(B2056,ROW()*-1+6,,ROW()-5),TRUE),)</f>
        <v>0</v>
      </c>
      <c r="B2056" s="45" t="b">
        <f t="shared" si="162"/>
        <v>0</v>
      </c>
      <c r="C2056" s="46">
        <f t="shared" ref="C2056:C2119" si="164">IF(F2056&lt;&gt;"",F2056,IF(E2056&lt;&gt;0,INDEX(C:C,ROW()-1),0))</f>
        <v>0</v>
      </c>
      <c r="D2056" s="45">
        <f t="shared" ref="D2056:D2119" si="165">IF(G2056&lt;&gt;"",G2056,IF(E2056&lt;&gt;0,INDEX(D:D,ROW()-1),0))</f>
        <v>0</v>
      </c>
      <c r="E2056" s="251">
        <f t="shared" si="161"/>
        <v>0</v>
      </c>
      <c r="F2056" s="168"/>
      <c r="G2056" s="96"/>
      <c r="H2056" s="79"/>
      <c r="I2056" s="285"/>
      <c r="J2056" s="62"/>
      <c r="K2056" s="51"/>
      <c r="L2056" s="66"/>
    </row>
    <row r="2057" spans="1:12" x14ac:dyDescent="0.4">
      <c r="A2057" s="45">
        <f t="shared" ca="1" si="163"/>
        <v>0</v>
      </c>
      <c r="B2057" s="45" t="b">
        <f t="shared" si="162"/>
        <v>0</v>
      </c>
      <c r="C2057" s="46">
        <f t="shared" si="164"/>
        <v>0</v>
      </c>
      <c r="D2057" s="45">
        <f t="shared" si="165"/>
        <v>0</v>
      </c>
      <c r="E2057" s="251">
        <f t="shared" si="161"/>
        <v>0</v>
      </c>
      <c r="F2057" s="168"/>
      <c r="G2057" s="96"/>
      <c r="H2057" s="79"/>
      <c r="I2057" s="285"/>
      <c r="J2057" s="62"/>
      <c r="K2057" s="51"/>
      <c r="L2057" s="66"/>
    </row>
    <row r="2058" spans="1:12" x14ac:dyDescent="0.4">
      <c r="A2058" s="45">
        <f t="shared" ca="1" si="163"/>
        <v>0</v>
      </c>
      <c r="B2058" s="45" t="b">
        <f t="shared" si="162"/>
        <v>0</v>
      </c>
      <c r="C2058" s="46">
        <f t="shared" si="164"/>
        <v>0</v>
      </c>
      <c r="D2058" s="45">
        <f t="shared" si="165"/>
        <v>0</v>
      </c>
      <c r="E2058" s="251">
        <f t="shared" ref="E2058:E2121" si="166">IF(I2058&lt;&gt;"",VALUE(TRIM(LEFT(I2058,6))),0)</f>
        <v>0</v>
      </c>
      <c r="F2058" s="168"/>
      <c r="G2058" s="96"/>
      <c r="H2058" s="79"/>
      <c r="I2058" s="285"/>
      <c r="J2058" s="62"/>
      <c r="K2058" s="51"/>
      <c r="L2058" s="66"/>
    </row>
    <row r="2059" spans="1:12" x14ac:dyDescent="0.4">
      <c r="A2059" s="45">
        <f t="shared" ca="1" si="163"/>
        <v>0</v>
      </c>
      <c r="B2059" s="45" t="b">
        <f t="shared" si="162"/>
        <v>0</v>
      </c>
      <c r="C2059" s="46">
        <f t="shared" si="164"/>
        <v>0</v>
      </c>
      <c r="D2059" s="45">
        <f t="shared" si="165"/>
        <v>0</v>
      </c>
      <c r="E2059" s="251">
        <f t="shared" si="166"/>
        <v>0</v>
      </c>
      <c r="F2059" s="168"/>
      <c r="G2059" s="96"/>
      <c r="H2059" s="79"/>
      <c r="I2059" s="285"/>
      <c r="J2059" s="62"/>
      <c r="K2059" s="51"/>
      <c r="L2059" s="66"/>
    </row>
    <row r="2060" spans="1:12" x14ac:dyDescent="0.4">
      <c r="A2060" s="45">
        <f t="shared" ca="1" si="163"/>
        <v>0</v>
      </c>
      <c r="B2060" s="45" t="b">
        <f t="shared" si="162"/>
        <v>0</v>
      </c>
      <c r="C2060" s="46">
        <f t="shared" si="164"/>
        <v>0</v>
      </c>
      <c r="D2060" s="45">
        <f t="shared" si="165"/>
        <v>0</v>
      </c>
      <c r="E2060" s="251">
        <f t="shared" si="166"/>
        <v>0</v>
      </c>
      <c r="F2060" s="168"/>
      <c r="G2060" s="96"/>
      <c r="H2060" s="79"/>
      <c r="I2060" s="285"/>
      <c r="J2060" s="62"/>
      <c r="K2060" s="51"/>
      <c r="L2060" s="66"/>
    </row>
    <row r="2061" spans="1:12" x14ac:dyDescent="0.4">
      <c r="A2061" s="45">
        <f t="shared" ca="1" si="163"/>
        <v>0</v>
      </c>
      <c r="B2061" s="45" t="b">
        <f t="shared" si="162"/>
        <v>0</v>
      </c>
      <c r="C2061" s="46">
        <f t="shared" si="164"/>
        <v>0</v>
      </c>
      <c r="D2061" s="45">
        <f t="shared" si="165"/>
        <v>0</v>
      </c>
      <c r="E2061" s="251">
        <f t="shared" si="166"/>
        <v>0</v>
      </c>
      <c r="F2061" s="168"/>
      <c r="G2061" s="96"/>
      <c r="H2061" s="79"/>
      <c r="I2061" s="285"/>
      <c r="J2061" s="62"/>
      <c r="K2061" s="51"/>
      <c r="L2061" s="66"/>
    </row>
    <row r="2062" spans="1:12" x14ac:dyDescent="0.4">
      <c r="A2062" s="45">
        <f t="shared" ca="1" si="163"/>
        <v>0</v>
      </c>
      <c r="B2062" s="45" t="b">
        <f t="shared" si="162"/>
        <v>0</v>
      </c>
      <c r="C2062" s="46">
        <f t="shared" si="164"/>
        <v>0</v>
      </c>
      <c r="D2062" s="45">
        <f t="shared" si="165"/>
        <v>0</v>
      </c>
      <c r="E2062" s="251">
        <f t="shared" si="166"/>
        <v>0</v>
      </c>
      <c r="F2062" s="168"/>
      <c r="G2062" s="96"/>
      <c r="H2062" s="79"/>
      <c r="I2062" s="285"/>
      <c r="J2062" s="62"/>
      <c r="K2062" s="51"/>
      <c r="L2062" s="66"/>
    </row>
    <row r="2063" spans="1:12" x14ac:dyDescent="0.4">
      <c r="A2063" s="45">
        <f t="shared" ca="1" si="163"/>
        <v>0</v>
      </c>
      <c r="B2063" s="45" t="b">
        <f t="shared" si="162"/>
        <v>0</v>
      </c>
      <c r="C2063" s="46">
        <f t="shared" si="164"/>
        <v>0</v>
      </c>
      <c r="D2063" s="45">
        <f t="shared" si="165"/>
        <v>0</v>
      </c>
      <c r="E2063" s="251">
        <f t="shared" si="166"/>
        <v>0</v>
      </c>
      <c r="F2063" s="168"/>
      <c r="G2063" s="96"/>
      <c r="H2063" s="79"/>
      <c r="I2063" s="285"/>
      <c r="J2063" s="62"/>
      <c r="K2063" s="51"/>
      <c r="L2063" s="66"/>
    </row>
    <row r="2064" spans="1:12" x14ac:dyDescent="0.4">
      <c r="A2064" s="45">
        <f t="shared" ca="1" si="163"/>
        <v>0</v>
      </c>
      <c r="B2064" s="45" t="b">
        <f t="shared" si="162"/>
        <v>0</v>
      </c>
      <c r="C2064" s="46">
        <f t="shared" si="164"/>
        <v>0</v>
      </c>
      <c r="D2064" s="45">
        <f t="shared" si="165"/>
        <v>0</v>
      </c>
      <c r="E2064" s="251">
        <f t="shared" si="166"/>
        <v>0</v>
      </c>
      <c r="F2064" s="168"/>
      <c r="G2064" s="96"/>
      <c r="H2064" s="79"/>
      <c r="I2064" s="285"/>
      <c r="J2064" s="62"/>
      <c r="K2064" s="51"/>
      <c r="L2064" s="66"/>
    </row>
    <row r="2065" spans="1:12" x14ac:dyDescent="0.4">
      <c r="A2065" s="45">
        <f t="shared" ca="1" si="163"/>
        <v>0</v>
      </c>
      <c r="B2065" s="45" t="b">
        <f t="shared" si="162"/>
        <v>0</v>
      </c>
      <c r="C2065" s="46">
        <f t="shared" si="164"/>
        <v>0</v>
      </c>
      <c r="D2065" s="45">
        <f t="shared" si="165"/>
        <v>0</v>
      </c>
      <c r="E2065" s="251">
        <f t="shared" si="166"/>
        <v>0</v>
      </c>
      <c r="F2065" s="168"/>
      <c r="G2065" s="96"/>
      <c r="H2065" s="79"/>
      <c r="I2065" s="285"/>
      <c r="J2065" s="62"/>
      <c r="K2065" s="51"/>
      <c r="L2065" s="66"/>
    </row>
    <row r="2066" spans="1:12" x14ac:dyDescent="0.4">
      <c r="A2066" s="45">
        <f t="shared" ca="1" si="163"/>
        <v>0</v>
      </c>
      <c r="B2066" s="45" t="b">
        <f t="shared" si="162"/>
        <v>0</v>
      </c>
      <c r="C2066" s="46">
        <f t="shared" si="164"/>
        <v>0</v>
      </c>
      <c r="D2066" s="45">
        <f t="shared" si="165"/>
        <v>0</v>
      </c>
      <c r="E2066" s="251">
        <f t="shared" si="166"/>
        <v>0</v>
      </c>
      <c r="F2066" s="168"/>
      <c r="G2066" s="96"/>
      <c r="H2066" s="79"/>
      <c r="I2066" s="285"/>
      <c r="J2066" s="62"/>
      <c r="K2066" s="51"/>
      <c r="L2066" s="66"/>
    </row>
    <row r="2067" spans="1:12" x14ac:dyDescent="0.4">
      <c r="A2067" s="45">
        <f t="shared" ca="1" si="163"/>
        <v>0</v>
      </c>
      <c r="B2067" s="45" t="b">
        <f t="shared" si="162"/>
        <v>0</v>
      </c>
      <c r="C2067" s="46">
        <f t="shared" si="164"/>
        <v>0</v>
      </c>
      <c r="D2067" s="45">
        <f t="shared" si="165"/>
        <v>0</v>
      </c>
      <c r="E2067" s="251">
        <f t="shared" si="166"/>
        <v>0</v>
      </c>
      <c r="F2067" s="168"/>
      <c r="G2067" s="96"/>
      <c r="H2067" s="79"/>
      <c r="I2067" s="285"/>
      <c r="J2067" s="62"/>
      <c r="K2067" s="51"/>
      <c r="L2067" s="66"/>
    </row>
    <row r="2068" spans="1:12" x14ac:dyDescent="0.4">
      <c r="A2068" s="45">
        <f t="shared" ca="1" si="163"/>
        <v>0</v>
      </c>
      <c r="B2068" s="45" t="b">
        <f t="shared" si="162"/>
        <v>0</v>
      </c>
      <c r="C2068" s="46">
        <f t="shared" si="164"/>
        <v>0</v>
      </c>
      <c r="D2068" s="45">
        <f t="shared" si="165"/>
        <v>0</v>
      </c>
      <c r="E2068" s="251">
        <f t="shared" si="166"/>
        <v>0</v>
      </c>
      <c r="F2068" s="168"/>
      <c r="G2068" s="96"/>
      <c r="H2068" s="79"/>
      <c r="I2068" s="285"/>
      <c r="J2068" s="62"/>
      <c r="K2068" s="51"/>
      <c r="L2068" s="66"/>
    </row>
    <row r="2069" spans="1:12" x14ac:dyDescent="0.4">
      <c r="A2069" s="45">
        <f t="shared" ca="1" si="163"/>
        <v>0</v>
      </c>
      <c r="B2069" s="45" t="b">
        <f t="shared" si="162"/>
        <v>0</v>
      </c>
      <c r="C2069" s="46">
        <f t="shared" si="164"/>
        <v>0</v>
      </c>
      <c r="D2069" s="45">
        <f t="shared" si="165"/>
        <v>0</v>
      </c>
      <c r="E2069" s="251">
        <f t="shared" si="166"/>
        <v>0</v>
      </c>
      <c r="F2069" s="168"/>
      <c r="G2069" s="96"/>
      <c r="H2069" s="79"/>
      <c r="I2069" s="285"/>
      <c r="J2069" s="62"/>
      <c r="K2069" s="51"/>
      <c r="L2069" s="66"/>
    </row>
    <row r="2070" spans="1:12" x14ac:dyDescent="0.4">
      <c r="A2070" s="45">
        <f t="shared" ca="1" si="163"/>
        <v>0</v>
      </c>
      <c r="B2070" s="45" t="b">
        <f t="shared" si="162"/>
        <v>0</v>
      </c>
      <c r="C2070" s="46">
        <f t="shared" si="164"/>
        <v>0</v>
      </c>
      <c r="D2070" s="45">
        <f t="shared" si="165"/>
        <v>0</v>
      </c>
      <c r="E2070" s="251">
        <f t="shared" si="166"/>
        <v>0</v>
      </c>
      <c r="F2070" s="168"/>
      <c r="G2070" s="96"/>
      <c r="H2070" s="79"/>
      <c r="I2070" s="285"/>
      <c r="J2070" s="62"/>
      <c r="K2070" s="51"/>
      <c r="L2070" s="66"/>
    </row>
    <row r="2071" spans="1:12" x14ac:dyDescent="0.4">
      <c r="A2071" s="45">
        <f t="shared" ca="1" si="163"/>
        <v>0</v>
      </c>
      <c r="B2071" s="45" t="b">
        <f t="shared" si="162"/>
        <v>0</v>
      </c>
      <c r="C2071" s="46">
        <f t="shared" si="164"/>
        <v>0</v>
      </c>
      <c r="D2071" s="45">
        <f t="shared" si="165"/>
        <v>0</v>
      </c>
      <c r="E2071" s="251">
        <f t="shared" si="166"/>
        <v>0</v>
      </c>
      <c r="F2071" s="168"/>
      <c r="G2071" s="96"/>
      <c r="H2071" s="79"/>
      <c r="I2071" s="285"/>
      <c r="J2071" s="62"/>
      <c r="K2071" s="51"/>
      <c r="L2071" s="66"/>
    </row>
    <row r="2072" spans="1:12" x14ac:dyDescent="0.4">
      <c r="A2072" s="45">
        <f t="shared" ca="1" si="163"/>
        <v>0</v>
      </c>
      <c r="B2072" s="45" t="b">
        <f t="shared" si="162"/>
        <v>0</v>
      </c>
      <c r="C2072" s="46">
        <f t="shared" si="164"/>
        <v>0</v>
      </c>
      <c r="D2072" s="45">
        <f t="shared" si="165"/>
        <v>0</v>
      </c>
      <c r="E2072" s="251">
        <f t="shared" si="166"/>
        <v>0</v>
      </c>
      <c r="F2072" s="168"/>
      <c r="G2072" s="96"/>
      <c r="H2072" s="79"/>
      <c r="I2072" s="285"/>
      <c r="J2072" s="62"/>
      <c r="K2072" s="51"/>
      <c r="L2072" s="66"/>
    </row>
    <row r="2073" spans="1:12" x14ac:dyDescent="0.4">
      <c r="A2073" s="45">
        <f t="shared" ca="1" si="163"/>
        <v>0</v>
      </c>
      <c r="B2073" s="45" t="b">
        <f t="shared" si="162"/>
        <v>0</v>
      </c>
      <c r="C2073" s="46">
        <f t="shared" si="164"/>
        <v>0</v>
      </c>
      <c r="D2073" s="45">
        <f t="shared" si="165"/>
        <v>0</v>
      </c>
      <c r="E2073" s="251">
        <f t="shared" si="166"/>
        <v>0</v>
      </c>
      <c r="F2073" s="168"/>
      <c r="G2073" s="96"/>
      <c r="H2073" s="79"/>
      <c r="I2073" s="285"/>
      <c r="J2073" s="62"/>
      <c r="K2073" s="51"/>
      <c r="L2073" s="66"/>
    </row>
    <row r="2074" spans="1:12" x14ac:dyDescent="0.4">
      <c r="A2074" s="45">
        <f t="shared" ca="1" si="163"/>
        <v>0</v>
      </c>
      <c r="B2074" s="45" t="b">
        <f t="shared" si="162"/>
        <v>0</v>
      </c>
      <c r="C2074" s="46">
        <f t="shared" si="164"/>
        <v>0</v>
      </c>
      <c r="D2074" s="45">
        <f t="shared" si="165"/>
        <v>0</v>
      </c>
      <c r="E2074" s="251">
        <f t="shared" si="166"/>
        <v>0</v>
      </c>
      <c r="F2074" s="168"/>
      <c r="G2074" s="96"/>
      <c r="H2074" s="79"/>
      <c r="I2074" s="285"/>
      <c r="J2074" s="62"/>
      <c r="K2074" s="51"/>
      <c r="L2074" s="66"/>
    </row>
    <row r="2075" spans="1:12" x14ac:dyDescent="0.4">
      <c r="A2075" s="45">
        <f t="shared" ca="1" si="163"/>
        <v>0</v>
      </c>
      <c r="B2075" s="45" t="b">
        <f t="shared" si="162"/>
        <v>0</v>
      </c>
      <c r="C2075" s="46">
        <f t="shared" si="164"/>
        <v>0</v>
      </c>
      <c r="D2075" s="45">
        <f t="shared" si="165"/>
        <v>0</v>
      </c>
      <c r="E2075" s="251">
        <f t="shared" si="166"/>
        <v>0</v>
      </c>
      <c r="F2075" s="168"/>
      <c r="G2075" s="96"/>
      <c r="H2075" s="79"/>
      <c r="I2075" s="285"/>
      <c r="J2075" s="62"/>
      <c r="K2075" s="51"/>
      <c r="L2075" s="66"/>
    </row>
    <row r="2076" spans="1:12" x14ac:dyDescent="0.4">
      <c r="A2076" s="45">
        <f t="shared" ca="1" si="163"/>
        <v>0</v>
      </c>
      <c r="B2076" s="45" t="b">
        <f t="shared" si="162"/>
        <v>0</v>
      </c>
      <c r="C2076" s="46">
        <f t="shared" si="164"/>
        <v>0</v>
      </c>
      <c r="D2076" s="45">
        <f t="shared" si="165"/>
        <v>0</v>
      </c>
      <c r="E2076" s="251">
        <f t="shared" si="166"/>
        <v>0</v>
      </c>
      <c r="F2076" s="168"/>
      <c r="G2076" s="96"/>
      <c r="H2076" s="79"/>
      <c r="I2076" s="285"/>
      <c r="J2076" s="62"/>
      <c r="K2076" s="51"/>
      <c r="L2076" s="66"/>
    </row>
    <row r="2077" spans="1:12" x14ac:dyDescent="0.4">
      <c r="A2077" s="45">
        <f t="shared" ca="1" si="163"/>
        <v>0</v>
      </c>
      <c r="B2077" s="45" t="b">
        <f t="shared" si="162"/>
        <v>0</v>
      </c>
      <c r="C2077" s="46">
        <f t="shared" si="164"/>
        <v>0</v>
      </c>
      <c r="D2077" s="45">
        <f t="shared" si="165"/>
        <v>0</v>
      </c>
      <c r="E2077" s="251">
        <f t="shared" si="166"/>
        <v>0</v>
      </c>
      <c r="F2077" s="168"/>
      <c r="G2077" s="96"/>
      <c r="H2077" s="79"/>
      <c r="I2077" s="285"/>
      <c r="J2077" s="62"/>
      <c r="K2077" s="51"/>
      <c r="L2077" s="66"/>
    </row>
    <row r="2078" spans="1:12" x14ac:dyDescent="0.4">
      <c r="A2078" s="45">
        <f t="shared" ca="1" si="163"/>
        <v>0</v>
      </c>
      <c r="B2078" s="45" t="b">
        <f t="shared" si="162"/>
        <v>0</v>
      </c>
      <c r="C2078" s="46">
        <f t="shared" si="164"/>
        <v>0</v>
      </c>
      <c r="D2078" s="45">
        <f t="shared" si="165"/>
        <v>0</v>
      </c>
      <c r="E2078" s="251">
        <f t="shared" si="166"/>
        <v>0</v>
      </c>
      <c r="F2078" s="168"/>
      <c r="G2078" s="96"/>
      <c r="H2078" s="79"/>
      <c r="I2078" s="285"/>
      <c r="J2078" s="62"/>
      <c r="K2078" s="51"/>
      <c r="L2078" s="66"/>
    </row>
    <row r="2079" spans="1:12" x14ac:dyDescent="0.4">
      <c r="A2079" s="45">
        <f t="shared" ca="1" si="163"/>
        <v>0</v>
      </c>
      <c r="B2079" s="45" t="b">
        <f t="shared" si="162"/>
        <v>0</v>
      </c>
      <c r="C2079" s="46">
        <f t="shared" si="164"/>
        <v>0</v>
      </c>
      <c r="D2079" s="45">
        <f t="shared" si="165"/>
        <v>0</v>
      </c>
      <c r="E2079" s="251">
        <f t="shared" si="166"/>
        <v>0</v>
      </c>
      <c r="F2079" s="168"/>
      <c r="G2079" s="96"/>
      <c r="H2079" s="79"/>
      <c r="I2079" s="285"/>
      <c r="J2079" s="62"/>
      <c r="K2079" s="51"/>
      <c r="L2079" s="66"/>
    </row>
    <row r="2080" spans="1:12" x14ac:dyDescent="0.4">
      <c r="A2080" s="45">
        <f t="shared" ca="1" si="163"/>
        <v>0</v>
      </c>
      <c r="B2080" s="45" t="b">
        <f t="shared" si="162"/>
        <v>0</v>
      </c>
      <c r="C2080" s="46">
        <f t="shared" si="164"/>
        <v>0</v>
      </c>
      <c r="D2080" s="45">
        <f t="shared" si="165"/>
        <v>0</v>
      </c>
      <c r="E2080" s="251">
        <f t="shared" si="166"/>
        <v>0</v>
      </c>
      <c r="F2080" s="168"/>
      <c r="G2080" s="96"/>
      <c r="H2080" s="79"/>
      <c r="I2080" s="285"/>
      <c r="J2080" s="62"/>
      <c r="K2080" s="51"/>
      <c r="L2080" s="66"/>
    </row>
    <row r="2081" spans="1:12" x14ac:dyDescent="0.4">
      <c r="A2081" s="45">
        <f t="shared" ca="1" si="163"/>
        <v>0</v>
      </c>
      <c r="B2081" s="45" t="b">
        <f t="shared" si="162"/>
        <v>0</v>
      </c>
      <c r="C2081" s="46">
        <f t="shared" si="164"/>
        <v>0</v>
      </c>
      <c r="D2081" s="45">
        <f t="shared" si="165"/>
        <v>0</v>
      </c>
      <c r="E2081" s="251">
        <f t="shared" si="166"/>
        <v>0</v>
      </c>
      <c r="F2081" s="168"/>
      <c r="G2081" s="96"/>
      <c r="H2081" s="79"/>
      <c r="I2081" s="285"/>
      <c r="J2081" s="62"/>
      <c r="K2081" s="51"/>
      <c r="L2081" s="66"/>
    </row>
    <row r="2082" spans="1:12" x14ac:dyDescent="0.4">
      <c r="A2082" s="45">
        <f t="shared" ca="1" si="163"/>
        <v>0</v>
      </c>
      <c r="B2082" s="45" t="b">
        <f t="shared" si="162"/>
        <v>0</v>
      </c>
      <c r="C2082" s="46">
        <f t="shared" si="164"/>
        <v>0</v>
      </c>
      <c r="D2082" s="45">
        <f t="shared" si="165"/>
        <v>0</v>
      </c>
      <c r="E2082" s="251">
        <f t="shared" si="166"/>
        <v>0</v>
      </c>
      <c r="F2082" s="168"/>
      <c r="G2082" s="96"/>
      <c r="H2082" s="79"/>
      <c r="I2082" s="285"/>
      <c r="J2082" s="62"/>
      <c r="K2082" s="51"/>
      <c r="L2082" s="66"/>
    </row>
    <row r="2083" spans="1:12" x14ac:dyDescent="0.4">
      <c r="A2083" s="45">
        <f t="shared" ca="1" si="163"/>
        <v>0</v>
      </c>
      <c r="B2083" s="45" t="b">
        <f t="shared" si="162"/>
        <v>0</v>
      </c>
      <c r="C2083" s="46">
        <f t="shared" si="164"/>
        <v>0</v>
      </c>
      <c r="D2083" s="45">
        <f t="shared" si="165"/>
        <v>0</v>
      </c>
      <c r="E2083" s="251">
        <f t="shared" si="166"/>
        <v>0</v>
      </c>
      <c r="F2083" s="168"/>
      <c r="G2083" s="96"/>
      <c r="H2083" s="79"/>
      <c r="I2083" s="285"/>
      <c r="J2083" s="62"/>
      <c r="K2083" s="51"/>
      <c r="L2083" s="66"/>
    </row>
    <row r="2084" spans="1:12" x14ac:dyDescent="0.4">
      <c r="A2084" s="45">
        <f t="shared" ca="1" si="163"/>
        <v>0</v>
      </c>
      <c r="B2084" s="45" t="b">
        <f t="shared" si="162"/>
        <v>0</v>
      </c>
      <c r="C2084" s="46">
        <f t="shared" si="164"/>
        <v>0</v>
      </c>
      <c r="D2084" s="45">
        <f t="shared" si="165"/>
        <v>0</v>
      </c>
      <c r="E2084" s="251">
        <f t="shared" si="166"/>
        <v>0</v>
      </c>
      <c r="F2084" s="168"/>
      <c r="G2084" s="96"/>
      <c r="H2084" s="79"/>
      <c r="I2084" s="285"/>
      <c r="J2084" s="62"/>
      <c r="K2084" s="51"/>
      <c r="L2084" s="66"/>
    </row>
    <row r="2085" spans="1:12" x14ac:dyDescent="0.4">
      <c r="A2085" s="45">
        <f t="shared" ca="1" si="163"/>
        <v>0</v>
      </c>
      <c r="B2085" s="45" t="b">
        <f t="shared" si="162"/>
        <v>0</v>
      </c>
      <c r="C2085" s="46">
        <f t="shared" si="164"/>
        <v>0</v>
      </c>
      <c r="D2085" s="45">
        <f t="shared" si="165"/>
        <v>0</v>
      </c>
      <c r="E2085" s="251">
        <f t="shared" si="166"/>
        <v>0</v>
      </c>
      <c r="F2085" s="168"/>
      <c r="G2085" s="96"/>
      <c r="H2085" s="79"/>
      <c r="I2085" s="285"/>
      <c r="J2085" s="62"/>
      <c r="K2085" s="51"/>
      <c r="L2085" s="66"/>
    </row>
    <row r="2086" spans="1:12" x14ac:dyDescent="0.4">
      <c r="A2086" s="45">
        <f t="shared" ca="1" si="163"/>
        <v>0</v>
      </c>
      <c r="B2086" s="45" t="b">
        <f t="shared" si="162"/>
        <v>0</v>
      </c>
      <c r="C2086" s="46">
        <f t="shared" si="164"/>
        <v>0</v>
      </c>
      <c r="D2086" s="45">
        <f t="shared" si="165"/>
        <v>0</v>
      </c>
      <c r="E2086" s="251">
        <f t="shared" si="166"/>
        <v>0</v>
      </c>
      <c r="F2086" s="168"/>
      <c r="G2086" s="96"/>
      <c r="H2086" s="79"/>
      <c r="I2086" s="285"/>
      <c r="J2086" s="62"/>
      <c r="K2086" s="51"/>
      <c r="L2086" s="66"/>
    </row>
    <row r="2087" spans="1:12" x14ac:dyDescent="0.4">
      <c r="A2087" s="45">
        <f t="shared" ca="1" si="163"/>
        <v>0</v>
      </c>
      <c r="B2087" s="45" t="b">
        <f t="shared" si="162"/>
        <v>0</v>
      </c>
      <c r="C2087" s="46">
        <f t="shared" si="164"/>
        <v>0</v>
      </c>
      <c r="D2087" s="45">
        <f t="shared" si="165"/>
        <v>0</v>
      </c>
      <c r="E2087" s="251">
        <f t="shared" si="166"/>
        <v>0</v>
      </c>
      <c r="F2087" s="168"/>
      <c r="G2087" s="96"/>
      <c r="H2087" s="79"/>
      <c r="I2087" s="285"/>
      <c r="J2087" s="62"/>
      <c r="K2087" s="51"/>
      <c r="L2087" s="66"/>
    </row>
    <row r="2088" spans="1:12" x14ac:dyDescent="0.4">
      <c r="A2088" s="45">
        <f t="shared" ca="1" si="163"/>
        <v>0</v>
      </c>
      <c r="B2088" s="45" t="b">
        <f t="shared" si="162"/>
        <v>0</v>
      </c>
      <c r="C2088" s="46">
        <f t="shared" si="164"/>
        <v>0</v>
      </c>
      <c r="D2088" s="45">
        <f t="shared" si="165"/>
        <v>0</v>
      </c>
      <c r="E2088" s="251">
        <f t="shared" si="166"/>
        <v>0</v>
      </c>
      <c r="F2088" s="168"/>
      <c r="G2088" s="96"/>
      <c r="H2088" s="79"/>
      <c r="I2088" s="285"/>
      <c r="J2088" s="62"/>
      <c r="K2088" s="51"/>
      <c r="L2088" s="66"/>
    </row>
    <row r="2089" spans="1:12" x14ac:dyDescent="0.4">
      <c r="A2089" s="45">
        <f t="shared" ca="1" si="163"/>
        <v>0</v>
      </c>
      <c r="B2089" s="45" t="b">
        <f t="shared" si="162"/>
        <v>0</v>
      </c>
      <c r="C2089" s="46">
        <f t="shared" si="164"/>
        <v>0</v>
      </c>
      <c r="D2089" s="45">
        <f t="shared" si="165"/>
        <v>0</v>
      </c>
      <c r="E2089" s="251">
        <f t="shared" si="166"/>
        <v>0</v>
      </c>
      <c r="F2089" s="168"/>
      <c r="G2089" s="96"/>
      <c r="H2089" s="79"/>
      <c r="I2089" s="285"/>
      <c r="J2089" s="62"/>
      <c r="K2089" s="51"/>
      <c r="L2089" s="66"/>
    </row>
    <row r="2090" spans="1:12" x14ac:dyDescent="0.4">
      <c r="A2090" s="45">
        <f t="shared" ca="1" si="163"/>
        <v>0</v>
      </c>
      <c r="B2090" s="45" t="b">
        <f t="shared" si="162"/>
        <v>0</v>
      </c>
      <c r="C2090" s="46">
        <f t="shared" si="164"/>
        <v>0</v>
      </c>
      <c r="D2090" s="45">
        <f t="shared" si="165"/>
        <v>0</v>
      </c>
      <c r="E2090" s="251">
        <f t="shared" si="166"/>
        <v>0</v>
      </c>
      <c r="F2090" s="168"/>
      <c r="G2090" s="96"/>
      <c r="H2090" s="79"/>
      <c r="I2090" s="285"/>
      <c r="J2090" s="62"/>
      <c r="K2090" s="51"/>
      <c r="L2090" s="66"/>
    </row>
    <row r="2091" spans="1:12" x14ac:dyDescent="0.4">
      <c r="A2091" s="45">
        <f t="shared" ca="1" si="163"/>
        <v>0</v>
      </c>
      <c r="B2091" s="45" t="b">
        <f t="shared" si="162"/>
        <v>0</v>
      </c>
      <c r="C2091" s="46">
        <f t="shared" si="164"/>
        <v>0</v>
      </c>
      <c r="D2091" s="45">
        <f t="shared" si="165"/>
        <v>0</v>
      </c>
      <c r="E2091" s="251">
        <f t="shared" si="166"/>
        <v>0</v>
      </c>
      <c r="F2091" s="168"/>
      <c r="G2091" s="96"/>
      <c r="H2091" s="79"/>
      <c r="I2091" s="285"/>
      <c r="J2091" s="62"/>
      <c r="K2091" s="51"/>
      <c r="L2091" s="66"/>
    </row>
    <row r="2092" spans="1:12" x14ac:dyDescent="0.4">
      <c r="A2092" s="45">
        <f t="shared" ca="1" si="163"/>
        <v>0</v>
      </c>
      <c r="B2092" s="45" t="b">
        <f t="shared" si="162"/>
        <v>0</v>
      </c>
      <c r="C2092" s="46">
        <f t="shared" si="164"/>
        <v>0</v>
      </c>
      <c r="D2092" s="45">
        <f t="shared" si="165"/>
        <v>0</v>
      </c>
      <c r="E2092" s="251">
        <f t="shared" si="166"/>
        <v>0</v>
      </c>
      <c r="F2092" s="168"/>
      <c r="G2092" s="96"/>
      <c r="H2092" s="79"/>
      <c r="I2092" s="285"/>
      <c r="J2092" s="62"/>
      <c r="K2092" s="51"/>
      <c r="L2092" s="66"/>
    </row>
    <row r="2093" spans="1:12" x14ac:dyDescent="0.4">
      <c r="A2093" s="45">
        <f t="shared" ca="1" si="163"/>
        <v>0</v>
      </c>
      <c r="B2093" s="45" t="b">
        <f t="shared" si="162"/>
        <v>0</v>
      </c>
      <c r="C2093" s="46">
        <f t="shared" si="164"/>
        <v>0</v>
      </c>
      <c r="D2093" s="45">
        <f t="shared" si="165"/>
        <v>0</v>
      </c>
      <c r="E2093" s="251">
        <f t="shared" si="166"/>
        <v>0</v>
      </c>
      <c r="F2093" s="168"/>
      <c r="G2093" s="96"/>
      <c r="H2093" s="79"/>
      <c r="I2093" s="285"/>
      <c r="J2093" s="62"/>
      <c r="K2093" s="51"/>
      <c r="L2093" s="66"/>
    </row>
    <row r="2094" spans="1:12" x14ac:dyDescent="0.4">
      <c r="A2094" s="45">
        <f t="shared" ca="1" si="163"/>
        <v>0</v>
      </c>
      <c r="B2094" s="45" t="b">
        <f t="shared" si="162"/>
        <v>0</v>
      </c>
      <c r="C2094" s="46">
        <f t="shared" si="164"/>
        <v>0</v>
      </c>
      <c r="D2094" s="45">
        <f t="shared" si="165"/>
        <v>0</v>
      </c>
      <c r="E2094" s="251">
        <f t="shared" si="166"/>
        <v>0</v>
      </c>
      <c r="F2094" s="168"/>
      <c r="G2094" s="96"/>
      <c r="H2094" s="79"/>
      <c r="I2094" s="285"/>
      <c r="J2094" s="62"/>
      <c r="K2094" s="51"/>
      <c r="L2094" s="66"/>
    </row>
    <row r="2095" spans="1:12" x14ac:dyDescent="0.4">
      <c r="A2095" s="45">
        <f t="shared" ca="1" si="163"/>
        <v>0</v>
      </c>
      <c r="B2095" s="45" t="b">
        <f t="shared" si="162"/>
        <v>0</v>
      </c>
      <c r="C2095" s="46">
        <f t="shared" si="164"/>
        <v>0</v>
      </c>
      <c r="D2095" s="45">
        <f t="shared" si="165"/>
        <v>0</v>
      </c>
      <c r="E2095" s="251">
        <f t="shared" si="166"/>
        <v>0</v>
      </c>
      <c r="F2095" s="168"/>
      <c r="G2095" s="96"/>
      <c r="H2095" s="79"/>
      <c r="I2095" s="285"/>
      <c r="J2095" s="62"/>
      <c r="K2095" s="51"/>
      <c r="L2095" s="66"/>
    </row>
    <row r="2096" spans="1:12" x14ac:dyDescent="0.4">
      <c r="A2096" s="45">
        <f t="shared" ca="1" si="163"/>
        <v>0</v>
      </c>
      <c r="B2096" s="45" t="b">
        <f t="shared" si="162"/>
        <v>0</v>
      </c>
      <c r="C2096" s="46">
        <f t="shared" si="164"/>
        <v>0</v>
      </c>
      <c r="D2096" s="45">
        <f t="shared" si="165"/>
        <v>0</v>
      </c>
      <c r="E2096" s="251">
        <f t="shared" si="166"/>
        <v>0</v>
      </c>
      <c r="F2096" s="168"/>
      <c r="G2096" s="96"/>
      <c r="H2096" s="79"/>
      <c r="I2096" s="285"/>
      <c r="J2096" s="62"/>
      <c r="K2096" s="51"/>
      <c r="L2096" s="66"/>
    </row>
    <row r="2097" spans="1:12" x14ac:dyDescent="0.4">
      <c r="A2097" s="45">
        <f t="shared" ca="1" si="163"/>
        <v>0</v>
      </c>
      <c r="B2097" s="45" t="b">
        <f t="shared" si="162"/>
        <v>0</v>
      </c>
      <c r="C2097" s="46">
        <f t="shared" si="164"/>
        <v>0</v>
      </c>
      <c r="D2097" s="45">
        <f t="shared" si="165"/>
        <v>0</v>
      </c>
      <c r="E2097" s="251">
        <f t="shared" si="166"/>
        <v>0</v>
      </c>
      <c r="F2097" s="168"/>
      <c r="G2097" s="96"/>
      <c r="H2097" s="79"/>
      <c r="I2097" s="285"/>
      <c r="J2097" s="62"/>
      <c r="K2097" s="51"/>
      <c r="L2097" s="66"/>
    </row>
    <row r="2098" spans="1:12" x14ac:dyDescent="0.4">
      <c r="A2098" s="45">
        <f t="shared" ca="1" si="163"/>
        <v>0</v>
      </c>
      <c r="B2098" s="45" t="b">
        <f t="shared" si="162"/>
        <v>0</v>
      </c>
      <c r="C2098" s="46">
        <f t="shared" si="164"/>
        <v>0</v>
      </c>
      <c r="D2098" s="45">
        <f t="shared" si="165"/>
        <v>0</v>
      </c>
      <c r="E2098" s="251">
        <f t="shared" si="166"/>
        <v>0</v>
      </c>
      <c r="F2098" s="168"/>
      <c r="G2098" s="96"/>
      <c r="H2098" s="79"/>
      <c r="I2098" s="285"/>
      <c r="J2098" s="62"/>
      <c r="K2098" s="51"/>
      <c r="L2098" s="66"/>
    </row>
    <row r="2099" spans="1:12" x14ac:dyDescent="0.4">
      <c r="A2099" s="45">
        <f t="shared" ca="1" si="163"/>
        <v>0</v>
      </c>
      <c r="B2099" s="45" t="b">
        <f t="shared" si="162"/>
        <v>0</v>
      </c>
      <c r="C2099" s="46">
        <f t="shared" si="164"/>
        <v>0</v>
      </c>
      <c r="D2099" s="45">
        <f t="shared" si="165"/>
        <v>0</v>
      </c>
      <c r="E2099" s="251">
        <f t="shared" si="166"/>
        <v>0</v>
      </c>
      <c r="F2099" s="168"/>
      <c r="G2099" s="96"/>
      <c r="H2099" s="79"/>
      <c r="I2099" s="285"/>
      <c r="J2099" s="62"/>
      <c r="K2099" s="51"/>
      <c r="L2099" s="66"/>
    </row>
    <row r="2100" spans="1:12" x14ac:dyDescent="0.4">
      <c r="A2100" s="45">
        <f t="shared" ca="1" si="163"/>
        <v>0</v>
      </c>
      <c r="B2100" s="45" t="b">
        <f t="shared" si="162"/>
        <v>0</v>
      </c>
      <c r="C2100" s="46">
        <f t="shared" si="164"/>
        <v>0</v>
      </c>
      <c r="D2100" s="45">
        <f t="shared" si="165"/>
        <v>0</v>
      </c>
      <c r="E2100" s="251">
        <f t="shared" si="166"/>
        <v>0</v>
      </c>
      <c r="F2100" s="168"/>
      <c r="G2100" s="96"/>
      <c r="H2100" s="79"/>
      <c r="I2100" s="285"/>
      <c r="J2100" s="62"/>
      <c r="K2100" s="51"/>
      <c r="L2100" s="66"/>
    </row>
    <row r="2101" spans="1:12" x14ac:dyDescent="0.4">
      <c r="A2101" s="45">
        <f t="shared" ca="1" si="163"/>
        <v>0</v>
      </c>
      <c r="B2101" s="45" t="b">
        <f t="shared" si="162"/>
        <v>0</v>
      </c>
      <c r="C2101" s="46">
        <f t="shared" si="164"/>
        <v>0</v>
      </c>
      <c r="D2101" s="45">
        <f t="shared" si="165"/>
        <v>0</v>
      </c>
      <c r="E2101" s="251">
        <f t="shared" si="166"/>
        <v>0</v>
      </c>
      <c r="F2101" s="168"/>
      <c r="G2101" s="96"/>
      <c r="H2101" s="79"/>
      <c r="I2101" s="285"/>
      <c r="J2101" s="62"/>
      <c r="K2101" s="51"/>
      <c r="L2101" s="66"/>
    </row>
    <row r="2102" spans="1:12" x14ac:dyDescent="0.4">
      <c r="A2102" s="45">
        <f t="shared" ca="1" si="163"/>
        <v>0</v>
      </c>
      <c r="B2102" s="45" t="b">
        <f t="shared" si="162"/>
        <v>0</v>
      </c>
      <c r="C2102" s="46">
        <f t="shared" si="164"/>
        <v>0</v>
      </c>
      <c r="D2102" s="45">
        <f t="shared" si="165"/>
        <v>0</v>
      </c>
      <c r="E2102" s="251">
        <f t="shared" si="166"/>
        <v>0</v>
      </c>
      <c r="F2102" s="168"/>
      <c r="G2102" s="96"/>
      <c r="H2102" s="79"/>
      <c r="I2102" s="285"/>
      <c r="J2102" s="62"/>
      <c r="K2102" s="51"/>
      <c r="L2102" s="66"/>
    </row>
    <row r="2103" spans="1:12" x14ac:dyDescent="0.4">
      <c r="A2103" s="45">
        <f t="shared" ca="1" si="163"/>
        <v>0</v>
      </c>
      <c r="B2103" s="45" t="b">
        <f t="shared" si="162"/>
        <v>0</v>
      </c>
      <c r="C2103" s="46">
        <f t="shared" si="164"/>
        <v>0</v>
      </c>
      <c r="D2103" s="45">
        <f t="shared" si="165"/>
        <v>0</v>
      </c>
      <c r="E2103" s="251">
        <f t="shared" si="166"/>
        <v>0</v>
      </c>
      <c r="F2103" s="168"/>
      <c r="G2103" s="96"/>
      <c r="H2103" s="79"/>
      <c r="I2103" s="285"/>
      <c r="J2103" s="62"/>
      <c r="K2103" s="51"/>
      <c r="L2103" s="66"/>
    </row>
    <row r="2104" spans="1:12" x14ac:dyDescent="0.4">
      <c r="A2104" s="45">
        <f t="shared" ca="1" si="163"/>
        <v>0</v>
      </c>
      <c r="B2104" s="45" t="b">
        <f t="shared" si="162"/>
        <v>0</v>
      </c>
      <c r="C2104" s="46">
        <f t="shared" si="164"/>
        <v>0</v>
      </c>
      <c r="D2104" s="45">
        <f t="shared" si="165"/>
        <v>0</v>
      </c>
      <c r="E2104" s="251">
        <f t="shared" si="166"/>
        <v>0</v>
      </c>
      <c r="F2104" s="168"/>
      <c r="G2104" s="96"/>
      <c r="H2104" s="79"/>
      <c r="I2104" s="285"/>
      <c r="J2104" s="62"/>
      <c r="K2104" s="51"/>
      <c r="L2104" s="66"/>
    </row>
    <row r="2105" spans="1:12" x14ac:dyDescent="0.4">
      <c r="A2105" s="45">
        <f t="shared" ca="1" si="163"/>
        <v>0</v>
      </c>
      <c r="B2105" s="45" t="b">
        <f t="shared" si="162"/>
        <v>0</v>
      </c>
      <c r="C2105" s="46">
        <f t="shared" si="164"/>
        <v>0</v>
      </c>
      <c r="D2105" s="45">
        <f t="shared" si="165"/>
        <v>0</v>
      </c>
      <c r="E2105" s="251">
        <f t="shared" si="166"/>
        <v>0</v>
      </c>
      <c r="F2105" s="168"/>
      <c r="G2105" s="96"/>
      <c r="H2105" s="79"/>
      <c r="I2105" s="285"/>
      <c r="J2105" s="62"/>
      <c r="K2105" s="51"/>
      <c r="L2105" s="66"/>
    </row>
    <row r="2106" spans="1:12" x14ac:dyDescent="0.4">
      <c r="A2106" s="45">
        <f t="shared" ca="1" si="163"/>
        <v>0</v>
      </c>
      <c r="B2106" s="45" t="b">
        <f t="shared" si="162"/>
        <v>0</v>
      </c>
      <c r="C2106" s="46">
        <f t="shared" si="164"/>
        <v>0</v>
      </c>
      <c r="D2106" s="45">
        <f t="shared" si="165"/>
        <v>0</v>
      </c>
      <c r="E2106" s="251">
        <f t="shared" si="166"/>
        <v>0</v>
      </c>
      <c r="F2106" s="168"/>
      <c r="G2106" s="96"/>
      <c r="H2106" s="79"/>
      <c r="I2106" s="285"/>
      <c r="J2106" s="62"/>
      <c r="K2106" s="51"/>
      <c r="L2106" s="66"/>
    </row>
    <row r="2107" spans="1:12" x14ac:dyDescent="0.4">
      <c r="A2107" s="45">
        <f t="shared" ca="1" si="163"/>
        <v>0</v>
      </c>
      <c r="B2107" s="45" t="b">
        <f t="shared" si="162"/>
        <v>0</v>
      </c>
      <c r="C2107" s="46">
        <f t="shared" si="164"/>
        <v>0</v>
      </c>
      <c r="D2107" s="45">
        <f t="shared" si="165"/>
        <v>0</v>
      </c>
      <c r="E2107" s="251">
        <f t="shared" si="166"/>
        <v>0</v>
      </c>
      <c r="F2107" s="168"/>
      <c r="G2107" s="96"/>
      <c r="H2107" s="79"/>
      <c r="I2107" s="285"/>
      <c r="J2107" s="62"/>
      <c r="K2107" s="51"/>
      <c r="L2107" s="66"/>
    </row>
    <row r="2108" spans="1:12" x14ac:dyDescent="0.4">
      <c r="A2108" s="45">
        <f t="shared" ca="1" si="163"/>
        <v>0</v>
      </c>
      <c r="B2108" s="45" t="b">
        <f t="shared" si="162"/>
        <v>0</v>
      </c>
      <c r="C2108" s="46">
        <f t="shared" si="164"/>
        <v>0</v>
      </c>
      <c r="D2108" s="45">
        <f t="shared" si="165"/>
        <v>0</v>
      </c>
      <c r="E2108" s="251">
        <f t="shared" si="166"/>
        <v>0</v>
      </c>
      <c r="F2108" s="168"/>
      <c r="G2108" s="96"/>
      <c r="H2108" s="79"/>
      <c r="I2108" s="285"/>
      <c r="J2108" s="62"/>
      <c r="K2108" s="51"/>
      <c r="L2108" s="66"/>
    </row>
    <row r="2109" spans="1:12" x14ac:dyDescent="0.4">
      <c r="A2109" s="45">
        <f t="shared" ca="1" si="163"/>
        <v>0</v>
      </c>
      <c r="B2109" s="45" t="b">
        <f t="shared" si="162"/>
        <v>0</v>
      </c>
      <c r="C2109" s="46">
        <f t="shared" si="164"/>
        <v>0</v>
      </c>
      <c r="D2109" s="45">
        <f t="shared" si="165"/>
        <v>0</v>
      </c>
      <c r="E2109" s="251">
        <f t="shared" si="166"/>
        <v>0</v>
      </c>
      <c r="F2109" s="168"/>
      <c r="G2109" s="96"/>
      <c r="H2109" s="79"/>
      <c r="I2109" s="285"/>
      <c r="J2109" s="62"/>
      <c r="K2109" s="51"/>
      <c r="L2109" s="66"/>
    </row>
    <row r="2110" spans="1:12" x14ac:dyDescent="0.4">
      <c r="A2110" s="45">
        <f t="shared" ca="1" si="163"/>
        <v>0</v>
      </c>
      <c r="B2110" s="45" t="b">
        <f t="shared" si="162"/>
        <v>0</v>
      </c>
      <c r="C2110" s="46">
        <f t="shared" si="164"/>
        <v>0</v>
      </c>
      <c r="D2110" s="45">
        <f t="shared" si="165"/>
        <v>0</v>
      </c>
      <c r="E2110" s="251">
        <f t="shared" si="166"/>
        <v>0</v>
      </c>
      <c r="F2110" s="168"/>
      <c r="G2110" s="96"/>
      <c r="H2110" s="79"/>
      <c r="I2110" s="285"/>
      <c r="J2110" s="62"/>
      <c r="K2110" s="51"/>
      <c r="L2110" s="66"/>
    </row>
    <row r="2111" spans="1:12" x14ac:dyDescent="0.4">
      <c r="A2111" s="45">
        <f t="shared" ca="1" si="163"/>
        <v>0</v>
      </c>
      <c r="B2111" s="45" t="b">
        <f t="shared" si="162"/>
        <v>0</v>
      </c>
      <c r="C2111" s="46">
        <f t="shared" si="164"/>
        <v>0</v>
      </c>
      <c r="D2111" s="45">
        <f t="shared" si="165"/>
        <v>0</v>
      </c>
      <c r="E2111" s="251">
        <f t="shared" si="166"/>
        <v>0</v>
      </c>
      <c r="F2111" s="168"/>
      <c r="G2111" s="96"/>
      <c r="H2111" s="79"/>
      <c r="I2111" s="285"/>
      <c r="J2111" s="62"/>
      <c r="K2111" s="51"/>
      <c r="L2111" s="66"/>
    </row>
    <row r="2112" spans="1:12" x14ac:dyDescent="0.4">
      <c r="A2112" s="45">
        <f t="shared" ca="1" si="163"/>
        <v>0</v>
      </c>
      <c r="B2112" s="45" t="b">
        <f t="shared" si="162"/>
        <v>0</v>
      </c>
      <c r="C2112" s="46">
        <f t="shared" si="164"/>
        <v>0</v>
      </c>
      <c r="D2112" s="45">
        <f t="shared" si="165"/>
        <v>0</v>
      </c>
      <c r="E2112" s="251">
        <f t="shared" si="166"/>
        <v>0</v>
      </c>
      <c r="F2112" s="168"/>
      <c r="G2112" s="96"/>
      <c r="H2112" s="79"/>
      <c r="I2112" s="285"/>
      <c r="J2112" s="62"/>
      <c r="K2112" s="51"/>
      <c r="L2112" s="66"/>
    </row>
    <row r="2113" spans="1:12" x14ac:dyDescent="0.4">
      <c r="A2113" s="45">
        <f t="shared" ca="1" si="163"/>
        <v>0</v>
      </c>
      <c r="B2113" s="45" t="b">
        <f t="shared" si="162"/>
        <v>0</v>
      </c>
      <c r="C2113" s="46">
        <f t="shared" si="164"/>
        <v>0</v>
      </c>
      <c r="D2113" s="45">
        <f t="shared" si="165"/>
        <v>0</v>
      </c>
      <c r="E2113" s="251">
        <f t="shared" si="166"/>
        <v>0</v>
      </c>
      <c r="F2113" s="168"/>
      <c r="G2113" s="96"/>
      <c r="H2113" s="79"/>
      <c r="I2113" s="285"/>
      <c r="J2113" s="62"/>
      <c r="K2113" s="51"/>
      <c r="L2113" s="66"/>
    </row>
    <row r="2114" spans="1:12" x14ac:dyDescent="0.4">
      <c r="A2114" s="45">
        <f t="shared" ca="1" si="163"/>
        <v>0</v>
      </c>
      <c r="B2114" s="45" t="b">
        <f t="shared" si="162"/>
        <v>0</v>
      </c>
      <c r="C2114" s="46">
        <f t="shared" si="164"/>
        <v>0</v>
      </c>
      <c r="D2114" s="45">
        <f t="shared" si="165"/>
        <v>0</v>
      </c>
      <c r="E2114" s="251">
        <f t="shared" si="166"/>
        <v>0</v>
      </c>
      <c r="F2114" s="168"/>
      <c r="G2114" s="96"/>
      <c r="H2114" s="79"/>
      <c r="I2114" s="285"/>
      <c r="J2114" s="62"/>
      <c r="K2114" s="51"/>
      <c r="L2114" s="66"/>
    </row>
    <row r="2115" spans="1:12" x14ac:dyDescent="0.4">
      <c r="A2115" s="45">
        <f t="shared" ca="1" si="163"/>
        <v>0</v>
      </c>
      <c r="B2115" s="45" t="b">
        <f t="shared" si="162"/>
        <v>0</v>
      </c>
      <c r="C2115" s="46">
        <f t="shared" si="164"/>
        <v>0</v>
      </c>
      <c r="D2115" s="45">
        <f t="shared" si="165"/>
        <v>0</v>
      </c>
      <c r="E2115" s="251">
        <f t="shared" si="166"/>
        <v>0</v>
      </c>
      <c r="F2115" s="168"/>
      <c r="G2115" s="96"/>
      <c r="H2115" s="79"/>
      <c r="I2115" s="285"/>
      <c r="J2115" s="62"/>
      <c r="K2115" s="51"/>
      <c r="L2115" s="66"/>
    </row>
    <row r="2116" spans="1:12" x14ac:dyDescent="0.4">
      <c r="A2116" s="45">
        <f t="shared" ca="1" si="163"/>
        <v>0</v>
      </c>
      <c r="B2116" s="45" t="b">
        <f t="shared" si="162"/>
        <v>0</v>
      </c>
      <c r="C2116" s="46">
        <f t="shared" si="164"/>
        <v>0</v>
      </c>
      <c r="D2116" s="45">
        <f t="shared" si="165"/>
        <v>0</v>
      </c>
      <c r="E2116" s="251">
        <f t="shared" si="166"/>
        <v>0</v>
      </c>
      <c r="F2116" s="168"/>
      <c r="G2116" s="96"/>
      <c r="H2116" s="79"/>
      <c r="I2116" s="285"/>
      <c r="J2116" s="62"/>
      <c r="K2116" s="51"/>
      <c r="L2116" s="66"/>
    </row>
    <row r="2117" spans="1:12" x14ac:dyDescent="0.4">
      <c r="A2117" s="45">
        <f t="shared" ca="1" si="163"/>
        <v>0</v>
      </c>
      <c r="B2117" s="45" t="b">
        <f t="shared" si="162"/>
        <v>0</v>
      </c>
      <c r="C2117" s="46">
        <f t="shared" si="164"/>
        <v>0</v>
      </c>
      <c r="D2117" s="45">
        <f t="shared" si="165"/>
        <v>0</v>
      </c>
      <c r="E2117" s="251">
        <f t="shared" si="166"/>
        <v>0</v>
      </c>
      <c r="F2117" s="168"/>
      <c r="G2117" s="96"/>
      <c r="H2117" s="79"/>
      <c r="I2117" s="285"/>
      <c r="J2117" s="62"/>
      <c r="K2117" s="51"/>
      <c r="L2117" s="66"/>
    </row>
    <row r="2118" spans="1:12" x14ac:dyDescent="0.4">
      <c r="A2118" s="45">
        <f t="shared" ca="1" si="163"/>
        <v>0</v>
      </c>
      <c r="B2118" s="45" t="b">
        <f t="shared" si="162"/>
        <v>0</v>
      </c>
      <c r="C2118" s="46">
        <f t="shared" si="164"/>
        <v>0</v>
      </c>
      <c r="D2118" s="45">
        <f t="shared" si="165"/>
        <v>0</v>
      </c>
      <c r="E2118" s="251">
        <f t="shared" si="166"/>
        <v>0</v>
      </c>
      <c r="F2118" s="168"/>
      <c r="G2118" s="96"/>
      <c r="H2118" s="79"/>
      <c r="I2118" s="285"/>
      <c r="J2118" s="62"/>
      <c r="K2118" s="51"/>
      <c r="L2118" s="66"/>
    </row>
    <row r="2119" spans="1:12" x14ac:dyDescent="0.4">
      <c r="A2119" s="45">
        <f t="shared" ca="1" si="163"/>
        <v>0</v>
      </c>
      <c r="B2119" s="45" t="b">
        <f t="shared" ref="B2119:B2182" si="167">AND(分科號=E2119,D2119&gt;=分起日,D2119&lt;=分訖日)</f>
        <v>0</v>
      </c>
      <c r="C2119" s="46">
        <f t="shared" si="164"/>
        <v>0</v>
      </c>
      <c r="D2119" s="45">
        <f t="shared" si="165"/>
        <v>0</v>
      </c>
      <c r="E2119" s="251">
        <f t="shared" si="166"/>
        <v>0</v>
      </c>
      <c r="F2119" s="168"/>
      <c r="G2119" s="96"/>
      <c r="H2119" s="79"/>
      <c r="I2119" s="285"/>
      <c r="J2119" s="62"/>
      <c r="K2119" s="51"/>
      <c r="L2119" s="66"/>
    </row>
    <row r="2120" spans="1:12" x14ac:dyDescent="0.4">
      <c r="A2120" s="45">
        <f t="shared" ref="A2120:A2183" ca="1" si="168">IF(B2120,COUNTIF(OFFSET(B2120,ROW()*-1+6,,ROW()-5),TRUE),)</f>
        <v>0</v>
      </c>
      <c r="B2120" s="45" t="b">
        <f t="shared" si="167"/>
        <v>0</v>
      </c>
      <c r="C2120" s="46">
        <f t="shared" ref="C2120:C2183" si="169">IF(F2120&lt;&gt;"",F2120,IF(E2120&lt;&gt;0,INDEX(C:C,ROW()-1),0))</f>
        <v>0</v>
      </c>
      <c r="D2120" s="45">
        <f t="shared" ref="D2120:D2183" si="170">IF(G2120&lt;&gt;"",G2120,IF(E2120&lt;&gt;0,INDEX(D:D,ROW()-1),0))</f>
        <v>0</v>
      </c>
      <c r="E2120" s="251">
        <f t="shared" si="166"/>
        <v>0</v>
      </c>
      <c r="F2120" s="168"/>
      <c r="G2120" s="96"/>
      <c r="H2120" s="79"/>
      <c r="I2120" s="285"/>
      <c r="J2120" s="62"/>
      <c r="K2120" s="51"/>
      <c r="L2120" s="66"/>
    </row>
    <row r="2121" spans="1:12" x14ac:dyDescent="0.4">
      <c r="A2121" s="45">
        <f t="shared" ca="1" si="168"/>
        <v>0</v>
      </c>
      <c r="B2121" s="45" t="b">
        <f t="shared" si="167"/>
        <v>0</v>
      </c>
      <c r="C2121" s="46">
        <f t="shared" si="169"/>
        <v>0</v>
      </c>
      <c r="D2121" s="45">
        <f t="shared" si="170"/>
        <v>0</v>
      </c>
      <c r="E2121" s="251">
        <f t="shared" si="166"/>
        <v>0</v>
      </c>
      <c r="F2121" s="168"/>
      <c r="G2121" s="96"/>
      <c r="H2121" s="79"/>
      <c r="I2121" s="285"/>
      <c r="J2121" s="62"/>
      <c r="K2121" s="51"/>
      <c r="L2121" s="66"/>
    </row>
    <row r="2122" spans="1:12" x14ac:dyDescent="0.4">
      <c r="A2122" s="45">
        <f t="shared" ca="1" si="168"/>
        <v>0</v>
      </c>
      <c r="B2122" s="45" t="b">
        <f t="shared" si="167"/>
        <v>0</v>
      </c>
      <c r="C2122" s="46">
        <f t="shared" si="169"/>
        <v>0</v>
      </c>
      <c r="D2122" s="45">
        <f t="shared" si="170"/>
        <v>0</v>
      </c>
      <c r="E2122" s="251">
        <f t="shared" ref="E2122:E2185" si="171">IF(I2122&lt;&gt;"",VALUE(TRIM(LEFT(I2122,6))),0)</f>
        <v>0</v>
      </c>
      <c r="F2122" s="168"/>
      <c r="G2122" s="96"/>
      <c r="H2122" s="79"/>
      <c r="I2122" s="285"/>
      <c r="J2122" s="62"/>
      <c r="K2122" s="51"/>
      <c r="L2122" s="66"/>
    </row>
    <row r="2123" spans="1:12" x14ac:dyDescent="0.4">
      <c r="A2123" s="45">
        <f t="shared" ca="1" si="168"/>
        <v>0</v>
      </c>
      <c r="B2123" s="45" t="b">
        <f t="shared" si="167"/>
        <v>0</v>
      </c>
      <c r="C2123" s="46">
        <f t="shared" si="169"/>
        <v>0</v>
      </c>
      <c r="D2123" s="45">
        <f t="shared" si="170"/>
        <v>0</v>
      </c>
      <c r="E2123" s="251">
        <f t="shared" si="171"/>
        <v>0</v>
      </c>
      <c r="F2123" s="168"/>
      <c r="G2123" s="96"/>
      <c r="H2123" s="79"/>
      <c r="I2123" s="285"/>
      <c r="J2123" s="62"/>
      <c r="K2123" s="51"/>
      <c r="L2123" s="66"/>
    </row>
    <row r="2124" spans="1:12" x14ac:dyDescent="0.4">
      <c r="A2124" s="45">
        <f t="shared" ca="1" si="168"/>
        <v>0</v>
      </c>
      <c r="B2124" s="45" t="b">
        <f t="shared" si="167"/>
        <v>0</v>
      </c>
      <c r="C2124" s="46">
        <f t="shared" si="169"/>
        <v>0</v>
      </c>
      <c r="D2124" s="45">
        <f t="shared" si="170"/>
        <v>0</v>
      </c>
      <c r="E2124" s="251">
        <f t="shared" si="171"/>
        <v>0</v>
      </c>
      <c r="F2124" s="168"/>
      <c r="G2124" s="96"/>
      <c r="H2124" s="79"/>
      <c r="I2124" s="285"/>
      <c r="J2124" s="62"/>
      <c r="K2124" s="51"/>
      <c r="L2124" s="66"/>
    </row>
    <row r="2125" spans="1:12" x14ac:dyDescent="0.4">
      <c r="A2125" s="45">
        <f t="shared" ca="1" si="168"/>
        <v>0</v>
      </c>
      <c r="B2125" s="45" t="b">
        <f t="shared" si="167"/>
        <v>0</v>
      </c>
      <c r="C2125" s="46">
        <f t="shared" si="169"/>
        <v>0</v>
      </c>
      <c r="D2125" s="45">
        <f t="shared" si="170"/>
        <v>0</v>
      </c>
      <c r="E2125" s="251">
        <f t="shared" si="171"/>
        <v>0</v>
      </c>
      <c r="F2125" s="168"/>
      <c r="G2125" s="96"/>
      <c r="H2125" s="79"/>
      <c r="I2125" s="285"/>
      <c r="J2125" s="62"/>
      <c r="K2125" s="51"/>
      <c r="L2125" s="66"/>
    </row>
    <row r="2126" spans="1:12" x14ac:dyDescent="0.4">
      <c r="A2126" s="45">
        <f t="shared" ca="1" si="168"/>
        <v>0</v>
      </c>
      <c r="B2126" s="45" t="b">
        <f t="shared" si="167"/>
        <v>0</v>
      </c>
      <c r="C2126" s="46">
        <f t="shared" si="169"/>
        <v>0</v>
      </c>
      <c r="D2126" s="45">
        <f t="shared" si="170"/>
        <v>0</v>
      </c>
      <c r="E2126" s="251">
        <f t="shared" si="171"/>
        <v>0</v>
      </c>
      <c r="F2126" s="168"/>
      <c r="G2126" s="96"/>
      <c r="H2126" s="79"/>
      <c r="I2126" s="285"/>
      <c r="J2126" s="62"/>
      <c r="K2126" s="51"/>
      <c r="L2126" s="66"/>
    </row>
    <row r="2127" spans="1:12" x14ac:dyDescent="0.4">
      <c r="A2127" s="45">
        <f t="shared" ca="1" si="168"/>
        <v>0</v>
      </c>
      <c r="B2127" s="45" t="b">
        <f t="shared" si="167"/>
        <v>0</v>
      </c>
      <c r="C2127" s="46">
        <f t="shared" si="169"/>
        <v>0</v>
      </c>
      <c r="D2127" s="45">
        <f t="shared" si="170"/>
        <v>0</v>
      </c>
      <c r="E2127" s="251">
        <f t="shared" si="171"/>
        <v>0</v>
      </c>
      <c r="F2127" s="168"/>
      <c r="G2127" s="96"/>
      <c r="H2127" s="79"/>
      <c r="I2127" s="285"/>
      <c r="J2127" s="62"/>
      <c r="K2127" s="51"/>
      <c r="L2127" s="66"/>
    </row>
    <row r="2128" spans="1:12" x14ac:dyDescent="0.4">
      <c r="A2128" s="45">
        <f t="shared" ca="1" si="168"/>
        <v>0</v>
      </c>
      <c r="B2128" s="45" t="b">
        <f t="shared" si="167"/>
        <v>0</v>
      </c>
      <c r="C2128" s="46">
        <f t="shared" si="169"/>
        <v>0</v>
      </c>
      <c r="D2128" s="45">
        <f t="shared" si="170"/>
        <v>0</v>
      </c>
      <c r="E2128" s="251">
        <f t="shared" si="171"/>
        <v>0</v>
      </c>
      <c r="F2128" s="168"/>
      <c r="G2128" s="96"/>
      <c r="H2128" s="79"/>
      <c r="I2128" s="285"/>
      <c r="J2128" s="62"/>
      <c r="K2128" s="51"/>
      <c r="L2128" s="66"/>
    </row>
    <row r="2129" spans="1:12" x14ac:dyDescent="0.4">
      <c r="A2129" s="45">
        <f t="shared" ca="1" si="168"/>
        <v>0</v>
      </c>
      <c r="B2129" s="45" t="b">
        <f t="shared" si="167"/>
        <v>0</v>
      </c>
      <c r="C2129" s="46">
        <f t="shared" si="169"/>
        <v>0</v>
      </c>
      <c r="D2129" s="45">
        <f t="shared" si="170"/>
        <v>0</v>
      </c>
      <c r="E2129" s="251">
        <f t="shared" si="171"/>
        <v>0</v>
      </c>
      <c r="F2129" s="168"/>
      <c r="G2129" s="96"/>
      <c r="H2129" s="79"/>
      <c r="I2129" s="285"/>
      <c r="J2129" s="62"/>
      <c r="K2129" s="51"/>
      <c r="L2129" s="66"/>
    </row>
    <row r="2130" spans="1:12" x14ac:dyDescent="0.4">
      <c r="A2130" s="45">
        <f t="shared" ca="1" si="168"/>
        <v>0</v>
      </c>
      <c r="B2130" s="45" t="b">
        <f t="shared" si="167"/>
        <v>0</v>
      </c>
      <c r="C2130" s="46">
        <f t="shared" si="169"/>
        <v>0</v>
      </c>
      <c r="D2130" s="45">
        <f t="shared" si="170"/>
        <v>0</v>
      </c>
      <c r="E2130" s="251">
        <f t="shared" si="171"/>
        <v>0</v>
      </c>
      <c r="F2130" s="168"/>
      <c r="G2130" s="96"/>
      <c r="H2130" s="79"/>
      <c r="I2130" s="285"/>
      <c r="J2130" s="62"/>
      <c r="K2130" s="51"/>
      <c r="L2130" s="66"/>
    </row>
    <row r="2131" spans="1:12" x14ac:dyDescent="0.4">
      <c r="A2131" s="45">
        <f t="shared" ca="1" si="168"/>
        <v>0</v>
      </c>
      <c r="B2131" s="45" t="b">
        <f t="shared" si="167"/>
        <v>0</v>
      </c>
      <c r="C2131" s="46">
        <f t="shared" si="169"/>
        <v>0</v>
      </c>
      <c r="D2131" s="45">
        <f t="shared" si="170"/>
        <v>0</v>
      </c>
      <c r="E2131" s="251">
        <f t="shared" si="171"/>
        <v>0</v>
      </c>
      <c r="F2131" s="168"/>
      <c r="G2131" s="96"/>
      <c r="H2131" s="79"/>
      <c r="I2131" s="285"/>
      <c r="J2131" s="62"/>
      <c r="K2131" s="51"/>
      <c r="L2131" s="66"/>
    </row>
    <row r="2132" spans="1:12" x14ac:dyDescent="0.4">
      <c r="A2132" s="45">
        <f t="shared" ca="1" si="168"/>
        <v>0</v>
      </c>
      <c r="B2132" s="45" t="b">
        <f t="shared" si="167"/>
        <v>0</v>
      </c>
      <c r="C2132" s="46">
        <f t="shared" si="169"/>
        <v>0</v>
      </c>
      <c r="D2132" s="45">
        <f t="shared" si="170"/>
        <v>0</v>
      </c>
      <c r="E2132" s="251">
        <f t="shared" si="171"/>
        <v>0</v>
      </c>
      <c r="F2132" s="168"/>
      <c r="G2132" s="96"/>
      <c r="H2132" s="79"/>
      <c r="I2132" s="285"/>
      <c r="J2132" s="62"/>
      <c r="K2132" s="51"/>
      <c r="L2132" s="66"/>
    </row>
    <row r="2133" spans="1:12" x14ac:dyDescent="0.4">
      <c r="A2133" s="45">
        <f t="shared" ca="1" si="168"/>
        <v>0</v>
      </c>
      <c r="B2133" s="45" t="b">
        <f t="shared" si="167"/>
        <v>0</v>
      </c>
      <c r="C2133" s="46">
        <f t="shared" si="169"/>
        <v>0</v>
      </c>
      <c r="D2133" s="45">
        <f t="shared" si="170"/>
        <v>0</v>
      </c>
      <c r="E2133" s="251">
        <f t="shared" si="171"/>
        <v>0</v>
      </c>
      <c r="F2133" s="168"/>
      <c r="G2133" s="96"/>
      <c r="H2133" s="79"/>
      <c r="I2133" s="285"/>
      <c r="J2133" s="62"/>
      <c r="K2133" s="51"/>
      <c r="L2133" s="66"/>
    </row>
    <row r="2134" spans="1:12" x14ac:dyDescent="0.4">
      <c r="A2134" s="45">
        <f t="shared" ca="1" si="168"/>
        <v>0</v>
      </c>
      <c r="B2134" s="45" t="b">
        <f t="shared" si="167"/>
        <v>0</v>
      </c>
      <c r="C2134" s="46">
        <f t="shared" si="169"/>
        <v>0</v>
      </c>
      <c r="D2134" s="45">
        <f t="shared" si="170"/>
        <v>0</v>
      </c>
      <c r="E2134" s="251">
        <f t="shared" si="171"/>
        <v>0</v>
      </c>
      <c r="F2134" s="168"/>
      <c r="G2134" s="96"/>
      <c r="H2134" s="79"/>
      <c r="I2134" s="285"/>
      <c r="J2134" s="62"/>
      <c r="K2134" s="51"/>
      <c r="L2134" s="66"/>
    </row>
    <row r="2135" spans="1:12" x14ac:dyDescent="0.4">
      <c r="A2135" s="45">
        <f t="shared" ca="1" si="168"/>
        <v>0</v>
      </c>
      <c r="B2135" s="45" t="b">
        <f t="shared" si="167"/>
        <v>0</v>
      </c>
      <c r="C2135" s="46">
        <f t="shared" si="169"/>
        <v>0</v>
      </c>
      <c r="D2135" s="45">
        <f t="shared" si="170"/>
        <v>0</v>
      </c>
      <c r="E2135" s="251">
        <f t="shared" si="171"/>
        <v>0</v>
      </c>
      <c r="F2135" s="168"/>
      <c r="G2135" s="96"/>
      <c r="H2135" s="79"/>
      <c r="I2135" s="285"/>
      <c r="J2135" s="62"/>
      <c r="K2135" s="51"/>
      <c r="L2135" s="66"/>
    </row>
    <row r="2136" spans="1:12" x14ac:dyDescent="0.4">
      <c r="A2136" s="45">
        <f t="shared" ca="1" si="168"/>
        <v>0</v>
      </c>
      <c r="B2136" s="45" t="b">
        <f t="shared" si="167"/>
        <v>0</v>
      </c>
      <c r="C2136" s="46">
        <f t="shared" si="169"/>
        <v>0</v>
      </c>
      <c r="D2136" s="45">
        <f t="shared" si="170"/>
        <v>0</v>
      </c>
      <c r="E2136" s="251">
        <f t="shared" si="171"/>
        <v>0</v>
      </c>
      <c r="F2136" s="168"/>
      <c r="G2136" s="96"/>
      <c r="H2136" s="79"/>
      <c r="I2136" s="285"/>
      <c r="J2136" s="62"/>
      <c r="K2136" s="51"/>
      <c r="L2136" s="66"/>
    </row>
    <row r="2137" spans="1:12" x14ac:dyDescent="0.4">
      <c r="A2137" s="45">
        <f t="shared" ca="1" si="168"/>
        <v>0</v>
      </c>
      <c r="B2137" s="45" t="b">
        <f t="shared" si="167"/>
        <v>0</v>
      </c>
      <c r="C2137" s="46">
        <f t="shared" si="169"/>
        <v>0</v>
      </c>
      <c r="D2137" s="45">
        <f t="shared" si="170"/>
        <v>0</v>
      </c>
      <c r="E2137" s="251">
        <f t="shared" si="171"/>
        <v>0</v>
      </c>
      <c r="F2137" s="168"/>
      <c r="G2137" s="96"/>
      <c r="H2137" s="79"/>
      <c r="I2137" s="285"/>
      <c r="J2137" s="62"/>
      <c r="K2137" s="51"/>
      <c r="L2137" s="66"/>
    </row>
    <row r="2138" spans="1:12" x14ac:dyDescent="0.4">
      <c r="A2138" s="45">
        <f t="shared" ca="1" si="168"/>
        <v>0</v>
      </c>
      <c r="B2138" s="45" t="b">
        <f t="shared" si="167"/>
        <v>0</v>
      </c>
      <c r="C2138" s="46">
        <f t="shared" si="169"/>
        <v>0</v>
      </c>
      <c r="D2138" s="45">
        <f t="shared" si="170"/>
        <v>0</v>
      </c>
      <c r="E2138" s="251">
        <f t="shared" si="171"/>
        <v>0</v>
      </c>
      <c r="F2138" s="168"/>
      <c r="G2138" s="96"/>
      <c r="H2138" s="79"/>
      <c r="I2138" s="285"/>
      <c r="J2138" s="62"/>
      <c r="K2138" s="51"/>
      <c r="L2138" s="66"/>
    </row>
    <row r="2139" spans="1:12" x14ac:dyDescent="0.4">
      <c r="A2139" s="45">
        <f t="shared" ca="1" si="168"/>
        <v>0</v>
      </c>
      <c r="B2139" s="45" t="b">
        <f t="shared" si="167"/>
        <v>0</v>
      </c>
      <c r="C2139" s="46">
        <f t="shared" si="169"/>
        <v>0</v>
      </c>
      <c r="D2139" s="45">
        <f t="shared" si="170"/>
        <v>0</v>
      </c>
      <c r="E2139" s="251">
        <f t="shared" si="171"/>
        <v>0</v>
      </c>
      <c r="F2139" s="168"/>
      <c r="G2139" s="96"/>
      <c r="H2139" s="79"/>
      <c r="I2139" s="285"/>
      <c r="J2139" s="62"/>
      <c r="K2139" s="51"/>
      <c r="L2139" s="66"/>
    </row>
    <row r="2140" spans="1:12" x14ac:dyDescent="0.4">
      <c r="A2140" s="45">
        <f t="shared" ca="1" si="168"/>
        <v>0</v>
      </c>
      <c r="B2140" s="45" t="b">
        <f t="shared" si="167"/>
        <v>0</v>
      </c>
      <c r="C2140" s="46">
        <f t="shared" si="169"/>
        <v>0</v>
      </c>
      <c r="D2140" s="45">
        <f t="shared" si="170"/>
        <v>0</v>
      </c>
      <c r="E2140" s="251">
        <f t="shared" si="171"/>
        <v>0</v>
      </c>
      <c r="F2140" s="168"/>
      <c r="G2140" s="96"/>
      <c r="H2140" s="79"/>
      <c r="I2140" s="285"/>
      <c r="J2140" s="62"/>
      <c r="K2140" s="51"/>
      <c r="L2140" s="66"/>
    </row>
    <row r="2141" spans="1:12" x14ac:dyDescent="0.4">
      <c r="A2141" s="45">
        <f t="shared" ca="1" si="168"/>
        <v>0</v>
      </c>
      <c r="B2141" s="45" t="b">
        <f t="shared" si="167"/>
        <v>0</v>
      </c>
      <c r="C2141" s="46">
        <f t="shared" si="169"/>
        <v>0</v>
      </c>
      <c r="D2141" s="45">
        <f t="shared" si="170"/>
        <v>0</v>
      </c>
      <c r="E2141" s="251">
        <f t="shared" si="171"/>
        <v>0</v>
      </c>
      <c r="F2141" s="168"/>
      <c r="G2141" s="96"/>
      <c r="H2141" s="79"/>
      <c r="I2141" s="285"/>
      <c r="J2141" s="62"/>
      <c r="K2141" s="51"/>
      <c r="L2141" s="66"/>
    </row>
    <row r="2142" spans="1:12" x14ac:dyDescent="0.4">
      <c r="A2142" s="45">
        <f t="shared" ca="1" si="168"/>
        <v>0</v>
      </c>
      <c r="B2142" s="45" t="b">
        <f t="shared" si="167"/>
        <v>0</v>
      </c>
      <c r="C2142" s="46">
        <f t="shared" si="169"/>
        <v>0</v>
      </c>
      <c r="D2142" s="45">
        <f t="shared" si="170"/>
        <v>0</v>
      </c>
      <c r="E2142" s="251">
        <f t="shared" si="171"/>
        <v>0</v>
      </c>
      <c r="F2142" s="168"/>
      <c r="G2142" s="96"/>
      <c r="H2142" s="79"/>
      <c r="I2142" s="285"/>
      <c r="J2142" s="62"/>
      <c r="K2142" s="51"/>
      <c r="L2142" s="66"/>
    </row>
    <row r="2143" spans="1:12" x14ac:dyDescent="0.4">
      <c r="A2143" s="45">
        <f t="shared" ca="1" si="168"/>
        <v>0</v>
      </c>
      <c r="B2143" s="45" t="b">
        <f t="shared" si="167"/>
        <v>0</v>
      </c>
      <c r="C2143" s="46">
        <f t="shared" si="169"/>
        <v>0</v>
      </c>
      <c r="D2143" s="45">
        <f t="shared" si="170"/>
        <v>0</v>
      </c>
      <c r="E2143" s="251">
        <f t="shared" si="171"/>
        <v>0</v>
      </c>
      <c r="F2143" s="168"/>
      <c r="G2143" s="96"/>
      <c r="H2143" s="79"/>
      <c r="I2143" s="285"/>
      <c r="J2143" s="62"/>
      <c r="K2143" s="51"/>
      <c r="L2143" s="66"/>
    </row>
    <row r="2144" spans="1:12" x14ac:dyDescent="0.4">
      <c r="A2144" s="45">
        <f t="shared" ca="1" si="168"/>
        <v>0</v>
      </c>
      <c r="B2144" s="45" t="b">
        <f t="shared" si="167"/>
        <v>0</v>
      </c>
      <c r="C2144" s="46">
        <f t="shared" si="169"/>
        <v>0</v>
      </c>
      <c r="D2144" s="45">
        <f t="shared" si="170"/>
        <v>0</v>
      </c>
      <c r="E2144" s="251">
        <f t="shared" si="171"/>
        <v>0</v>
      </c>
      <c r="F2144" s="168"/>
      <c r="G2144" s="96"/>
      <c r="H2144" s="79"/>
      <c r="I2144" s="285"/>
      <c r="J2144" s="62"/>
      <c r="K2144" s="51"/>
      <c r="L2144" s="66"/>
    </row>
    <row r="2145" spans="1:12" x14ac:dyDescent="0.4">
      <c r="A2145" s="45">
        <f t="shared" ca="1" si="168"/>
        <v>0</v>
      </c>
      <c r="B2145" s="45" t="b">
        <f t="shared" si="167"/>
        <v>0</v>
      </c>
      <c r="C2145" s="46">
        <f t="shared" si="169"/>
        <v>0</v>
      </c>
      <c r="D2145" s="45">
        <f t="shared" si="170"/>
        <v>0</v>
      </c>
      <c r="E2145" s="251">
        <f t="shared" si="171"/>
        <v>0</v>
      </c>
      <c r="F2145" s="168"/>
      <c r="G2145" s="96"/>
      <c r="H2145" s="79"/>
      <c r="I2145" s="285"/>
      <c r="J2145" s="62"/>
      <c r="K2145" s="51"/>
      <c r="L2145" s="66"/>
    </row>
    <row r="2146" spans="1:12" x14ac:dyDescent="0.4">
      <c r="A2146" s="45">
        <f t="shared" ca="1" si="168"/>
        <v>0</v>
      </c>
      <c r="B2146" s="45" t="b">
        <f t="shared" si="167"/>
        <v>0</v>
      </c>
      <c r="C2146" s="46">
        <f t="shared" si="169"/>
        <v>0</v>
      </c>
      <c r="D2146" s="45">
        <f t="shared" si="170"/>
        <v>0</v>
      </c>
      <c r="E2146" s="251">
        <f t="shared" si="171"/>
        <v>0</v>
      </c>
      <c r="F2146" s="168"/>
      <c r="G2146" s="96"/>
      <c r="H2146" s="79"/>
      <c r="I2146" s="285"/>
      <c r="J2146" s="62"/>
      <c r="K2146" s="51"/>
      <c r="L2146" s="66"/>
    </row>
    <row r="2147" spans="1:12" x14ac:dyDescent="0.4">
      <c r="A2147" s="45">
        <f t="shared" ca="1" si="168"/>
        <v>0</v>
      </c>
      <c r="B2147" s="45" t="b">
        <f t="shared" si="167"/>
        <v>0</v>
      </c>
      <c r="C2147" s="46">
        <f t="shared" si="169"/>
        <v>0</v>
      </c>
      <c r="D2147" s="45">
        <f t="shared" si="170"/>
        <v>0</v>
      </c>
      <c r="E2147" s="251">
        <f t="shared" si="171"/>
        <v>0</v>
      </c>
      <c r="F2147" s="168"/>
      <c r="G2147" s="96"/>
      <c r="H2147" s="79"/>
      <c r="I2147" s="285"/>
      <c r="J2147" s="62"/>
      <c r="K2147" s="51"/>
      <c r="L2147" s="66"/>
    </row>
    <row r="2148" spans="1:12" x14ac:dyDescent="0.4">
      <c r="A2148" s="45">
        <f t="shared" ca="1" si="168"/>
        <v>0</v>
      </c>
      <c r="B2148" s="45" t="b">
        <f t="shared" si="167"/>
        <v>0</v>
      </c>
      <c r="C2148" s="46">
        <f t="shared" si="169"/>
        <v>0</v>
      </c>
      <c r="D2148" s="45">
        <f t="shared" si="170"/>
        <v>0</v>
      </c>
      <c r="E2148" s="251">
        <f t="shared" si="171"/>
        <v>0</v>
      </c>
      <c r="F2148" s="168"/>
      <c r="G2148" s="96"/>
      <c r="H2148" s="79"/>
      <c r="I2148" s="285"/>
      <c r="J2148" s="62"/>
      <c r="K2148" s="51"/>
      <c r="L2148" s="66"/>
    </row>
    <row r="2149" spans="1:12" x14ac:dyDescent="0.4">
      <c r="A2149" s="45">
        <f t="shared" ca="1" si="168"/>
        <v>0</v>
      </c>
      <c r="B2149" s="45" t="b">
        <f t="shared" si="167"/>
        <v>0</v>
      </c>
      <c r="C2149" s="46">
        <f t="shared" si="169"/>
        <v>0</v>
      </c>
      <c r="D2149" s="45">
        <f t="shared" si="170"/>
        <v>0</v>
      </c>
      <c r="E2149" s="251">
        <f t="shared" si="171"/>
        <v>0</v>
      </c>
      <c r="F2149" s="168"/>
      <c r="G2149" s="96"/>
      <c r="H2149" s="79"/>
      <c r="I2149" s="285"/>
      <c r="J2149" s="62"/>
      <c r="K2149" s="51"/>
      <c r="L2149" s="66"/>
    </row>
    <row r="2150" spans="1:12" x14ac:dyDescent="0.4">
      <c r="A2150" s="45">
        <f t="shared" ca="1" si="168"/>
        <v>0</v>
      </c>
      <c r="B2150" s="45" t="b">
        <f t="shared" si="167"/>
        <v>0</v>
      </c>
      <c r="C2150" s="46">
        <f t="shared" si="169"/>
        <v>0</v>
      </c>
      <c r="D2150" s="45">
        <f t="shared" si="170"/>
        <v>0</v>
      </c>
      <c r="E2150" s="251">
        <f t="shared" si="171"/>
        <v>0</v>
      </c>
      <c r="F2150" s="168"/>
      <c r="G2150" s="96"/>
      <c r="H2150" s="79"/>
      <c r="I2150" s="285"/>
      <c r="J2150" s="62"/>
      <c r="K2150" s="51"/>
      <c r="L2150" s="66"/>
    </row>
    <row r="2151" spans="1:12" x14ac:dyDescent="0.4">
      <c r="A2151" s="45">
        <f t="shared" ca="1" si="168"/>
        <v>0</v>
      </c>
      <c r="B2151" s="45" t="b">
        <f t="shared" si="167"/>
        <v>0</v>
      </c>
      <c r="C2151" s="46">
        <f t="shared" si="169"/>
        <v>0</v>
      </c>
      <c r="D2151" s="45">
        <f t="shared" si="170"/>
        <v>0</v>
      </c>
      <c r="E2151" s="251">
        <f t="shared" si="171"/>
        <v>0</v>
      </c>
      <c r="F2151" s="168"/>
      <c r="G2151" s="96"/>
      <c r="H2151" s="79"/>
      <c r="I2151" s="285"/>
      <c r="J2151" s="62"/>
      <c r="K2151" s="51"/>
      <c r="L2151" s="66"/>
    </row>
    <row r="2152" spans="1:12" x14ac:dyDescent="0.4">
      <c r="A2152" s="45">
        <f t="shared" ca="1" si="168"/>
        <v>0</v>
      </c>
      <c r="B2152" s="45" t="b">
        <f t="shared" si="167"/>
        <v>0</v>
      </c>
      <c r="C2152" s="46">
        <f t="shared" si="169"/>
        <v>0</v>
      </c>
      <c r="D2152" s="45">
        <f t="shared" si="170"/>
        <v>0</v>
      </c>
      <c r="E2152" s="251">
        <f t="shared" si="171"/>
        <v>0</v>
      </c>
      <c r="F2152" s="168"/>
      <c r="G2152" s="96"/>
      <c r="H2152" s="79"/>
      <c r="I2152" s="285"/>
      <c r="J2152" s="62"/>
      <c r="K2152" s="51"/>
      <c r="L2152" s="66"/>
    </row>
    <row r="2153" spans="1:12" x14ac:dyDescent="0.4">
      <c r="A2153" s="45">
        <f t="shared" ca="1" si="168"/>
        <v>0</v>
      </c>
      <c r="B2153" s="45" t="b">
        <f t="shared" si="167"/>
        <v>0</v>
      </c>
      <c r="C2153" s="46">
        <f t="shared" si="169"/>
        <v>0</v>
      </c>
      <c r="D2153" s="45">
        <f t="shared" si="170"/>
        <v>0</v>
      </c>
      <c r="E2153" s="251">
        <f t="shared" si="171"/>
        <v>0</v>
      </c>
      <c r="F2153" s="168"/>
      <c r="G2153" s="96"/>
      <c r="H2153" s="79"/>
      <c r="I2153" s="285"/>
      <c r="J2153" s="62"/>
      <c r="K2153" s="51"/>
      <c r="L2153" s="66"/>
    </row>
    <row r="2154" spans="1:12" x14ac:dyDescent="0.4">
      <c r="A2154" s="45">
        <f t="shared" ca="1" si="168"/>
        <v>0</v>
      </c>
      <c r="B2154" s="45" t="b">
        <f t="shared" si="167"/>
        <v>0</v>
      </c>
      <c r="C2154" s="46">
        <f t="shared" si="169"/>
        <v>0</v>
      </c>
      <c r="D2154" s="45">
        <f t="shared" si="170"/>
        <v>0</v>
      </c>
      <c r="E2154" s="251">
        <f t="shared" si="171"/>
        <v>0</v>
      </c>
      <c r="F2154" s="168"/>
      <c r="G2154" s="96"/>
      <c r="H2154" s="79"/>
      <c r="I2154" s="285"/>
      <c r="J2154" s="62"/>
      <c r="K2154" s="51"/>
      <c r="L2154" s="66"/>
    </row>
    <row r="2155" spans="1:12" x14ac:dyDescent="0.4">
      <c r="A2155" s="45">
        <f t="shared" ca="1" si="168"/>
        <v>0</v>
      </c>
      <c r="B2155" s="45" t="b">
        <f t="shared" si="167"/>
        <v>0</v>
      </c>
      <c r="C2155" s="46">
        <f t="shared" si="169"/>
        <v>0</v>
      </c>
      <c r="D2155" s="45">
        <f t="shared" si="170"/>
        <v>0</v>
      </c>
      <c r="E2155" s="251">
        <f t="shared" si="171"/>
        <v>0</v>
      </c>
      <c r="F2155" s="168"/>
      <c r="G2155" s="96"/>
      <c r="H2155" s="79"/>
      <c r="I2155" s="285"/>
      <c r="J2155" s="62"/>
      <c r="K2155" s="51"/>
      <c r="L2155" s="66"/>
    </row>
    <row r="2156" spans="1:12" x14ac:dyDescent="0.4">
      <c r="A2156" s="45">
        <f t="shared" ca="1" si="168"/>
        <v>0</v>
      </c>
      <c r="B2156" s="45" t="b">
        <f t="shared" si="167"/>
        <v>0</v>
      </c>
      <c r="C2156" s="46">
        <f t="shared" si="169"/>
        <v>0</v>
      </c>
      <c r="D2156" s="45">
        <f t="shared" si="170"/>
        <v>0</v>
      </c>
      <c r="E2156" s="251">
        <f t="shared" si="171"/>
        <v>0</v>
      </c>
      <c r="F2156" s="168"/>
      <c r="G2156" s="96"/>
      <c r="H2156" s="79"/>
      <c r="I2156" s="285"/>
      <c r="J2156" s="62"/>
      <c r="K2156" s="51"/>
      <c r="L2156" s="66"/>
    </row>
    <row r="2157" spans="1:12" x14ac:dyDescent="0.4">
      <c r="A2157" s="45">
        <f t="shared" ca="1" si="168"/>
        <v>0</v>
      </c>
      <c r="B2157" s="45" t="b">
        <f t="shared" si="167"/>
        <v>0</v>
      </c>
      <c r="C2157" s="46">
        <f t="shared" si="169"/>
        <v>0</v>
      </c>
      <c r="D2157" s="45">
        <f t="shared" si="170"/>
        <v>0</v>
      </c>
      <c r="E2157" s="251">
        <f t="shared" si="171"/>
        <v>0</v>
      </c>
      <c r="F2157" s="168"/>
      <c r="G2157" s="96"/>
      <c r="H2157" s="79"/>
      <c r="I2157" s="285"/>
      <c r="J2157" s="62"/>
      <c r="K2157" s="51"/>
      <c r="L2157" s="66"/>
    </row>
    <row r="2158" spans="1:12" x14ac:dyDescent="0.4">
      <c r="A2158" s="45">
        <f t="shared" ca="1" si="168"/>
        <v>0</v>
      </c>
      <c r="B2158" s="45" t="b">
        <f t="shared" si="167"/>
        <v>0</v>
      </c>
      <c r="C2158" s="46">
        <f t="shared" si="169"/>
        <v>0</v>
      </c>
      <c r="D2158" s="45">
        <f t="shared" si="170"/>
        <v>0</v>
      </c>
      <c r="E2158" s="251">
        <f t="shared" si="171"/>
        <v>0</v>
      </c>
      <c r="F2158" s="168"/>
      <c r="G2158" s="96"/>
      <c r="H2158" s="79"/>
      <c r="I2158" s="285"/>
      <c r="J2158" s="62"/>
      <c r="K2158" s="51"/>
      <c r="L2158" s="66"/>
    </row>
    <row r="2159" spans="1:12" x14ac:dyDescent="0.4">
      <c r="A2159" s="45">
        <f t="shared" ca="1" si="168"/>
        <v>0</v>
      </c>
      <c r="B2159" s="45" t="b">
        <f t="shared" si="167"/>
        <v>0</v>
      </c>
      <c r="C2159" s="46">
        <f t="shared" si="169"/>
        <v>0</v>
      </c>
      <c r="D2159" s="45">
        <f t="shared" si="170"/>
        <v>0</v>
      </c>
      <c r="E2159" s="251">
        <f t="shared" si="171"/>
        <v>0</v>
      </c>
      <c r="F2159" s="168"/>
      <c r="G2159" s="96"/>
      <c r="H2159" s="79"/>
      <c r="I2159" s="285"/>
      <c r="J2159" s="62"/>
      <c r="K2159" s="51"/>
      <c r="L2159" s="66"/>
    </row>
    <row r="2160" spans="1:12" x14ac:dyDescent="0.4">
      <c r="A2160" s="45">
        <f t="shared" ca="1" si="168"/>
        <v>0</v>
      </c>
      <c r="B2160" s="45" t="b">
        <f t="shared" si="167"/>
        <v>0</v>
      </c>
      <c r="C2160" s="46">
        <f t="shared" si="169"/>
        <v>0</v>
      </c>
      <c r="D2160" s="45">
        <f t="shared" si="170"/>
        <v>0</v>
      </c>
      <c r="E2160" s="251">
        <f t="shared" si="171"/>
        <v>0</v>
      </c>
      <c r="F2160" s="168"/>
      <c r="G2160" s="96"/>
      <c r="H2160" s="79"/>
      <c r="I2160" s="285"/>
      <c r="J2160" s="62"/>
      <c r="K2160" s="51"/>
      <c r="L2160" s="66"/>
    </row>
    <row r="2161" spans="1:12" x14ac:dyDescent="0.4">
      <c r="A2161" s="45">
        <f t="shared" ca="1" si="168"/>
        <v>0</v>
      </c>
      <c r="B2161" s="45" t="b">
        <f t="shared" si="167"/>
        <v>0</v>
      </c>
      <c r="C2161" s="46">
        <f t="shared" si="169"/>
        <v>0</v>
      </c>
      <c r="D2161" s="45">
        <f t="shared" si="170"/>
        <v>0</v>
      </c>
      <c r="E2161" s="251">
        <f t="shared" si="171"/>
        <v>0</v>
      </c>
      <c r="F2161" s="168"/>
      <c r="G2161" s="96"/>
      <c r="H2161" s="79"/>
      <c r="I2161" s="285"/>
      <c r="J2161" s="62"/>
      <c r="K2161" s="51"/>
      <c r="L2161" s="66"/>
    </row>
    <row r="2162" spans="1:12" x14ac:dyDescent="0.4">
      <c r="A2162" s="45">
        <f t="shared" ca="1" si="168"/>
        <v>0</v>
      </c>
      <c r="B2162" s="45" t="b">
        <f t="shared" si="167"/>
        <v>0</v>
      </c>
      <c r="C2162" s="46">
        <f t="shared" si="169"/>
        <v>0</v>
      </c>
      <c r="D2162" s="45">
        <f t="shared" si="170"/>
        <v>0</v>
      </c>
      <c r="E2162" s="251">
        <f t="shared" si="171"/>
        <v>0</v>
      </c>
      <c r="F2162" s="168"/>
      <c r="G2162" s="96"/>
      <c r="H2162" s="79"/>
      <c r="I2162" s="285"/>
      <c r="J2162" s="62"/>
      <c r="K2162" s="51"/>
      <c r="L2162" s="66"/>
    </row>
    <row r="2163" spans="1:12" x14ac:dyDescent="0.4">
      <c r="A2163" s="45">
        <f t="shared" ca="1" si="168"/>
        <v>0</v>
      </c>
      <c r="B2163" s="45" t="b">
        <f t="shared" si="167"/>
        <v>0</v>
      </c>
      <c r="C2163" s="46">
        <f t="shared" si="169"/>
        <v>0</v>
      </c>
      <c r="D2163" s="45">
        <f t="shared" si="170"/>
        <v>0</v>
      </c>
      <c r="E2163" s="251">
        <f t="shared" si="171"/>
        <v>0</v>
      </c>
      <c r="F2163" s="168"/>
      <c r="G2163" s="96"/>
      <c r="H2163" s="79"/>
      <c r="I2163" s="285"/>
      <c r="J2163" s="62"/>
      <c r="K2163" s="51"/>
      <c r="L2163" s="66"/>
    </row>
    <row r="2164" spans="1:12" x14ac:dyDescent="0.4">
      <c r="A2164" s="45">
        <f t="shared" ca="1" si="168"/>
        <v>0</v>
      </c>
      <c r="B2164" s="45" t="b">
        <f t="shared" si="167"/>
        <v>0</v>
      </c>
      <c r="C2164" s="46">
        <f t="shared" si="169"/>
        <v>0</v>
      </c>
      <c r="D2164" s="45">
        <f t="shared" si="170"/>
        <v>0</v>
      </c>
      <c r="E2164" s="251">
        <f t="shared" si="171"/>
        <v>0</v>
      </c>
      <c r="F2164" s="168"/>
      <c r="G2164" s="96"/>
      <c r="H2164" s="79"/>
      <c r="I2164" s="285"/>
      <c r="J2164" s="62"/>
      <c r="K2164" s="51"/>
      <c r="L2164" s="66"/>
    </row>
    <row r="2165" spans="1:12" x14ac:dyDescent="0.4">
      <c r="A2165" s="45">
        <f t="shared" ca="1" si="168"/>
        <v>0</v>
      </c>
      <c r="B2165" s="45" t="b">
        <f t="shared" si="167"/>
        <v>0</v>
      </c>
      <c r="C2165" s="46">
        <f t="shared" si="169"/>
        <v>0</v>
      </c>
      <c r="D2165" s="45">
        <f t="shared" si="170"/>
        <v>0</v>
      </c>
      <c r="E2165" s="251">
        <f t="shared" si="171"/>
        <v>0</v>
      </c>
      <c r="F2165" s="168"/>
      <c r="G2165" s="96"/>
      <c r="H2165" s="79"/>
      <c r="I2165" s="285"/>
      <c r="J2165" s="62"/>
      <c r="K2165" s="51"/>
      <c r="L2165" s="66"/>
    </row>
    <row r="2166" spans="1:12" x14ac:dyDescent="0.4">
      <c r="A2166" s="45">
        <f t="shared" ca="1" si="168"/>
        <v>0</v>
      </c>
      <c r="B2166" s="45" t="b">
        <f t="shared" si="167"/>
        <v>0</v>
      </c>
      <c r="C2166" s="46">
        <f t="shared" si="169"/>
        <v>0</v>
      </c>
      <c r="D2166" s="45">
        <f t="shared" si="170"/>
        <v>0</v>
      </c>
      <c r="E2166" s="251">
        <f t="shared" si="171"/>
        <v>0</v>
      </c>
      <c r="F2166" s="168"/>
      <c r="G2166" s="96"/>
      <c r="H2166" s="79"/>
      <c r="I2166" s="285"/>
      <c r="J2166" s="62"/>
      <c r="K2166" s="51"/>
      <c r="L2166" s="66"/>
    </row>
    <row r="2167" spans="1:12" x14ac:dyDescent="0.4">
      <c r="A2167" s="45">
        <f t="shared" ca="1" si="168"/>
        <v>0</v>
      </c>
      <c r="B2167" s="45" t="b">
        <f t="shared" si="167"/>
        <v>0</v>
      </c>
      <c r="C2167" s="46">
        <f t="shared" si="169"/>
        <v>0</v>
      </c>
      <c r="D2167" s="45">
        <f t="shared" si="170"/>
        <v>0</v>
      </c>
      <c r="E2167" s="251">
        <f t="shared" si="171"/>
        <v>0</v>
      </c>
      <c r="F2167" s="168"/>
      <c r="G2167" s="96"/>
      <c r="H2167" s="79"/>
      <c r="I2167" s="285"/>
      <c r="J2167" s="62"/>
      <c r="K2167" s="51"/>
      <c r="L2167" s="66"/>
    </row>
    <row r="2168" spans="1:12" x14ac:dyDescent="0.4">
      <c r="A2168" s="45">
        <f t="shared" ca="1" si="168"/>
        <v>0</v>
      </c>
      <c r="B2168" s="45" t="b">
        <f t="shared" si="167"/>
        <v>0</v>
      </c>
      <c r="C2168" s="46">
        <f t="shared" si="169"/>
        <v>0</v>
      </c>
      <c r="D2168" s="45">
        <f t="shared" si="170"/>
        <v>0</v>
      </c>
      <c r="E2168" s="251">
        <f t="shared" si="171"/>
        <v>0</v>
      </c>
      <c r="F2168" s="168"/>
      <c r="G2168" s="96"/>
      <c r="H2168" s="79"/>
      <c r="I2168" s="285"/>
      <c r="J2168" s="62"/>
      <c r="K2168" s="51"/>
      <c r="L2168" s="66"/>
    </row>
    <row r="2169" spans="1:12" x14ac:dyDescent="0.4">
      <c r="A2169" s="45">
        <f t="shared" ca="1" si="168"/>
        <v>0</v>
      </c>
      <c r="B2169" s="45" t="b">
        <f t="shared" si="167"/>
        <v>0</v>
      </c>
      <c r="C2169" s="46">
        <f t="shared" si="169"/>
        <v>0</v>
      </c>
      <c r="D2169" s="45">
        <f t="shared" si="170"/>
        <v>0</v>
      </c>
      <c r="E2169" s="251">
        <f t="shared" si="171"/>
        <v>0</v>
      </c>
      <c r="F2169" s="168"/>
      <c r="G2169" s="96"/>
      <c r="H2169" s="79"/>
      <c r="I2169" s="285"/>
      <c r="J2169" s="62"/>
      <c r="K2169" s="51"/>
      <c r="L2169" s="66"/>
    </row>
    <row r="2170" spans="1:12" x14ac:dyDescent="0.4">
      <c r="A2170" s="45">
        <f t="shared" ca="1" si="168"/>
        <v>0</v>
      </c>
      <c r="B2170" s="45" t="b">
        <f t="shared" si="167"/>
        <v>0</v>
      </c>
      <c r="C2170" s="46">
        <f t="shared" si="169"/>
        <v>0</v>
      </c>
      <c r="D2170" s="45">
        <f t="shared" si="170"/>
        <v>0</v>
      </c>
      <c r="E2170" s="251">
        <f t="shared" si="171"/>
        <v>0</v>
      </c>
      <c r="F2170" s="168"/>
      <c r="G2170" s="96"/>
      <c r="H2170" s="79"/>
      <c r="I2170" s="285"/>
      <c r="J2170" s="62"/>
      <c r="K2170" s="51"/>
      <c r="L2170" s="66"/>
    </row>
    <row r="2171" spans="1:12" x14ac:dyDescent="0.4">
      <c r="A2171" s="45">
        <f t="shared" ca="1" si="168"/>
        <v>0</v>
      </c>
      <c r="B2171" s="45" t="b">
        <f t="shared" si="167"/>
        <v>0</v>
      </c>
      <c r="C2171" s="46">
        <f t="shared" si="169"/>
        <v>0</v>
      </c>
      <c r="D2171" s="45">
        <f t="shared" si="170"/>
        <v>0</v>
      </c>
      <c r="E2171" s="251">
        <f t="shared" si="171"/>
        <v>0</v>
      </c>
      <c r="F2171" s="168"/>
      <c r="G2171" s="96"/>
      <c r="H2171" s="79"/>
      <c r="I2171" s="285"/>
      <c r="J2171" s="62"/>
      <c r="K2171" s="51"/>
      <c r="L2171" s="66"/>
    </row>
    <row r="2172" spans="1:12" x14ac:dyDescent="0.4">
      <c r="A2172" s="45">
        <f t="shared" ca="1" si="168"/>
        <v>0</v>
      </c>
      <c r="B2172" s="45" t="b">
        <f t="shared" si="167"/>
        <v>0</v>
      </c>
      <c r="C2172" s="46">
        <f t="shared" si="169"/>
        <v>0</v>
      </c>
      <c r="D2172" s="45">
        <f t="shared" si="170"/>
        <v>0</v>
      </c>
      <c r="E2172" s="251">
        <f t="shared" si="171"/>
        <v>0</v>
      </c>
      <c r="F2172" s="168"/>
      <c r="G2172" s="96"/>
      <c r="H2172" s="79"/>
      <c r="I2172" s="285"/>
      <c r="J2172" s="62"/>
      <c r="K2172" s="51"/>
      <c r="L2172" s="66"/>
    </row>
    <row r="2173" spans="1:12" x14ac:dyDescent="0.4">
      <c r="A2173" s="45">
        <f t="shared" ca="1" si="168"/>
        <v>0</v>
      </c>
      <c r="B2173" s="45" t="b">
        <f t="shared" si="167"/>
        <v>0</v>
      </c>
      <c r="C2173" s="46">
        <f t="shared" si="169"/>
        <v>0</v>
      </c>
      <c r="D2173" s="45">
        <f t="shared" si="170"/>
        <v>0</v>
      </c>
      <c r="E2173" s="251">
        <f t="shared" si="171"/>
        <v>0</v>
      </c>
      <c r="F2173" s="168"/>
      <c r="G2173" s="96"/>
      <c r="H2173" s="79"/>
      <c r="I2173" s="285"/>
      <c r="J2173" s="62"/>
      <c r="K2173" s="51"/>
      <c r="L2173" s="66"/>
    </row>
    <row r="2174" spans="1:12" x14ac:dyDescent="0.4">
      <c r="A2174" s="45">
        <f t="shared" ca="1" si="168"/>
        <v>0</v>
      </c>
      <c r="B2174" s="45" t="b">
        <f t="shared" si="167"/>
        <v>0</v>
      </c>
      <c r="C2174" s="46">
        <f t="shared" si="169"/>
        <v>0</v>
      </c>
      <c r="D2174" s="45">
        <f t="shared" si="170"/>
        <v>0</v>
      </c>
      <c r="E2174" s="251">
        <f t="shared" si="171"/>
        <v>0</v>
      </c>
      <c r="F2174" s="168"/>
      <c r="G2174" s="96"/>
      <c r="H2174" s="79"/>
      <c r="I2174" s="285"/>
      <c r="J2174" s="62"/>
      <c r="K2174" s="51"/>
      <c r="L2174" s="66"/>
    </row>
    <row r="2175" spans="1:12" x14ac:dyDescent="0.4">
      <c r="A2175" s="45">
        <f t="shared" ca="1" si="168"/>
        <v>0</v>
      </c>
      <c r="B2175" s="45" t="b">
        <f t="shared" si="167"/>
        <v>0</v>
      </c>
      <c r="C2175" s="46">
        <f t="shared" si="169"/>
        <v>0</v>
      </c>
      <c r="D2175" s="45">
        <f t="shared" si="170"/>
        <v>0</v>
      </c>
      <c r="E2175" s="251">
        <f t="shared" si="171"/>
        <v>0</v>
      </c>
      <c r="F2175" s="168"/>
      <c r="G2175" s="96"/>
      <c r="H2175" s="79"/>
      <c r="I2175" s="285"/>
      <c r="J2175" s="62"/>
      <c r="K2175" s="51"/>
      <c r="L2175" s="66"/>
    </row>
    <row r="2176" spans="1:12" x14ac:dyDescent="0.4">
      <c r="A2176" s="45">
        <f t="shared" ca="1" si="168"/>
        <v>0</v>
      </c>
      <c r="B2176" s="45" t="b">
        <f t="shared" si="167"/>
        <v>0</v>
      </c>
      <c r="C2176" s="46">
        <f t="shared" si="169"/>
        <v>0</v>
      </c>
      <c r="D2176" s="45">
        <f t="shared" si="170"/>
        <v>0</v>
      </c>
      <c r="E2176" s="251">
        <f t="shared" si="171"/>
        <v>0</v>
      </c>
      <c r="F2176" s="168"/>
      <c r="G2176" s="96"/>
      <c r="H2176" s="79"/>
      <c r="I2176" s="285"/>
      <c r="J2176" s="62"/>
      <c r="K2176" s="51"/>
      <c r="L2176" s="66"/>
    </row>
    <row r="2177" spans="1:12" x14ac:dyDescent="0.4">
      <c r="A2177" s="45">
        <f t="shared" ca="1" si="168"/>
        <v>0</v>
      </c>
      <c r="B2177" s="45" t="b">
        <f t="shared" si="167"/>
        <v>0</v>
      </c>
      <c r="C2177" s="46">
        <f t="shared" si="169"/>
        <v>0</v>
      </c>
      <c r="D2177" s="45">
        <f t="shared" si="170"/>
        <v>0</v>
      </c>
      <c r="E2177" s="251">
        <f t="shared" si="171"/>
        <v>0</v>
      </c>
      <c r="F2177" s="168"/>
      <c r="G2177" s="96"/>
      <c r="H2177" s="79"/>
      <c r="I2177" s="285"/>
      <c r="J2177" s="62"/>
      <c r="K2177" s="51"/>
      <c r="L2177" s="66"/>
    </row>
    <row r="2178" spans="1:12" x14ac:dyDescent="0.4">
      <c r="A2178" s="45">
        <f t="shared" ca="1" si="168"/>
        <v>0</v>
      </c>
      <c r="B2178" s="45" t="b">
        <f t="shared" si="167"/>
        <v>0</v>
      </c>
      <c r="C2178" s="46">
        <f t="shared" si="169"/>
        <v>0</v>
      </c>
      <c r="D2178" s="45">
        <f t="shared" si="170"/>
        <v>0</v>
      </c>
      <c r="E2178" s="251">
        <f t="shared" si="171"/>
        <v>0</v>
      </c>
      <c r="F2178" s="168"/>
      <c r="G2178" s="96"/>
      <c r="H2178" s="79"/>
      <c r="I2178" s="285"/>
      <c r="J2178" s="62"/>
      <c r="K2178" s="51"/>
      <c r="L2178" s="66"/>
    </row>
    <row r="2179" spans="1:12" x14ac:dyDescent="0.4">
      <c r="A2179" s="45">
        <f t="shared" ca="1" si="168"/>
        <v>0</v>
      </c>
      <c r="B2179" s="45" t="b">
        <f t="shared" si="167"/>
        <v>0</v>
      </c>
      <c r="C2179" s="46">
        <f t="shared" si="169"/>
        <v>0</v>
      </c>
      <c r="D2179" s="45">
        <f t="shared" si="170"/>
        <v>0</v>
      </c>
      <c r="E2179" s="251">
        <f t="shared" si="171"/>
        <v>0</v>
      </c>
      <c r="F2179" s="168"/>
      <c r="G2179" s="96"/>
      <c r="H2179" s="79"/>
      <c r="I2179" s="285"/>
      <c r="J2179" s="62"/>
      <c r="K2179" s="51"/>
      <c r="L2179" s="66"/>
    </row>
    <row r="2180" spans="1:12" x14ac:dyDescent="0.4">
      <c r="A2180" s="45">
        <f t="shared" ca="1" si="168"/>
        <v>0</v>
      </c>
      <c r="B2180" s="45" t="b">
        <f t="shared" si="167"/>
        <v>0</v>
      </c>
      <c r="C2180" s="46">
        <f t="shared" si="169"/>
        <v>0</v>
      </c>
      <c r="D2180" s="45">
        <f t="shared" si="170"/>
        <v>0</v>
      </c>
      <c r="E2180" s="251">
        <f t="shared" si="171"/>
        <v>0</v>
      </c>
      <c r="F2180" s="168"/>
      <c r="G2180" s="96"/>
      <c r="H2180" s="79"/>
      <c r="I2180" s="285"/>
      <c r="J2180" s="62"/>
      <c r="K2180" s="51"/>
      <c r="L2180" s="66"/>
    </row>
    <row r="2181" spans="1:12" x14ac:dyDescent="0.4">
      <c r="A2181" s="45">
        <f t="shared" ca="1" si="168"/>
        <v>0</v>
      </c>
      <c r="B2181" s="45" t="b">
        <f t="shared" si="167"/>
        <v>0</v>
      </c>
      <c r="C2181" s="46">
        <f t="shared" si="169"/>
        <v>0</v>
      </c>
      <c r="D2181" s="45">
        <f t="shared" si="170"/>
        <v>0</v>
      </c>
      <c r="E2181" s="251">
        <f t="shared" si="171"/>
        <v>0</v>
      </c>
      <c r="F2181" s="168"/>
      <c r="G2181" s="96"/>
      <c r="H2181" s="79"/>
      <c r="I2181" s="285"/>
      <c r="J2181" s="62"/>
      <c r="K2181" s="51"/>
      <c r="L2181" s="66"/>
    </row>
    <row r="2182" spans="1:12" x14ac:dyDescent="0.4">
      <c r="A2182" s="45">
        <f t="shared" ca="1" si="168"/>
        <v>0</v>
      </c>
      <c r="B2182" s="45" t="b">
        <f t="shared" si="167"/>
        <v>0</v>
      </c>
      <c r="C2182" s="46">
        <f t="shared" si="169"/>
        <v>0</v>
      </c>
      <c r="D2182" s="45">
        <f t="shared" si="170"/>
        <v>0</v>
      </c>
      <c r="E2182" s="251">
        <f t="shared" si="171"/>
        <v>0</v>
      </c>
      <c r="F2182" s="168"/>
      <c r="G2182" s="96"/>
      <c r="H2182" s="79"/>
      <c r="I2182" s="285"/>
      <c r="J2182" s="62"/>
      <c r="K2182" s="51"/>
      <c r="L2182" s="66"/>
    </row>
    <row r="2183" spans="1:12" x14ac:dyDescent="0.4">
      <c r="A2183" s="45">
        <f t="shared" ca="1" si="168"/>
        <v>0</v>
      </c>
      <c r="B2183" s="45" t="b">
        <f t="shared" ref="B2183:B2246" si="172">AND(分科號=E2183,D2183&gt;=分起日,D2183&lt;=分訖日)</f>
        <v>0</v>
      </c>
      <c r="C2183" s="46">
        <f t="shared" si="169"/>
        <v>0</v>
      </c>
      <c r="D2183" s="45">
        <f t="shared" si="170"/>
        <v>0</v>
      </c>
      <c r="E2183" s="251">
        <f t="shared" si="171"/>
        <v>0</v>
      </c>
      <c r="F2183" s="168"/>
      <c r="G2183" s="96"/>
      <c r="H2183" s="79"/>
      <c r="I2183" s="285"/>
      <c r="J2183" s="62"/>
      <c r="K2183" s="51"/>
      <c r="L2183" s="66"/>
    </row>
    <row r="2184" spans="1:12" x14ac:dyDescent="0.4">
      <c r="A2184" s="45">
        <f t="shared" ref="A2184:A2247" ca="1" si="173">IF(B2184,COUNTIF(OFFSET(B2184,ROW()*-1+6,,ROW()-5),TRUE),)</f>
        <v>0</v>
      </c>
      <c r="B2184" s="45" t="b">
        <f t="shared" si="172"/>
        <v>0</v>
      </c>
      <c r="C2184" s="46">
        <f t="shared" ref="C2184:C2247" si="174">IF(F2184&lt;&gt;"",F2184,IF(E2184&lt;&gt;0,INDEX(C:C,ROW()-1),0))</f>
        <v>0</v>
      </c>
      <c r="D2184" s="45">
        <f t="shared" ref="D2184:D2247" si="175">IF(G2184&lt;&gt;"",G2184,IF(E2184&lt;&gt;0,INDEX(D:D,ROW()-1),0))</f>
        <v>0</v>
      </c>
      <c r="E2184" s="251">
        <f t="shared" si="171"/>
        <v>0</v>
      </c>
      <c r="F2184" s="168"/>
      <c r="G2184" s="96"/>
      <c r="H2184" s="79"/>
      <c r="I2184" s="285"/>
      <c r="J2184" s="62"/>
      <c r="K2184" s="51"/>
      <c r="L2184" s="66"/>
    </row>
    <row r="2185" spans="1:12" x14ac:dyDescent="0.4">
      <c r="A2185" s="45">
        <f t="shared" ca="1" si="173"/>
        <v>0</v>
      </c>
      <c r="B2185" s="45" t="b">
        <f t="shared" si="172"/>
        <v>0</v>
      </c>
      <c r="C2185" s="46">
        <f t="shared" si="174"/>
        <v>0</v>
      </c>
      <c r="D2185" s="45">
        <f t="shared" si="175"/>
        <v>0</v>
      </c>
      <c r="E2185" s="251">
        <f t="shared" si="171"/>
        <v>0</v>
      </c>
      <c r="F2185" s="168"/>
      <c r="G2185" s="96"/>
      <c r="H2185" s="79"/>
      <c r="I2185" s="285"/>
      <c r="J2185" s="62"/>
      <c r="K2185" s="51"/>
      <c r="L2185" s="66"/>
    </row>
    <row r="2186" spans="1:12" x14ac:dyDescent="0.4">
      <c r="A2186" s="45">
        <f t="shared" ca="1" si="173"/>
        <v>0</v>
      </c>
      <c r="B2186" s="45" t="b">
        <f t="shared" si="172"/>
        <v>0</v>
      </c>
      <c r="C2186" s="46">
        <f t="shared" si="174"/>
        <v>0</v>
      </c>
      <c r="D2186" s="45">
        <f t="shared" si="175"/>
        <v>0</v>
      </c>
      <c r="E2186" s="251">
        <f t="shared" ref="E2186:E2249" si="176">IF(I2186&lt;&gt;"",VALUE(TRIM(LEFT(I2186,6))),0)</f>
        <v>0</v>
      </c>
      <c r="F2186" s="168"/>
      <c r="G2186" s="96"/>
      <c r="H2186" s="79"/>
      <c r="I2186" s="285"/>
      <c r="J2186" s="62"/>
      <c r="K2186" s="51"/>
      <c r="L2186" s="66"/>
    </row>
    <row r="2187" spans="1:12" x14ac:dyDescent="0.4">
      <c r="A2187" s="45">
        <f t="shared" ca="1" si="173"/>
        <v>0</v>
      </c>
      <c r="B2187" s="45" t="b">
        <f t="shared" si="172"/>
        <v>0</v>
      </c>
      <c r="C2187" s="46">
        <f t="shared" si="174"/>
        <v>0</v>
      </c>
      <c r="D2187" s="45">
        <f t="shared" si="175"/>
        <v>0</v>
      </c>
      <c r="E2187" s="251">
        <f t="shared" si="176"/>
        <v>0</v>
      </c>
      <c r="F2187" s="168"/>
      <c r="G2187" s="96"/>
      <c r="H2187" s="79"/>
      <c r="I2187" s="285"/>
      <c r="J2187" s="62"/>
      <c r="K2187" s="51"/>
      <c r="L2187" s="66"/>
    </row>
    <row r="2188" spans="1:12" x14ac:dyDescent="0.4">
      <c r="A2188" s="45">
        <f t="shared" ca="1" si="173"/>
        <v>0</v>
      </c>
      <c r="B2188" s="45" t="b">
        <f t="shared" si="172"/>
        <v>0</v>
      </c>
      <c r="C2188" s="46">
        <f t="shared" si="174"/>
        <v>0</v>
      </c>
      <c r="D2188" s="45">
        <f t="shared" si="175"/>
        <v>0</v>
      </c>
      <c r="E2188" s="251">
        <f t="shared" si="176"/>
        <v>0</v>
      </c>
      <c r="F2188" s="168"/>
      <c r="G2188" s="96"/>
      <c r="H2188" s="79"/>
      <c r="I2188" s="285"/>
      <c r="J2188" s="62"/>
      <c r="K2188" s="51"/>
      <c r="L2188" s="66"/>
    </row>
    <row r="2189" spans="1:12" x14ac:dyDescent="0.4">
      <c r="A2189" s="45">
        <f t="shared" ca="1" si="173"/>
        <v>0</v>
      </c>
      <c r="B2189" s="45" t="b">
        <f t="shared" si="172"/>
        <v>0</v>
      </c>
      <c r="C2189" s="46">
        <f t="shared" si="174"/>
        <v>0</v>
      </c>
      <c r="D2189" s="45">
        <f t="shared" si="175"/>
        <v>0</v>
      </c>
      <c r="E2189" s="251">
        <f t="shared" si="176"/>
        <v>0</v>
      </c>
      <c r="F2189" s="168"/>
      <c r="G2189" s="96"/>
      <c r="H2189" s="79"/>
      <c r="I2189" s="285"/>
      <c r="J2189" s="62"/>
      <c r="K2189" s="51"/>
      <c r="L2189" s="66"/>
    </row>
    <row r="2190" spans="1:12" x14ac:dyDescent="0.4">
      <c r="A2190" s="45">
        <f t="shared" ca="1" si="173"/>
        <v>0</v>
      </c>
      <c r="B2190" s="45" t="b">
        <f t="shared" si="172"/>
        <v>0</v>
      </c>
      <c r="C2190" s="46">
        <f t="shared" si="174"/>
        <v>0</v>
      </c>
      <c r="D2190" s="45">
        <f t="shared" si="175"/>
        <v>0</v>
      </c>
      <c r="E2190" s="251">
        <f t="shared" si="176"/>
        <v>0</v>
      </c>
      <c r="F2190" s="168"/>
      <c r="G2190" s="96"/>
      <c r="H2190" s="79"/>
      <c r="I2190" s="285"/>
      <c r="J2190" s="62"/>
      <c r="K2190" s="51"/>
      <c r="L2190" s="66"/>
    </row>
    <row r="2191" spans="1:12" x14ac:dyDescent="0.4">
      <c r="A2191" s="45">
        <f t="shared" ca="1" si="173"/>
        <v>0</v>
      </c>
      <c r="B2191" s="45" t="b">
        <f t="shared" si="172"/>
        <v>0</v>
      </c>
      <c r="C2191" s="46">
        <f t="shared" si="174"/>
        <v>0</v>
      </c>
      <c r="D2191" s="45">
        <f t="shared" si="175"/>
        <v>0</v>
      </c>
      <c r="E2191" s="251">
        <f t="shared" si="176"/>
        <v>0</v>
      </c>
      <c r="F2191" s="168"/>
      <c r="G2191" s="96"/>
      <c r="H2191" s="79"/>
      <c r="I2191" s="285"/>
      <c r="J2191" s="62"/>
      <c r="K2191" s="51"/>
      <c r="L2191" s="66"/>
    </row>
    <row r="2192" spans="1:12" x14ac:dyDescent="0.4">
      <c r="A2192" s="45">
        <f t="shared" ca="1" si="173"/>
        <v>0</v>
      </c>
      <c r="B2192" s="45" t="b">
        <f t="shared" si="172"/>
        <v>0</v>
      </c>
      <c r="C2192" s="46">
        <f t="shared" si="174"/>
        <v>0</v>
      </c>
      <c r="D2192" s="45">
        <f t="shared" si="175"/>
        <v>0</v>
      </c>
      <c r="E2192" s="251">
        <f t="shared" si="176"/>
        <v>0</v>
      </c>
      <c r="F2192" s="168"/>
      <c r="G2192" s="96"/>
      <c r="H2192" s="79"/>
      <c r="I2192" s="285"/>
      <c r="J2192" s="62"/>
      <c r="K2192" s="51"/>
      <c r="L2192" s="66"/>
    </row>
    <row r="2193" spans="1:12" x14ac:dyDescent="0.4">
      <c r="A2193" s="45">
        <f t="shared" ca="1" si="173"/>
        <v>0</v>
      </c>
      <c r="B2193" s="45" t="b">
        <f t="shared" si="172"/>
        <v>0</v>
      </c>
      <c r="C2193" s="46">
        <f t="shared" si="174"/>
        <v>0</v>
      </c>
      <c r="D2193" s="45">
        <f t="shared" si="175"/>
        <v>0</v>
      </c>
      <c r="E2193" s="251">
        <f t="shared" si="176"/>
        <v>0</v>
      </c>
      <c r="F2193" s="168"/>
      <c r="G2193" s="96"/>
      <c r="H2193" s="79"/>
      <c r="I2193" s="285"/>
      <c r="J2193" s="62"/>
      <c r="K2193" s="51"/>
      <c r="L2193" s="66"/>
    </row>
    <row r="2194" spans="1:12" x14ac:dyDescent="0.4">
      <c r="A2194" s="45">
        <f t="shared" ca="1" si="173"/>
        <v>0</v>
      </c>
      <c r="B2194" s="45" t="b">
        <f t="shared" si="172"/>
        <v>0</v>
      </c>
      <c r="C2194" s="46">
        <f t="shared" si="174"/>
        <v>0</v>
      </c>
      <c r="D2194" s="45">
        <f t="shared" si="175"/>
        <v>0</v>
      </c>
      <c r="E2194" s="251">
        <f t="shared" si="176"/>
        <v>0</v>
      </c>
      <c r="F2194" s="168"/>
      <c r="G2194" s="96"/>
      <c r="H2194" s="79"/>
      <c r="I2194" s="285"/>
      <c r="J2194" s="62"/>
      <c r="K2194" s="51"/>
      <c r="L2194" s="66"/>
    </row>
    <row r="2195" spans="1:12" x14ac:dyDescent="0.4">
      <c r="A2195" s="45">
        <f t="shared" ca="1" si="173"/>
        <v>0</v>
      </c>
      <c r="B2195" s="45" t="b">
        <f t="shared" si="172"/>
        <v>0</v>
      </c>
      <c r="C2195" s="46">
        <f t="shared" si="174"/>
        <v>0</v>
      </c>
      <c r="D2195" s="45">
        <f t="shared" si="175"/>
        <v>0</v>
      </c>
      <c r="E2195" s="251">
        <f t="shared" si="176"/>
        <v>0</v>
      </c>
      <c r="F2195" s="168"/>
      <c r="G2195" s="96"/>
      <c r="H2195" s="79"/>
      <c r="I2195" s="285"/>
      <c r="J2195" s="62"/>
      <c r="K2195" s="51"/>
      <c r="L2195" s="66"/>
    </row>
    <row r="2196" spans="1:12" x14ac:dyDescent="0.4">
      <c r="A2196" s="45">
        <f t="shared" ca="1" si="173"/>
        <v>0</v>
      </c>
      <c r="B2196" s="45" t="b">
        <f t="shared" si="172"/>
        <v>0</v>
      </c>
      <c r="C2196" s="46">
        <f t="shared" si="174"/>
        <v>0</v>
      </c>
      <c r="D2196" s="45">
        <f t="shared" si="175"/>
        <v>0</v>
      </c>
      <c r="E2196" s="251">
        <f t="shared" si="176"/>
        <v>0</v>
      </c>
      <c r="F2196" s="168"/>
      <c r="G2196" s="96"/>
      <c r="H2196" s="79"/>
      <c r="I2196" s="285"/>
      <c r="J2196" s="62"/>
      <c r="K2196" s="51"/>
      <c r="L2196" s="66"/>
    </row>
    <row r="2197" spans="1:12" x14ac:dyDescent="0.4">
      <c r="A2197" s="45">
        <f t="shared" ca="1" si="173"/>
        <v>0</v>
      </c>
      <c r="B2197" s="45" t="b">
        <f t="shared" si="172"/>
        <v>0</v>
      </c>
      <c r="C2197" s="46">
        <f t="shared" si="174"/>
        <v>0</v>
      </c>
      <c r="D2197" s="45">
        <f t="shared" si="175"/>
        <v>0</v>
      </c>
      <c r="E2197" s="251">
        <f t="shared" si="176"/>
        <v>0</v>
      </c>
      <c r="F2197" s="168"/>
      <c r="G2197" s="96"/>
      <c r="H2197" s="79"/>
      <c r="I2197" s="285"/>
      <c r="J2197" s="62"/>
      <c r="K2197" s="51"/>
      <c r="L2197" s="66"/>
    </row>
    <row r="2198" spans="1:12" x14ac:dyDescent="0.4">
      <c r="A2198" s="45">
        <f t="shared" ca="1" si="173"/>
        <v>0</v>
      </c>
      <c r="B2198" s="45" t="b">
        <f t="shared" si="172"/>
        <v>0</v>
      </c>
      <c r="C2198" s="46">
        <f t="shared" si="174"/>
        <v>0</v>
      </c>
      <c r="D2198" s="45">
        <f t="shared" si="175"/>
        <v>0</v>
      </c>
      <c r="E2198" s="251">
        <f t="shared" si="176"/>
        <v>0</v>
      </c>
      <c r="F2198" s="168"/>
      <c r="G2198" s="96"/>
      <c r="H2198" s="79"/>
      <c r="I2198" s="285"/>
      <c r="J2198" s="62"/>
      <c r="K2198" s="51"/>
      <c r="L2198" s="66"/>
    </row>
    <row r="2199" spans="1:12" x14ac:dyDescent="0.4">
      <c r="A2199" s="45">
        <f t="shared" ca="1" si="173"/>
        <v>0</v>
      </c>
      <c r="B2199" s="45" t="b">
        <f t="shared" si="172"/>
        <v>0</v>
      </c>
      <c r="C2199" s="46">
        <f t="shared" si="174"/>
        <v>0</v>
      </c>
      <c r="D2199" s="45">
        <f t="shared" si="175"/>
        <v>0</v>
      </c>
      <c r="E2199" s="251">
        <f t="shared" si="176"/>
        <v>0</v>
      </c>
      <c r="F2199" s="168"/>
      <c r="G2199" s="96"/>
      <c r="H2199" s="79"/>
      <c r="I2199" s="285"/>
      <c r="J2199" s="62"/>
      <c r="K2199" s="51"/>
      <c r="L2199" s="66"/>
    </row>
    <row r="2200" spans="1:12" x14ac:dyDescent="0.4">
      <c r="A2200" s="45">
        <f t="shared" ca="1" si="173"/>
        <v>0</v>
      </c>
      <c r="B2200" s="45" t="b">
        <f t="shared" si="172"/>
        <v>0</v>
      </c>
      <c r="C2200" s="46">
        <f t="shared" si="174"/>
        <v>0</v>
      </c>
      <c r="D2200" s="45">
        <f t="shared" si="175"/>
        <v>0</v>
      </c>
      <c r="E2200" s="251">
        <f t="shared" si="176"/>
        <v>0</v>
      </c>
      <c r="F2200" s="168"/>
      <c r="G2200" s="96"/>
      <c r="H2200" s="79"/>
      <c r="I2200" s="285"/>
      <c r="J2200" s="62"/>
      <c r="K2200" s="51"/>
      <c r="L2200" s="66"/>
    </row>
    <row r="2201" spans="1:12" x14ac:dyDescent="0.4">
      <c r="A2201" s="45">
        <f t="shared" ca="1" si="173"/>
        <v>0</v>
      </c>
      <c r="B2201" s="45" t="b">
        <f t="shared" si="172"/>
        <v>0</v>
      </c>
      <c r="C2201" s="46">
        <f t="shared" si="174"/>
        <v>0</v>
      </c>
      <c r="D2201" s="45">
        <f t="shared" si="175"/>
        <v>0</v>
      </c>
      <c r="E2201" s="251">
        <f t="shared" si="176"/>
        <v>0</v>
      </c>
      <c r="F2201" s="168"/>
      <c r="G2201" s="96"/>
      <c r="H2201" s="79"/>
      <c r="I2201" s="285"/>
      <c r="J2201" s="62"/>
      <c r="K2201" s="51"/>
      <c r="L2201" s="66"/>
    </row>
    <row r="2202" spans="1:12" x14ac:dyDescent="0.4">
      <c r="A2202" s="45">
        <f t="shared" ca="1" si="173"/>
        <v>0</v>
      </c>
      <c r="B2202" s="45" t="b">
        <f t="shared" si="172"/>
        <v>0</v>
      </c>
      <c r="C2202" s="46">
        <f t="shared" si="174"/>
        <v>0</v>
      </c>
      <c r="D2202" s="45">
        <f t="shared" si="175"/>
        <v>0</v>
      </c>
      <c r="E2202" s="251">
        <f t="shared" si="176"/>
        <v>0</v>
      </c>
      <c r="F2202" s="168"/>
      <c r="G2202" s="96"/>
      <c r="H2202" s="79"/>
      <c r="I2202" s="285"/>
      <c r="J2202" s="62"/>
      <c r="K2202" s="51"/>
      <c r="L2202" s="66"/>
    </row>
    <row r="2203" spans="1:12" x14ac:dyDescent="0.4">
      <c r="A2203" s="45">
        <f t="shared" ca="1" si="173"/>
        <v>0</v>
      </c>
      <c r="B2203" s="45" t="b">
        <f t="shared" si="172"/>
        <v>0</v>
      </c>
      <c r="C2203" s="46">
        <f t="shared" si="174"/>
        <v>0</v>
      </c>
      <c r="D2203" s="45">
        <f t="shared" si="175"/>
        <v>0</v>
      </c>
      <c r="E2203" s="251">
        <f t="shared" si="176"/>
        <v>0</v>
      </c>
      <c r="F2203" s="168"/>
      <c r="G2203" s="96"/>
      <c r="H2203" s="79"/>
      <c r="I2203" s="285"/>
      <c r="J2203" s="62"/>
      <c r="K2203" s="51"/>
      <c r="L2203" s="66"/>
    </row>
    <row r="2204" spans="1:12" x14ac:dyDescent="0.4">
      <c r="A2204" s="45">
        <f t="shared" ca="1" si="173"/>
        <v>0</v>
      </c>
      <c r="B2204" s="45" t="b">
        <f t="shared" si="172"/>
        <v>0</v>
      </c>
      <c r="C2204" s="46">
        <f t="shared" si="174"/>
        <v>0</v>
      </c>
      <c r="D2204" s="45">
        <f t="shared" si="175"/>
        <v>0</v>
      </c>
      <c r="E2204" s="251">
        <f t="shared" si="176"/>
        <v>0</v>
      </c>
      <c r="F2204" s="168"/>
      <c r="G2204" s="96"/>
      <c r="H2204" s="79"/>
      <c r="I2204" s="285"/>
      <c r="J2204" s="62"/>
      <c r="K2204" s="51"/>
      <c r="L2204" s="66"/>
    </row>
    <row r="2205" spans="1:12" x14ac:dyDescent="0.4">
      <c r="A2205" s="45">
        <f t="shared" ca="1" si="173"/>
        <v>0</v>
      </c>
      <c r="B2205" s="45" t="b">
        <f t="shared" si="172"/>
        <v>0</v>
      </c>
      <c r="C2205" s="46">
        <f t="shared" si="174"/>
        <v>0</v>
      </c>
      <c r="D2205" s="45">
        <f t="shared" si="175"/>
        <v>0</v>
      </c>
      <c r="E2205" s="251">
        <f t="shared" si="176"/>
        <v>0</v>
      </c>
      <c r="F2205" s="168"/>
      <c r="G2205" s="96"/>
      <c r="H2205" s="79"/>
      <c r="I2205" s="285"/>
      <c r="J2205" s="62"/>
      <c r="K2205" s="51"/>
      <c r="L2205" s="66"/>
    </row>
    <row r="2206" spans="1:12" x14ac:dyDescent="0.4">
      <c r="A2206" s="45">
        <f t="shared" ca="1" si="173"/>
        <v>0</v>
      </c>
      <c r="B2206" s="45" t="b">
        <f t="shared" si="172"/>
        <v>0</v>
      </c>
      <c r="C2206" s="46">
        <f t="shared" si="174"/>
        <v>0</v>
      </c>
      <c r="D2206" s="45">
        <f t="shared" si="175"/>
        <v>0</v>
      </c>
      <c r="E2206" s="251">
        <f t="shared" si="176"/>
        <v>0</v>
      </c>
      <c r="F2206" s="168"/>
      <c r="G2206" s="96"/>
      <c r="H2206" s="79"/>
      <c r="I2206" s="285"/>
      <c r="J2206" s="62"/>
      <c r="K2206" s="51"/>
      <c r="L2206" s="66"/>
    </row>
    <row r="2207" spans="1:12" x14ac:dyDescent="0.4">
      <c r="A2207" s="45">
        <f t="shared" ca="1" si="173"/>
        <v>0</v>
      </c>
      <c r="B2207" s="45" t="b">
        <f t="shared" si="172"/>
        <v>0</v>
      </c>
      <c r="C2207" s="46">
        <f t="shared" si="174"/>
        <v>0</v>
      </c>
      <c r="D2207" s="45">
        <f t="shared" si="175"/>
        <v>0</v>
      </c>
      <c r="E2207" s="251">
        <f t="shared" si="176"/>
        <v>0</v>
      </c>
      <c r="F2207" s="168"/>
      <c r="G2207" s="96"/>
      <c r="H2207" s="79"/>
      <c r="I2207" s="285"/>
      <c r="J2207" s="62"/>
      <c r="K2207" s="51"/>
      <c r="L2207" s="66"/>
    </row>
    <row r="2208" spans="1:12" x14ac:dyDescent="0.4">
      <c r="A2208" s="45">
        <f t="shared" ca="1" si="173"/>
        <v>0</v>
      </c>
      <c r="B2208" s="45" t="b">
        <f t="shared" si="172"/>
        <v>0</v>
      </c>
      <c r="C2208" s="46">
        <f t="shared" si="174"/>
        <v>0</v>
      </c>
      <c r="D2208" s="45">
        <f t="shared" si="175"/>
        <v>0</v>
      </c>
      <c r="E2208" s="251">
        <f t="shared" si="176"/>
        <v>0</v>
      </c>
      <c r="F2208" s="168"/>
      <c r="G2208" s="96"/>
      <c r="H2208" s="79"/>
      <c r="I2208" s="285"/>
      <c r="J2208" s="62"/>
      <c r="K2208" s="51"/>
      <c r="L2208" s="66"/>
    </row>
    <row r="2209" spans="1:12" x14ac:dyDescent="0.4">
      <c r="A2209" s="45">
        <f t="shared" ca="1" si="173"/>
        <v>0</v>
      </c>
      <c r="B2209" s="45" t="b">
        <f t="shared" si="172"/>
        <v>0</v>
      </c>
      <c r="C2209" s="46">
        <f t="shared" si="174"/>
        <v>0</v>
      </c>
      <c r="D2209" s="45">
        <f t="shared" si="175"/>
        <v>0</v>
      </c>
      <c r="E2209" s="251">
        <f t="shared" si="176"/>
        <v>0</v>
      </c>
      <c r="F2209" s="168"/>
      <c r="G2209" s="96"/>
      <c r="H2209" s="79"/>
      <c r="I2209" s="285"/>
      <c r="J2209" s="62"/>
      <c r="K2209" s="51"/>
      <c r="L2209" s="66"/>
    </row>
    <row r="2210" spans="1:12" x14ac:dyDescent="0.4">
      <c r="A2210" s="45">
        <f t="shared" ca="1" si="173"/>
        <v>0</v>
      </c>
      <c r="B2210" s="45" t="b">
        <f t="shared" si="172"/>
        <v>0</v>
      </c>
      <c r="C2210" s="46">
        <f t="shared" si="174"/>
        <v>0</v>
      </c>
      <c r="D2210" s="45">
        <f t="shared" si="175"/>
        <v>0</v>
      </c>
      <c r="E2210" s="251">
        <f t="shared" si="176"/>
        <v>0</v>
      </c>
      <c r="F2210" s="168"/>
      <c r="G2210" s="96"/>
      <c r="H2210" s="79"/>
      <c r="I2210" s="285"/>
      <c r="J2210" s="62"/>
      <c r="K2210" s="51"/>
      <c r="L2210" s="66"/>
    </row>
    <row r="2211" spans="1:12" x14ac:dyDescent="0.4">
      <c r="A2211" s="45">
        <f t="shared" ca="1" si="173"/>
        <v>0</v>
      </c>
      <c r="B2211" s="45" t="b">
        <f t="shared" si="172"/>
        <v>0</v>
      </c>
      <c r="C2211" s="46">
        <f t="shared" si="174"/>
        <v>0</v>
      </c>
      <c r="D2211" s="45">
        <f t="shared" si="175"/>
        <v>0</v>
      </c>
      <c r="E2211" s="251">
        <f t="shared" si="176"/>
        <v>0</v>
      </c>
      <c r="F2211" s="168"/>
      <c r="G2211" s="96"/>
      <c r="H2211" s="79"/>
      <c r="I2211" s="285"/>
      <c r="J2211" s="62"/>
      <c r="K2211" s="51"/>
      <c r="L2211" s="66"/>
    </row>
    <row r="2212" spans="1:12" x14ac:dyDescent="0.4">
      <c r="A2212" s="45">
        <f t="shared" ca="1" si="173"/>
        <v>0</v>
      </c>
      <c r="B2212" s="45" t="b">
        <f t="shared" si="172"/>
        <v>0</v>
      </c>
      <c r="C2212" s="46">
        <f t="shared" si="174"/>
        <v>0</v>
      </c>
      <c r="D2212" s="45">
        <f t="shared" si="175"/>
        <v>0</v>
      </c>
      <c r="E2212" s="251">
        <f t="shared" si="176"/>
        <v>0</v>
      </c>
      <c r="F2212" s="168"/>
      <c r="G2212" s="96"/>
      <c r="H2212" s="79"/>
      <c r="I2212" s="285"/>
      <c r="J2212" s="62"/>
      <c r="K2212" s="51"/>
      <c r="L2212" s="66"/>
    </row>
    <row r="2213" spans="1:12" x14ac:dyDescent="0.4">
      <c r="A2213" s="45">
        <f t="shared" ca="1" si="173"/>
        <v>0</v>
      </c>
      <c r="B2213" s="45" t="b">
        <f t="shared" si="172"/>
        <v>0</v>
      </c>
      <c r="C2213" s="46">
        <f t="shared" si="174"/>
        <v>0</v>
      </c>
      <c r="D2213" s="45">
        <f t="shared" si="175"/>
        <v>0</v>
      </c>
      <c r="E2213" s="251">
        <f t="shared" si="176"/>
        <v>0</v>
      </c>
      <c r="F2213" s="168"/>
      <c r="G2213" s="96"/>
      <c r="H2213" s="79"/>
      <c r="I2213" s="285"/>
      <c r="J2213" s="62"/>
      <c r="K2213" s="51"/>
      <c r="L2213" s="66"/>
    </row>
    <row r="2214" spans="1:12" x14ac:dyDescent="0.4">
      <c r="A2214" s="45">
        <f t="shared" ca="1" si="173"/>
        <v>0</v>
      </c>
      <c r="B2214" s="45" t="b">
        <f t="shared" si="172"/>
        <v>0</v>
      </c>
      <c r="C2214" s="46">
        <f t="shared" si="174"/>
        <v>0</v>
      </c>
      <c r="D2214" s="45">
        <f t="shared" si="175"/>
        <v>0</v>
      </c>
      <c r="E2214" s="251">
        <f t="shared" si="176"/>
        <v>0</v>
      </c>
      <c r="F2214" s="168"/>
      <c r="G2214" s="96"/>
      <c r="H2214" s="79"/>
      <c r="I2214" s="285"/>
      <c r="J2214" s="62"/>
      <c r="K2214" s="51"/>
      <c r="L2214" s="66"/>
    </row>
    <row r="2215" spans="1:12" x14ac:dyDescent="0.4">
      <c r="A2215" s="45">
        <f t="shared" ca="1" si="173"/>
        <v>0</v>
      </c>
      <c r="B2215" s="45" t="b">
        <f t="shared" si="172"/>
        <v>0</v>
      </c>
      <c r="C2215" s="46">
        <f t="shared" si="174"/>
        <v>0</v>
      </c>
      <c r="D2215" s="45">
        <f t="shared" si="175"/>
        <v>0</v>
      </c>
      <c r="E2215" s="251">
        <f t="shared" si="176"/>
        <v>0</v>
      </c>
      <c r="F2215" s="168"/>
      <c r="G2215" s="96"/>
      <c r="H2215" s="79"/>
      <c r="I2215" s="285"/>
      <c r="J2215" s="62"/>
      <c r="K2215" s="51"/>
      <c r="L2215" s="66"/>
    </row>
    <row r="2216" spans="1:12" x14ac:dyDescent="0.4">
      <c r="A2216" s="45">
        <f t="shared" ca="1" si="173"/>
        <v>0</v>
      </c>
      <c r="B2216" s="45" t="b">
        <f t="shared" si="172"/>
        <v>0</v>
      </c>
      <c r="C2216" s="46">
        <f t="shared" si="174"/>
        <v>0</v>
      </c>
      <c r="D2216" s="45">
        <f t="shared" si="175"/>
        <v>0</v>
      </c>
      <c r="E2216" s="251">
        <f t="shared" si="176"/>
        <v>0</v>
      </c>
      <c r="F2216" s="168"/>
      <c r="G2216" s="96"/>
      <c r="H2216" s="79"/>
      <c r="I2216" s="285"/>
      <c r="J2216" s="62"/>
      <c r="K2216" s="51"/>
      <c r="L2216" s="66"/>
    </row>
    <row r="2217" spans="1:12" x14ac:dyDescent="0.4">
      <c r="A2217" s="45">
        <f t="shared" ca="1" si="173"/>
        <v>0</v>
      </c>
      <c r="B2217" s="45" t="b">
        <f t="shared" si="172"/>
        <v>0</v>
      </c>
      <c r="C2217" s="46">
        <f t="shared" si="174"/>
        <v>0</v>
      </c>
      <c r="D2217" s="45">
        <f t="shared" si="175"/>
        <v>0</v>
      </c>
      <c r="E2217" s="251">
        <f t="shared" si="176"/>
        <v>0</v>
      </c>
      <c r="F2217" s="168"/>
      <c r="G2217" s="96"/>
      <c r="H2217" s="79"/>
      <c r="I2217" s="285"/>
      <c r="J2217" s="62"/>
      <c r="K2217" s="51"/>
      <c r="L2217" s="66"/>
    </row>
    <row r="2218" spans="1:12" x14ac:dyDescent="0.4">
      <c r="A2218" s="45">
        <f t="shared" ca="1" si="173"/>
        <v>0</v>
      </c>
      <c r="B2218" s="45" t="b">
        <f t="shared" si="172"/>
        <v>0</v>
      </c>
      <c r="C2218" s="46">
        <f t="shared" si="174"/>
        <v>0</v>
      </c>
      <c r="D2218" s="45">
        <f t="shared" si="175"/>
        <v>0</v>
      </c>
      <c r="E2218" s="251">
        <f t="shared" si="176"/>
        <v>0</v>
      </c>
      <c r="F2218" s="168"/>
      <c r="G2218" s="96"/>
      <c r="H2218" s="79"/>
      <c r="I2218" s="285"/>
      <c r="J2218" s="62"/>
      <c r="K2218" s="51"/>
      <c r="L2218" s="66"/>
    </row>
    <row r="2219" spans="1:12" x14ac:dyDescent="0.4">
      <c r="A2219" s="45">
        <f t="shared" ca="1" si="173"/>
        <v>0</v>
      </c>
      <c r="B2219" s="45" t="b">
        <f t="shared" si="172"/>
        <v>0</v>
      </c>
      <c r="C2219" s="46">
        <f t="shared" si="174"/>
        <v>0</v>
      </c>
      <c r="D2219" s="45">
        <f t="shared" si="175"/>
        <v>0</v>
      </c>
      <c r="E2219" s="251">
        <f t="shared" si="176"/>
        <v>0</v>
      </c>
      <c r="F2219" s="168"/>
      <c r="G2219" s="96"/>
      <c r="H2219" s="79"/>
      <c r="I2219" s="285"/>
      <c r="J2219" s="62"/>
      <c r="K2219" s="51"/>
      <c r="L2219" s="66"/>
    </row>
    <row r="2220" spans="1:12" x14ac:dyDescent="0.4">
      <c r="A2220" s="45">
        <f t="shared" ca="1" si="173"/>
        <v>0</v>
      </c>
      <c r="B2220" s="45" t="b">
        <f t="shared" si="172"/>
        <v>0</v>
      </c>
      <c r="C2220" s="46">
        <f t="shared" si="174"/>
        <v>0</v>
      </c>
      <c r="D2220" s="45">
        <f t="shared" si="175"/>
        <v>0</v>
      </c>
      <c r="E2220" s="251">
        <f t="shared" si="176"/>
        <v>0</v>
      </c>
      <c r="F2220" s="168"/>
      <c r="G2220" s="96"/>
      <c r="H2220" s="79"/>
      <c r="I2220" s="285"/>
      <c r="J2220" s="62"/>
      <c r="K2220" s="51"/>
      <c r="L2220" s="66"/>
    </row>
    <row r="2221" spans="1:12" x14ac:dyDescent="0.4">
      <c r="A2221" s="45">
        <f t="shared" ca="1" si="173"/>
        <v>0</v>
      </c>
      <c r="B2221" s="45" t="b">
        <f t="shared" si="172"/>
        <v>0</v>
      </c>
      <c r="C2221" s="46">
        <f t="shared" si="174"/>
        <v>0</v>
      </c>
      <c r="D2221" s="45">
        <f t="shared" si="175"/>
        <v>0</v>
      </c>
      <c r="E2221" s="251">
        <f t="shared" si="176"/>
        <v>0</v>
      </c>
      <c r="F2221" s="168"/>
      <c r="G2221" s="96"/>
      <c r="H2221" s="79"/>
      <c r="I2221" s="285"/>
      <c r="J2221" s="62"/>
      <c r="K2221" s="51"/>
      <c r="L2221" s="66"/>
    </row>
    <row r="2222" spans="1:12" x14ac:dyDescent="0.4">
      <c r="A2222" s="45">
        <f t="shared" ca="1" si="173"/>
        <v>0</v>
      </c>
      <c r="B2222" s="45" t="b">
        <f t="shared" si="172"/>
        <v>0</v>
      </c>
      <c r="C2222" s="46">
        <f t="shared" si="174"/>
        <v>0</v>
      </c>
      <c r="D2222" s="45">
        <f t="shared" si="175"/>
        <v>0</v>
      </c>
      <c r="E2222" s="251">
        <f t="shared" si="176"/>
        <v>0</v>
      </c>
      <c r="F2222" s="168"/>
      <c r="G2222" s="96"/>
      <c r="H2222" s="79"/>
      <c r="I2222" s="285"/>
      <c r="J2222" s="62"/>
      <c r="K2222" s="51"/>
      <c r="L2222" s="66"/>
    </row>
    <row r="2223" spans="1:12" x14ac:dyDescent="0.4">
      <c r="A2223" s="45">
        <f t="shared" ca="1" si="173"/>
        <v>0</v>
      </c>
      <c r="B2223" s="45" t="b">
        <f t="shared" si="172"/>
        <v>0</v>
      </c>
      <c r="C2223" s="46">
        <f t="shared" si="174"/>
        <v>0</v>
      </c>
      <c r="D2223" s="45">
        <f t="shared" si="175"/>
        <v>0</v>
      </c>
      <c r="E2223" s="251">
        <f t="shared" si="176"/>
        <v>0</v>
      </c>
      <c r="F2223" s="168"/>
      <c r="G2223" s="96"/>
      <c r="H2223" s="79"/>
      <c r="I2223" s="285"/>
      <c r="J2223" s="62"/>
      <c r="K2223" s="51"/>
      <c r="L2223" s="66"/>
    </row>
    <row r="2224" spans="1:12" x14ac:dyDescent="0.4">
      <c r="A2224" s="45">
        <f t="shared" ca="1" si="173"/>
        <v>0</v>
      </c>
      <c r="B2224" s="45" t="b">
        <f t="shared" si="172"/>
        <v>0</v>
      </c>
      <c r="C2224" s="46">
        <f t="shared" si="174"/>
        <v>0</v>
      </c>
      <c r="D2224" s="45">
        <f t="shared" si="175"/>
        <v>0</v>
      </c>
      <c r="E2224" s="251">
        <f t="shared" si="176"/>
        <v>0</v>
      </c>
      <c r="F2224" s="168"/>
      <c r="G2224" s="96"/>
      <c r="H2224" s="79"/>
      <c r="I2224" s="285"/>
      <c r="J2224" s="62"/>
      <c r="K2224" s="51"/>
      <c r="L2224" s="66"/>
    </row>
    <row r="2225" spans="1:12" x14ac:dyDescent="0.4">
      <c r="A2225" s="45">
        <f t="shared" ca="1" si="173"/>
        <v>0</v>
      </c>
      <c r="B2225" s="45" t="b">
        <f t="shared" si="172"/>
        <v>0</v>
      </c>
      <c r="C2225" s="46">
        <f t="shared" si="174"/>
        <v>0</v>
      </c>
      <c r="D2225" s="45">
        <f t="shared" si="175"/>
        <v>0</v>
      </c>
      <c r="E2225" s="251">
        <f t="shared" si="176"/>
        <v>0</v>
      </c>
      <c r="F2225" s="168"/>
      <c r="G2225" s="96"/>
      <c r="H2225" s="79"/>
      <c r="I2225" s="285"/>
      <c r="J2225" s="62"/>
      <c r="K2225" s="51"/>
      <c r="L2225" s="66"/>
    </row>
    <row r="2226" spans="1:12" x14ac:dyDescent="0.4">
      <c r="A2226" s="45">
        <f t="shared" ca="1" si="173"/>
        <v>0</v>
      </c>
      <c r="B2226" s="45" t="b">
        <f t="shared" si="172"/>
        <v>0</v>
      </c>
      <c r="C2226" s="46">
        <f t="shared" si="174"/>
        <v>0</v>
      </c>
      <c r="D2226" s="45">
        <f t="shared" si="175"/>
        <v>0</v>
      </c>
      <c r="E2226" s="251">
        <f t="shared" si="176"/>
        <v>0</v>
      </c>
      <c r="F2226" s="168"/>
      <c r="G2226" s="96"/>
      <c r="H2226" s="79"/>
      <c r="I2226" s="285"/>
      <c r="J2226" s="62"/>
      <c r="K2226" s="51"/>
      <c r="L2226" s="66"/>
    </row>
    <row r="2227" spans="1:12" x14ac:dyDescent="0.4">
      <c r="A2227" s="45">
        <f t="shared" ca="1" si="173"/>
        <v>0</v>
      </c>
      <c r="B2227" s="45" t="b">
        <f t="shared" si="172"/>
        <v>0</v>
      </c>
      <c r="C2227" s="46">
        <f t="shared" si="174"/>
        <v>0</v>
      </c>
      <c r="D2227" s="45">
        <f t="shared" si="175"/>
        <v>0</v>
      </c>
      <c r="E2227" s="251">
        <f t="shared" si="176"/>
        <v>0</v>
      </c>
      <c r="F2227" s="168"/>
      <c r="G2227" s="96"/>
      <c r="H2227" s="79"/>
      <c r="I2227" s="285"/>
      <c r="J2227" s="62"/>
      <c r="K2227" s="51"/>
      <c r="L2227" s="66"/>
    </row>
    <row r="2228" spans="1:12" x14ac:dyDescent="0.4">
      <c r="A2228" s="45">
        <f t="shared" ca="1" si="173"/>
        <v>0</v>
      </c>
      <c r="B2228" s="45" t="b">
        <f t="shared" si="172"/>
        <v>0</v>
      </c>
      <c r="C2228" s="46">
        <f t="shared" si="174"/>
        <v>0</v>
      </c>
      <c r="D2228" s="45">
        <f t="shared" si="175"/>
        <v>0</v>
      </c>
      <c r="E2228" s="251">
        <f t="shared" si="176"/>
        <v>0</v>
      </c>
      <c r="F2228" s="168"/>
      <c r="G2228" s="96"/>
      <c r="H2228" s="79"/>
      <c r="I2228" s="285"/>
      <c r="J2228" s="62"/>
      <c r="K2228" s="51"/>
      <c r="L2228" s="66"/>
    </row>
    <row r="2229" spans="1:12" x14ac:dyDescent="0.4">
      <c r="A2229" s="45">
        <f t="shared" ca="1" si="173"/>
        <v>0</v>
      </c>
      <c r="B2229" s="45" t="b">
        <f t="shared" si="172"/>
        <v>0</v>
      </c>
      <c r="C2229" s="46">
        <f t="shared" si="174"/>
        <v>0</v>
      </c>
      <c r="D2229" s="45">
        <f t="shared" si="175"/>
        <v>0</v>
      </c>
      <c r="E2229" s="251">
        <f t="shared" si="176"/>
        <v>0</v>
      </c>
      <c r="F2229" s="168"/>
      <c r="G2229" s="96"/>
      <c r="H2229" s="79"/>
      <c r="I2229" s="285"/>
      <c r="J2229" s="62"/>
      <c r="K2229" s="51"/>
      <c r="L2229" s="66"/>
    </row>
    <row r="2230" spans="1:12" x14ac:dyDescent="0.4">
      <c r="A2230" s="45">
        <f t="shared" ca="1" si="173"/>
        <v>0</v>
      </c>
      <c r="B2230" s="45" t="b">
        <f t="shared" si="172"/>
        <v>0</v>
      </c>
      <c r="C2230" s="46">
        <f t="shared" si="174"/>
        <v>0</v>
      </c>
      <c r="D2230" s="45">
        <f t="shared" si="175"/>
        <v>0</v>
      </c>
      <c r="E2230" s="251">
        <f t="shared" si="176"/>
        <v>0</v>
      </c>
      <c r="F2230" s="168"/>
      <c r="G2230" s="96"/>
      <c r="H2230" s="79"/>
      <c r="I2230" s="285"/>
      <c r="J2230" s="62"/>
      <c r="K2230" s="51"/>
      <c r="L2230" s="66"/>
    </row>
    <row r="2231" spans="1:12" x14ac:dyDescent="0.4">
      <c r="A2231" s="45">
        <f t="shared" ca="1" si="173"/>
        <v>0</v>
      </c>
      <c r="B2231" s="45" t="b">
        <f t="shared" si="172"/>
        <v>0</v>
      </c>
      <c r="C2231" s="46">
        <f t="shared" si="174"/>
        <v>0</v>
      </c>
      <c r="D2231" s="45">
        <f t="shared" si="175"/>
        <v>0</v>
      </c>
      <c r="E2231" s="251">
        <f t="shared" si="176"/>
        <v>0</v>
      </c>
      <c r="F2231" s="168"/>
      <c r="G2231" s="96"/>
      <c r="H2231" s="79"/>
      <c r="I2231" s="285"/>
      <c r="J2231" s="62"/>
      <c r="K2231" s="51"/>
      <c r="L2231" s="66"/>
    </row>
    <row r="2232" spans="1:12" x14ac:dyDescent="0.4">
      <c r="A2232" s="45">
        <f t="shared" ca="1" si="173"/>
        <v>0</v>
      </c>
      <c r="B2232" s="45" t="b">
        <f t="shared" si="172"/>
        <v>0</v>
      </c>
      <c r="C2232" s="46">
        <f t="shared" si="174"/>
        <v>0</v>
      </c>
      <c r="D2232" s="45">
        <f t="shared" si="175"/>
        <v>0</v>
      </c>
      <c r="E2232" s="251">
        <f t="shared" si="176"/>
        <v>0</v>
      </c>
      <c r="F2232" s="168"/>
      <c r="G2232" s="96"/>
      <c r="H2232" s="79"/>
      <c r="I2232" s="285"/>
      <c r="J2232" s="62"/>
      <c r="K2232" s="51"/>
      <c r="L2232" s="66"/>
    </row>
    <row r="2233" spans="1:12" x14ac:dyDescent="0.4">
      <c r="A2233" s="45">
        <f t="shared" ca="1" si="173"/>
        <v>0</v>
      </c>
      <c r="B2233" s="45" t="b">
        <f t="shared" si="172"/>
        <v>0</v>
      </c>
      <c r="C2233" s="46">
        <f t="shared" si="174"/>
        <v>0</v>
      </c>
      <c r="D2233" s="45">
        <f t="shared" si="175"/>
        <v>0</v>
      </c>
      <c r="E2233" s="251">
        <f t="shared" si="176"/>
        <v>0</v>
      </c>
      <c r="F2233" s="168"/>
      <c r="G2233" s="96"/>
      <c r="H2233" s="79"/>
      <c r="I2233" s="285"/>
      <c r="J2233" s="62"/>
      <c r="K2233" s="51"/>
      <c r="L2233" s="66"/>
    </row>
    <row r="2234" spans="1:12" x14ac:dyDescent="0.4">
      <c r="A2234" s="45">
        <f t="shared" ca="1" si="173"/>
        <v>0</v>
      </c>
      <c r="B2234" s="45" t="b">
        <f t="shared" si="172"/>
        <v>0</v>
      </c>
      <c r="C2234" s="46">
        <f t="shared" si="174"/>
        <v>0</v>
      </c>
      <c r="D2234" s="45">
        <f t="shared" si="175"/>
        <v>0</v>
      </c>
      <c r="E2234" s="251">
        <f t="shared" si="176"/>
        <v>0</v>
      </c>
      <c r="F2234" s="168"/>
      <c r="G2234" s="96"/>
      <c r="H2234" s="79"/>
      <c r="I2234" s="285"/>
      <c r="J2234" s="62"/>
      <c r="K2234" s="51"/>
      <c r="L2234" s="66"/>
    </row>
    <row r="2235" spans="1:12" x14ac:dyDescent="0.4">
      <c r="A2235" s="45">
        <f t="shared" ca="1" si="173"/>
        <v>0</v>
      </c>
      <c r="B2235" s="45" t="b">
        <f t="shared" si="172"/>
        <v>0</v>
      </c>
      <c r="C2235" s="46">
        <f t="shared" si="174"/>
        <v>0</v>
      </c>
      <c r="D2235" s="45">
        <f t="shared" si="175"/>
        <v>0</v>
      </c>
      <c r="E2235" s="251">
        <f t="shared" si="176"/>
        <v>0</v>
      </c>
      <c r="F2235" s="168"/>
      <c r="G2235" s="96"/>
      <c r="H2235" s="79"/>
      <c r="I2235" s="285"/>
      <c r="J2235" s="62"/>
      <c r="K2235" s="51"/>
      <c r="L2235" s="66"/>
    </row>
    <row r="2236" spans="1:12" x14ac:dyDescent="0.4">
      <c r="A2236" s="45">
        <f t="shared" ca="1" si="173"/>
        <v>0</v>
      </c>
      <c r="B2236" s="45" t="b">
        <f t="shared" si="172"/>
        <v>0</v>
      </c>
      <c r="C2236" s="46">
        <f t="shared" si="174"/>
        <v>0</v>
      </c>
      <c r="D2236" s="45">
        <f t="shared" si="175"/>
        <v>0</v>
      </c>
      <c r="E2236" s="251">
        <f t="shared" si="176"/>
        <v>0</v>
      </c>
      <c r="F2236" s="168"/>
      <c r="G2236" s="96"/>
      <c r="H2236" s="79"/>
      <c r="I2236" s="285"/>
      <c r="J2236" s="62"/>
      <c r="K2236" s="51"/>
      <c r="L2236" s="66"/>
    </row>
    <row r="2237" spans="1:12" x14ac:dyDescent="0.4">
      <c r="A2237" s="45">
        <f t="shared" ca="1" si="173"/>
        <v>0</v>
      </c>
      <c r="B2237" s="45" t="b">
        <f t="shared" si="172"/>
        <v>0</v>
      </c>
      <c r="C2237" s="46">
        <f t="shared" si="174"/>
        <v>0</v>
      </c>
      <c r="D2237" s="45">
        <f t="shared" si="175"/>
        <v>0</v>
      </c>
      <c r="E2237" s="251">
        <f t="shared" si="176"/>
        <v>0</v>
      </c>
      <c r="F2237" s="168"/>
      <c r="G2237" s="96"/>
      <c r="H2237" s="79"/>
      <c r="I2237" s="285"/>
      <c r="J2237" s="62"/>
      <c r="K2237" s="51"/>
      <c r="L2237" s="66"/>
    </row>
    <row r="2238" spans="1:12" x14ac:dyDescent="0.4">
      <c r="A2238" s="45">
        <f t="shared" ca="1" si="173"/>
        <v>0</v>
      </c>
      <c r="B2238" s="45" t="b">
        <f t="shared" si="172"/>
        <v>0</v>
      </c>
      <c r="C2238" s="46">
        <f t="shared" si="174"/>
        <v>0</v>
      </c>
      <c r="D2238" s="45">
        <f t="shared" si="175"/>
        <v>0</v>
      </c>
      <c r="E2238" s="251">
        <f t="shared" si="176"/>
        <v>0</v>
      </c>
      <c r="F2238" s="168"/>
      <c r="G2238" s="96"/>
      <c r="H2238" s="79"/>
      <c r="I2238" s="285"/>
      <c r="J2238" s="62"/>
      <c r="K2238" s="51"/>
      <c r="L2238" s="66"/>
    </row>
    <row r="2239" spans="1:12" x14ac:dyDescent="0.4">
      <c r="A2239" s="45">
        <f t="shared" ca="1" si="173"/>
        <v>0</v>
      </c>
      <c r="B2239" s="45" t="b">
        <f t="shared" si="172"/>
        <v>0</v>
      </c>
      <c r="C2239" s="46">
        <f t="shared" si="174"/>
        <v>0</v>
      </c>
      <c r="D2239" s="45">
        <f t="shared" si="175"/>
        <v>0</v>
      </c>
      <c r="E2239" s="251">
        <f t="shared" si="176"/>
        <v>0</v>
      </c>
      <c r="F2239" s="168"/>
      <c r="G2239" s="96"/>
      <c r="H2239" s="79"/>
      <c r="I2239" s="285"/>
      <c r="J2239" s="62"/>
      <c r="K2239" s="51"/>
      <c r="L2239" s="66"/>
    </row>
    <row r="2240" spans="1:12" x14ac:dyDescent="0.4">
      <c r="A2240" s="45">
        <f t="shared" ca="1" si="173"/>
        <v>0</v>
      </c>
      <c r="B2240" s="45" t="b">
        <f t="shared" si="172"/>
        <v>0</v>
      </c>
      <c r="C2240" s="46">
        <f t="shared" si="174"/>
        <v>0</v>
      </c>
      <c r="D2240" s="45">
        <f t="shared" si="175"/>
        <v>0</v>
      </c>
      <c r="E2240" s="251">
        <f t="shared" si="176"/>
        <v>0</v>
      </c>
      <c r="F2240" s="168"/>
      <c r="G2240" s="96"/>
      <c r="H2240" s="79"/>
      <c r="I2240" s="285"/>
      <c r="J2240" s="62"/>
      <c r="K2240" s="51"/>
      <c r="L2240" s="66"/>
    </row>
    <row r="2241" spans="1:12" x14ac:dyDescent="0.4">
      <c r="A2241" s="45">
        <f t="shared" ca="1" si="173"/>
        <v>0</v>
      </c>
      <c r="B2241" s="45" t="b">
        <f t="shared" si="172"/>
        <v>0</v>
      </c>
      <c r="C2241" s="46">
        <f t="shared" si="174"/>
        <v>0</v>
      </c>
      <c r="D2241" s="45">
        <f t="shared" si="175"/>
        <v>0</v>
      </c>
      <c r="E2241" s="251">
        <f t="shared" si="176"/>
        <v>0</v>
      </c>
      <c r="F2241" s="168"/>
      <c r="G2241" s="96"/>
      <c r="H2241" s="79"/>
      <c r="I2241" s="285"/>
      <c r="J2241" s="62"/>
      <c r="K2241" s="51"/>
      <c r="L2241" s="66"/>
    </row>
    <row r="2242" spans="1:12" x14ac:dyDescent="0.4">
      <c r="A2242" s="45">
        <f t="shared" ca="1" si="173"/>
        <v>0</v>
      </c>
      <c r="B2242" s="45" t="b">
        <f t="shared" si="172"/>
        <v>0</v>
      </c>
      <c r="C2242" s="46">
        <f t="shared" si="174"/>
        <v>0</v>
      </c>
      <c r="D2242" s="45">
        <f t="shared" si="175"/>
        <v>0</v>
      </c>
      <c r="E2242" s="251">
        <f t="shared" si="176"/>
        <v>0</v>
      </c>
      <c r="F2242" s="168"/>
      <c r="G2242" s="96"/>
      <c r="H2242" s="79"/>
      <c r="I2242" s="285"/>
      <c r="J2242" s="62"/>
      <c r="K2242" s="51"/>
      <c r="L2242" s="66"/>
    </row>
    <row r="2243" spans="1:12" x14ac:dyDescent="0.4">
      <c r="A2243" s="45">
        <f t="shared" ca="1" si="173"/>
        <v>0</v>
      </c>
      <c r="B2243" s="45" t="b">
        <f t="shared" si="172"/>
        <v>0</v>
      </c>
      <c r="C2243" s="46">
        <f t="shared" si="174"/>
        <v>0</v>
      </c>
      <c r="D2243" s="45">
        <f t="shared" si="175"/>
        <v>0</v>
      </c>
      <c r="E2243" s="251">
        <f t="shared" si="176"/>
        <v>0</v>
      </c>
      <c r="F2243" s="168"/>
      <c r="G2243" s="96"/>
      <c r="H2243" s="79"/>
      <c r="I2243" s="285"/>
      <c r="J2243" s="62"/>
      <c r="K2243" s="51"/>
      <c r="L2243" s="66"/>
    </row>
    <row r="2244" spans="1:12" x14ac:dyDescent="0.4">
      <c r="A2244" s="45">
        <f t="shared" ca="1" si="173"/>
        <v>0</v>
      </c>
      <c r="B2244" s="45" t="b">
        <f t="shared" si="172"/>
        <v>0</v>
      </c>
      <c r="C2244" s="46">
        <f t="shared" si="174"/>
        <v>0</v>
      </c>
      <c r="D2244" s="45">
        <f t="shared" si="175"/>
        <v>0</v>
      </c>
      <c r="E2244" s="251">
        <f t="shared" si="176"/>
        <v>0</v>
      </c>
      <c r="F2244" s="168"/>
      <c r="G2244" s="96"/>
      <c r="H2244" s="79"/>
      <c r="I2244" s="285"/>
      <c r="J2244" s="62"/>
      <c r="K2244" s="51"/>
      <c r="L2244" s="66"/>
    </row>
    <row r="2245" spans="1:12" x14ac:dyDescent="0.4">
      <c r="A2245" s="45">
        <f t="shared" ca="1" si="173"/>
        <v>0</v>
      </c>
      <c r="B2245" s="45" t="b">
        <f t="shared" si="172"/>
        <v>0</v>
      </c>
      <c r="C2245" s="46">
        <f t="shared" si="174"/>
        <v>0</v>
      </c>
      <c r="D2245" s="45">
        <f t="shared" si="175"/>
        <v>0</v>
      </c>
      <c r="E2245" s="251">
        <f t="shared" si="176"/>
        <v>0</v>
      </c>
      <c r="F2245" s="168"/>
      <c r="G2245" s="96"/>
      <c r="H2245" s="79"/>
      <c r="I2245" s="285"/>
      <c r="J2245" s="62"/>
      <c r="K2245" s="51"/>
      <c r="L2245" s="66"/>
    </row>
    <row r="2246" spans="1:12" x14ac:dyDescent="0.4">
      <c r="A2246" s="45">
        <f t="shared" ca="1" si="173"/>
        <v>0</v>
      </c>
      <c r="B2246" s="45" t="b">
        <f t="shared" si="172"/>
        <v>0</v>
      </c>
      <c r="C2246" s="46">
        <f t="shared" si="174"/>
        <v>0</v>
      </c>
      <c r="D2246" s="45">
        <f t="shared" si="175"/>
        <v>0</v>
      </c>
      <c r="E2246" s="251">
        <f t="shared" si="176"/>
        <v>0</v>
      </c>
      <c r="F2246" s="168"/>
      <c r="G2246" s="96"/>
      <c r="H2246" s="79"/>
      <c r="I2246" s="285"/>
      <c r="J2246" s="62"/>
      <c r="K2246" s="51"/>
      <c r="L2246" s="66"/>
    </row>
    <row r="2247" spans="1:12" x14ac:dyDescent="0.4">
      <c r="A2247" s="45">
        <f t="shared" ca="1" si="173"/>
        <v>0</v>
      </c>
      <c r="B2247" s="45" t="b">
        <f t="shared" ref="B2247:B2310" si="177">AND(分科號=E2247,D2247&gt;=分起日,D2247&lt;=分訖日)</f>
        <v>0</v>
      </c>
      <c r="C2247" s="46">
        <f t="shared" si="174"/>
        <v>0</v>
      </c>
      <c r="D2247" s="45">
        <f t="shared" si="175"/>
        <v>0</v>
      </c>
      <c r="E2247" s="251">
        <f t="shared" si="176"/>
        <v>0</v>
      </c>
      <c r="F2247" s="168"/>
      <c r="G2247" s="96"/>
      <c r="H2247" s="79"/>
      <c r="I2247" s="285"/>
      <c r="J2247" s="62"/>
      <c r="K2247" s="51"/>
      <c r="L2247" s="66"/>
    </row>
    <row r="2248" spans="1:12" x14ac:dyDescent="0.4">
      <c r="A2248" s="45">
        <f t="shared" ref="A2248:A2311" ca="1" si="178">IF(B2248,COUNTIF(OFFSET(B2248,ROW()*-1+6,,ROW()-5),TRUE),)</f>
        <v>0</v>
      </c>
      <c r="B2248" s="45" t="b">
        <f t="shared" si="177"/>
        <v>0</v>
      </c>
      <c r="C2248" s="46">
        <f t="shared" ref="C2248:C2311" si="179">IF(F2248&lt;&gt;"",F2248,IF(E2248&lt;&gt;0,INDEX(C:C,ROW()-1),0))</f>
        <v>0</v>
      </c>
      <c r="D2248" s="45">
        <f t="shared" ref="D2248:D2311" si="180">IF(G2248&lt;&gt;"",G2248,IF(E2248&lt;&gt;0,INDEX(D:D,ROW()-1),0))</f>
        <v>0</v>
      </c>
      <c r="E2248" s="251">
        <f t="shared" si="176"/>
        <v>0</v>
      </c>
      <c r="F2248" s="168"/>
      <c r="G2248" s="96"/>
      <c r="H2248" s="79"/>
      <c r="I2248" s="285"/>
      <c r="J2248" s="62"/>
      <c r="K2248" s="51"/>
      <c r="L2248" s="66"/>
    </row>
    <row r="2249" spans="1:12" x14ac:dyDescent="0.4">
      <c r="A2249" s="45">
        <f t="shared" ca="1" si="178"/>
        <v>0</v>
      </c>
      <c r="B2249" s="45" t="b">
        <f t="shared" si="177"/>
        <v>0</v>
      </c>
      <c r="C2249" s="46">
        <f t="shared" si="179"/>
        <v>0</v>
      </c>
      <c r="D2249" s="45">
        <f t="shared" si="180"/>
        <v>0</v>
      </c>
      <c r="E2249" s="251">
        <f t="shared" si="176"/>
        <v>0</v>
      </c>
      <c r="F2249" s="168"/>
      <c r="G2249" s="96"/>
      <c r="H2249" s="79"/>
      <c r="I2249" s="285"/>
      <c r="J2249" s="62"/>
      <c r="K2249" s="51"/>
      <c r="L2249" s="66"/>
    </row>
    <row r="2250" spans="1:12" x14ac:dyDescent="0.4">
      <c r="A2250" s="45">
        <f t="shared" ca="1" si="178"/>
        <v>0</v>
      </c>
      <c r="B2250" s="45" t="b">
        <f t="shared" si="177"/>
        <v>0</v>
      </c>
      <c r="C2250" s="46">
        <f t="shared" si="179"/>
        <v>0</v>
      </c>
      <c r="D2250" s="45">
        <f t="shared" si="180"/>
        <v>0</v>
      </c>
      <c r="E2250" s="251">
        <f t="shared" ref="E2250:E2313" si="181">IF(I2250&lt;&gt;"",VALUE(TRIM(LEFT(I2250,6))),0)</f>
        <v>0</v>
      </c>
      <c r="F2250" s="168"/>
      <c r="G2250" s="96"/>
      <c r="H2250" s="79"/>
      <c r="I2250" s="285"/>
      <c r="J2250" s="62"/>
      <c r="K2250" s="51"/>
      <c r="L2250" s="66"/>
    </row>
    <row r="2251" spans="1:12" x14ac:dyDescent="0.4">
      <c r="A2251" s="45">
        <f t="shared" ca="1" si="178"/>
        <v>0</v>
      </c>
      <c r="B2251" s="45" t="b">
        <f t="shared" si="177"/>
        <v>0</v>
      </c>
      <c r="C2251" s="46">
        <f t="shared" si="179"/>
        <v>0</v>
      </c>
      <c r="D2251" s="45">
        <f t="shared" si="180"/>
        <v>0</v>
      </c>
      <c r="E2251" s="251">
        <f t="shared" si="181"/>
        <v>0</v>
      </c>
      <c r="F2251" s="168"/>
      <c r="G2251" s="96"/>
      <c r="H2251" s="79"/>
      <c r="I2251" s="285"/>
      <c r="J2251" s="62"/>
      <c r="K2251" s="51"/>
      <c r="L2251" s="66"/>
    </row>
    <row r="2252" spans="1:12" x14ac:dyDescent="0.4">
      <c r="A2252" s="45">
        <f t="shared" ca="1" si="178"/>
        <v>0</v>
      </c>
      <c r="B2252" s="45" t="b">
        <f t="shared" si="177"/>
        <v>0</v>
      </c>
      <c r="C2252" s="46">
        <f t="shared" si="179"/>
        <v>0</v>
      </c>
      <c r="D2252" s="45">
        <f t="shared" si="180"/>
        <v>0</v>
      </c>
      <c r="E2252" s="251">
        <f t="shared" si="181"/>
        <v>0</v>
      </c>
      <c r="F2252" s="168"/>
      <c r="G2252" s="96"/>
      <c r="H2252" s="79"/>
      <c r="I2252" s="285"/>
      <c r="J2252" s="62"/>
      <c r="K2252" s="51"/>
      <c r="L2252" s="66"/>
    </row>
    <row r="2253" spans="1:12" x14ac:dyDescent="0.4">
      <c r="A2253" s="45">
        <f t="shared" ca="1" si="178"/>
        <v>0</v>
      </c>
      <c r="B2253" s="45" t="b">
        <f t="shared" si="177"/>
        <v>0</v>
      </c>
      <c r="C2253" s="46">
        <f t="shared" si="179"/>
        <v>0</v>
      </c>
      <c r="D2253" s="45">
        <f t="shared" si="180"/>
        <v>0</v>
      </c>
      <c r="E2253" s="251">
        <f t="shared" si="181"/>
        <v>0</v>
      </c>
      <c r="F2253" s="168"/>
      <c r="G2253" s="96"/>
      <c r="H2253" s="79"/>
      <c r="I2253" s="285"/>
      <c r="J2253" s="62"/>
      <c r="K2253" s="51"/>
      <c r="L2253" s="66"/>
    </row>
    <row r="2254" spans="1:12" x14ac:dyDescent="0.4">
      <c r="A2254" s="45">
        <f t="shared" ca="1" si="178"/>
        <v>0</v>
      </c>
      <c r="B2254" s="45" t="b">
        <f t="shared" si="177"/>
        <v>0</v>
      </c>
      <c r="C2254" s="46">
        <f t="shared" si="179"/>
        <v>0</v>
      </c>
      <c r="D2254" s="45">
        <f t="shared" si="180"/>
        <v>0</v>
      </c>
      <c r="E2254" s="251">
        <f t="shared" si="181"/>
        <v>0</v>
      </c>
      <c r="F2254" s="168"/>
      <c r="G2254" s="96"/>
      <c r="H2254" s="79"/>
      <c r="I2254" s="285"/>
      <c r="J2254" s="62"/>
      <c r="K2254" s="51"/>
      <c r="L2254" s="66"/>
    </row>
    <row r="2255" spans="1:12" x14ac:dyDescent="0.4">
      <c r="A2255" s="45">
        <f t="shared" ca="1" si="178"/>
        <v>0</v>
      </c>
      <c r="B2255" s="45" t="b">
        <f t="shared" si="177"/>
        <v>0</v>
      </c>
      <c r="C2255" s="46">
        <f t="shared" si="179"/>
        <v>0</v>
      </c>
      <c r="D2255" s="45">
        <f t="shared" si="180"/>
        <v>0</v>
      </c>
      <c r="E2255" s="251">
        <f t="shared" si="181"/>
        <v>0</v>
      </c>
      <c r="F2255" s="168"/>
      <c r="G2255" s="96"/>
      <c r="H2255" s="79"/>
      <c r="I2255" s="285"/>
      <c r="J2255" s="62"/>
      <c r="K2255" s="51"/>
      <c r="L2255" s="66"/>
    </row>
    <row r="2256" spans="1:12" x14ac:dyDescent="0.4">
      <c r="A2256" s="45">
        <f t="shared" ca="1" si="178"/>
        <v>0</v>
      </c>
      <c r="B2256" s="45" t="b">
        <f t="shared" si="177"/>
        <v>0</v>
      </c>
      <c r="C2256" s="46">
        <f t="shared" si="179"/>
        <v>0</v>
      </c>
      <c r="D2256" s="45">
        <f t="shared" si="180"/>
        <v>0</v>
      </c>
      <c r="E2256" s="251">
        <f t="shared" si="181"/>
        <v>0</v>
      </c>
      <c r="F2256" s="168"/>
      <c r="G2256" s="96"/>
      <c r="H2256" s="79"/>
      <c r="I2256" s="285"/>
      <c r="J2256" s="62"/>
      <c r="K2256" s="51"/>
      <c r="L2256" s="66"/>
    </row>
    <row r="2257" spans="1:12" x14ac:dyDescent="0.4">
      <c r="A2257" s="45">
        <f t="shared" ca="1" si="178"/>
        <v>0</v>
      </c>
      <c r="B2257" s="45" t="b">
        <f t="shared" si="177"/>
        <v>0</v>
      </c>
      <c r="C2257" s="46">
        <f t="shared" si="179"/>
        <v>0</v>
      </c>
      <c r="D2257" s="45">
        <f t="shared" si="180"/>
        <v>0</v>
      </c>
      <c r="E2257" s="251">
        <f t="shared" si="181"/>
        <v>0</v>
      </c>
      <c r="F2257" s="168"/>
      <c r="G2257" s="96"/>
      <c r="H2257" s="79"/>
      <c r="I2257" s="285"/>
      <c r="J2257" s="62"/>
      <c r="K2257" s="51"/>
      <c r="L2257" s="66"/>
    </row>
    <row r="2258" spans="1:12" x14ac:dyDescent="0.4">
      <c r="A2258" s="45">
        <f t="shared" ca="1" si="178"/>
        <v>0</v>
      </c>
      <c r="B2258" s="45" t="b">
        <f t="shared" si="177"/>
        <v>0</v>
      </c>
      <c r="C2258" s="46">
        <f t="shared" si="179"/>
        <v>0</v>
      </c>
      <c r="D2258" s="45">
        <f t="shared" si="180"/>
        <v>0</v>
      </c>
      <c r="E2258" s="251">
        <f t="shared" si="181"/>
        <v>0</v>
      </c>
      <c r="F2258" s="168"/>
      <c r="G2258" s="96"/>
      <c r="H2258" s="79"/>
      <c r="I2258" s="285"/>
      <c r="J2258" s="62"/>
      <c r="K2258" s="51"/>
      <c r="L2258" s="66"/>
    </row>
    <row r="2259" spans="1:12" x14ac:dyDescent="0.4">
      <c r="A2259" s="45">
        <f t="shared" ca="1" si="178"/>
        <v>0</v>
      </c>
      <c r="B2259" s="45" t="b">
        <f t="shared" si="177"/>
        <v>0</v>
      </c>
      <c r="C2259" s="46">
        <f t="shared" si="179"/>
        <v>0</v>
      </c>
      <c r="D2259" s="45">
        <f t="shared" si="180"/>
        <v>0</v>
      </c>
      <c r="E2259" s="251">
        <f t="shared" si="181"/>
        <v>0</v>
      </c>
      <c r="F2259" s="168"/>
      <c r="G2259" s="96"/>
      <c r="H2259" s="79"/>
      <c r="I2259" s="285"/>
      <c r="J2259" s="62"/>
      <c r="K2259" s="51"/>
      <c r="L2259" s="66"/>
    </row>
    <row r="2260" spans="1:12" x14ac:dyDescent="0.4">
      <c r="A2260" s="45">
        <f t="shared" ca="1" si="178"/>
        <v>0</v>
      </c>
      <c r="B2260" s="45" t="b">
        <f t="shared" si="177"/>
        <v>0</v>
      </c>
      <c r="C2260" s="46">
        <f t="shared" si="179"/>
        <v>0</v>
      </c>
      <c r="D2260" s="45">
        <f t="shared" si="180"/>
        <v>0</v>
      </c>
      <c r="E2260" s="251">
        <f t="shared" si="181"/>
        <v>0</v>
      </c>
      <c r="F2260" s="168"/>
      <c r="G2260" s="96"/>
      <c r="H2260" s="79"/>
      <c r="I2260" s="285"/>
      <c r="J2260" s="62"/>
      <c r="K2260" s="51"/>
      <c r="L2260" s="66"/>
    </row>
    <row r="2261" spans="1:12" x14ac:dyDescent="0.4">
      <c r="A2261" s="45">
        <f t="shared" ca="1" si="178"/>
        <v>0</v>
      </c>
      <c r="B2261" s="45" t="b">
        <f t="shared" si="177"/>
        <v>0</v>
      </c>
      <c r="C2261" s="46">
        <f t="shared" si="179"/>
        <v>0</v>
      </c>
      <c r="D2261" s="45">
        <f t="shared" si="180"/>
        <v>0</v>
      </c>
      <c r="E2261" s="251">
        <f t="shared" si="181"/>
        <v>0</v>
      </c>
      <c r="F2261" s="168"/>
      <c r="G2261" s="96"/>
      <c r="H2261" s="79"/>
      <c r="I2261" s="285"/>
      <c r="J2261" s="62"/>
      <c r="K2261" s="51"/>
      <c r="L2261" s="66"/>
    </row>
    <row r="2262" spans="1:12" x14ac:dyDescent="0.4">
      <c r="A2262" s="45">
        <f t="shared" ca="1" si="178"/>
        <v>0</v>
      </c>
      <c r="B2262" s="45" t="b">
        <f t="shared" si="177"/>
        <v>0</v>
      </c>
      <c r="C2262" s="46">
        <f t="shared" si="179"/>
        <v>0</v>
      </c>
      <c r="D2262" s="45">
        <f t="shared" si="180"/>
        <v>0</v>
      </c>
      <c r="E2262" s="251">
        <f t="shared" si="181"/>
        <v>0</v>
      </c>
      <c r="F2262" s="168"/>
      <c r="G2262" s="96"/>
      <c r="H2262" s="79"/>
      <c r="I2262" s="285"/>
      <c r="J2262" s="62"/>
      <c r="K2262" s="51"/>
      <c r="L2262" s="66"/>
    </row>
    <row r="2263" spans="1:12" x14ac:dyDescent="0.4">
      <c r="A2263" s="45">
        <f t="shared" ca="1" si="178"/>
        <v>0</v>
      </c>
      <c r="B2263" s="45" t="b">
        <f t="shared" si="177"/>
        <v>0</v>
      </c>
      <c r="C2263" s="46">
        <f t="shared" si="179"/>
        <v>0</v>
      </c>
      <c r="D2263" s="45">
        <f t="shared" si="180"/>
        <v>0</v>
      </c>
      <c r="E2263" s="251">
        <f t="shared" si="181"/>
        <v>0</v>
      </c>
      <c r="F2263" s="168"/>
      <c r="G2263" s="96"/>
      <c r="H2263" s="79"/>
      <c r="I2263" s="285"/>
      <c r="J2263" s="62"/>
      <c r="K2263" s="51"/>
      <c r="L2263" s="66"/>
    </row>
    <row r="2264" spans="1:12" x14ac:dyDescent="0.4">
      <c r="A2264" s="45">
        <f t="shared" ca="1" si="178"/>
        <v>0</v>
      </c>
      <c r="B2264" s="45" t="b">
        <f t="shared" si="177"/>
        <v>0</v>
      </c>
      <c r="C2264" s="46">
        <f t="shared" si="179"/>
        <v>0</v>
      </c>
      <c r="D2264" s="45">
        <f t="shared" si="180"/>
        <v>0</v>
      </c>
      <c r="E2264" s="251">
        <f t="shared" si="181"/>
        <v>0</v>
      </c>
      <c r="F2264" s="168"/>
      <c r="G2264" s="96"/>
      <c r="H2264" s="79"/>
      <c r="I2264" s="285"/>
      <c r="J2264" s="62"/>
      <c r="K2264" s="51"/>
      <c r="L2264" s="66"/>
    </row>
    <row r="2265" spans="1:12" x14ac:dyDescent="0.4">
      <c r="A2265" s="45">
        <f t="shared" ca="1" si="178"/>
        <v>0</v>
      </c>
      <c r="B2265" s="45" t="b">
        <f t="shared" si="177"/>
        <v>0</v>
      </c>
      <c r="C2265" s="46">
        <f t="shared" si="179"/>
        <v>0</v>
      </c>
      <c r="D2265" s="45">
        <f t="shared" si="180"/>
        <v>0</v>
      </c>
      <c r="E2265" s="251">
        <f t="shared" si="181"/>
        <v>0</v>
      </c>
      <c r="F2265" s="168"/>
      <c r="G2265" s="96"/>
      <c r="H2265" s="79"/>
      <c r="I2265" s="285"/>
      <c r="J2265" s="62"/>
      <c r="K2265" s="51"/>
      <c r="L2265" s="66"/>
    </row>
    <row r="2266" spans="1:12" x14ac:dyDescent="0.4">
      <c r="A2266" s="45">
        <f t="shared" ca="1" si="178"/>
        <v>0</v>
      </c>
      <c r="B2266" s="45" t="b">
        <f t="shared" si="177"/>
        <v>0</v>
      </c>
      <c r="C2266" s="46">
        <f t="shared" si="179"/>
        <v>0</v>
      </c>
      <c r="D2266" s="45">
        <f t="shared" si="180"/>
        <v>0</v>
      </c>
      <c r="E2266" s="251">
        <f t="shared" si="181"/>
        <v>0</v>
      </c>
      <c r="F2266" s="168"/>
      <c r="G2266" s="96"/>
      <c r="H2266" s="79"/>
      <c r="I2266" s="285"/>
      <c r="J2266" s="62"/>
      <c r="K2266" s="51"/>
      <c r="L2266" s="66"/>
    </row>
    <row r="2267" spans="1:12" x14ac:dyDescent="0.4">
      <c r="A2267" s="45">
        <f t="shared" ca="1" si="178"/>
        <v>0</v>
      </c>
      <c r="B2267" s="45" t="b">
        <f t="shared" si="177"/>
        <v>0</v>
      </c>
      <c r="C2267" s="46">
        <f t="shared" si="179"/>
        <v>0</v>
      </c>
      <c r="D2267" s="45">
        <f t="shared" si="180"/>
        <v>0</v>
      </c>
      <c r="E2267" s="251">
        <f t="shared" si="181"/>
        <v>0</v>
      </c>
      <c r="F2267" s="168"/>
      <c r="G2267" s="96"/>
      <c r="H2267" s="79"/>
      <c r="I2267" s="285"/>
      <c r="J2267" s="62"/>
      <c r="K2267" s="51"/>
      <c r="L2267" s="66"/>
    </row>
    <row r="2268" spans="1:12" x14ac:dyDescent="0.4">
      <c r="A2268" s="45">
        <f t="shared" ca="1" si="178"/>
        <v>0</v>
      </c>
      <c r="B2268" s="45" t="b">
        <f t="shared" si="177"/>
        <v>0</v>
      </c>
      <c r="C2268" s="46">
        <f t="shared" si="179"/>
        <v>0</v>
      </c>
      <c r="D2268" s="45">
        <f t="shared" si="180"/>
        <v>0</v>
      </c>
      <c r="E2268" s="251">
        <f t="shared" si="181"/>
        <v>0</v>
      </c>
      <c r="F2268" s="168"/>
      <c r="G2268" s="96"/>
      <c r="H2268" s="79"/>
      <c r="I2268" s="285"/>
      <c r="J2268" s="62"/>
      <c r="K2268" s="51"/>
      <c r="L2268" s="66"/>
    </row>
    <row r="2269" spans="1:12" x14ac:dyDescent="0.4">
      <c r="A2269" s="45">
        <f t="shared" ca="1" si="178"/>
        <v>0</v>
      </c>
      <c r="B2269" s="45" t="b">
        <f t="shared" si="177"/>
        <v>0</v>
      </c>
      <c r="C2269" s="46">
        <f t="shared" si="179"/>
        <v>0</v>
      </c>
      <c r="D2269" s="45">
        <f t="shared" si="180"/>
        <v>0</v>
      </c>
      <c r="E2269" s="251">
        <f t="shared" si="181"/>
        <v>0</v>
      </c>
      <c r="F2269" s="168"/>
      <c r="G2269" s="96"/>
      <c r="H2269" s="79"/>
      <c r="I2269" s="285"/>
      <c r="J2269" s="62"/>
      <c r="K2269" s="51"/>
      <c r="L2269" s="66"/>
    </row>
    <row r="2270" spans="1:12" x14ac:dyDescent="0.4">
      <c r="A2270" s="45">
        <f t="shared" ca="1" si="178"/>
        <v>0</v>
      </c>
      <c r="B2270" s="45" t="b">
        <f t="shared" si="177"/>
        <v>0</v>
      </c>
      <c r="C2270" s="46">
        <f t="shared" si="179"/>
        <v>0</v>
      </c>
      <c r="D2270" s="45">
        <f t="shared" si="180"/>
        <v>0</v>
      </c>
      <c r="E2270" s="251">
        <f t="shared" si="181"/>
        <v>0</v>
      </c>
      <c r="F2270" s="168"/>
      <c r="G2270" s="96"/>
      <c r="H2270" s="79"/>
      <c r="I2270" s="285"/>
      <c r="J2270" s="62"/>
      <c r="K2270" s="51"/>
      <c r="L2270" s="66"/>
    </row>
    <row r="2271" spans="1:12" x14ac:dyDescent="0.4">
      <c r="A2271" s="45">
        <f t="shared" ca="1" si="178"/>
        <v>0</v>
      </c>
      <c r="B2271" s="45" t="b">
        <f t="shared" si="177"/>
        <v>0</v>
      </c>
      <c r="C2271" s="46">
        <f t="shared" si="179"/>
        <v>0</v>
      </c>
      <c r="D2271" s="45">
        <f t="shared" si="180"/>
        <v>0</v>
      </c>
      <c r="E2271" s="251">
        <f t="shared" si="181"/>
        <v>0</v>
      </c>
      <c r="F2271" s="168"/>
      <c r="G2271" s="96"/>
      <c r="H2271" s="79"/>
      <c r="I2271" s="285"/>
      <c r="J2271" s="62"/>
      <c r="K2271" s="51"/>
      <c r="L2271" s="66"/>
    </row>
    <row r="2272" spans="1:12" x14ac:dyDescent="0.4">
      <c r="A2272" s="45">
        <f t="shared" ca="1" si="178"/>
        <v>0</v>
      </c>
      <c r="B2272" s="45" t="b">
        <f t="shared" si="177"/>
        <v>0</v>
      </c>
      <c r="C2272" s="46">
        <f t="shared" si="179"/>
        <v>0</v>
      </c>
      <c r="D2272" s="45">
        <f t="shared" si="180"/>
        <v>0</v>
      </c>
      <c r="E2272" s="251">
        <f t="shared" si="181"/>
        <v>0</v>
      </c>
      <c r="F2272" s="168"/>
      <c r="G2272" s="96"/>
      <c r="H2272" s="79"/>
      <c r="I2272" s="285"/>
      <c r="J2272" s="62"/>
      <c r="K2272" s="51"/>
      <c r="L2272" s="66"/>
    </row>
    <row r="2273" spans="1:12" x14ac:dyDescent="0.4">
      <c r="A2273" s="45">
        <f t="shared" ca="1" si="178"/>
        <v>0</v>
      </c>
      <c r="B2273" s="45" t="b">
        <f t="shared" si="177"/>
        <v>0</v>
      </c>
      <c r="C2273" s="46">
        <f t="shared" si="179"/>
        <v>0</v>
      </c>
      <c r="D2273" s="45">
        <f t="shared" si="180"/>
        <v>0</v>
      </c>
      <c r="E2273" s="251">
        <f t="shared" si="181"/>
        <v>0</v>
      </c>
      <c r="F2273" s="168"/>
      <c r="G2273" s="96"/>
      <c r="H2273" s="79"/>
      <c r="I2273" s="285"/>
      <c r="J2273" s="62"/>
      <c r="K2273" s="51"/>
      <c r="L2273" s="66"/>
    </row>
    <row r="2274" spans="1:12" x14ac:dyDescent="0.4">
      <c r="A2274" s="45">
        <f t="shared" ca="1" si="178"/>
        <v>0</v>
      </c>
      <c r="B2274" s="45" t="b">
        <f t="shared" si="177"/>
        <v>0</v>
      </c>
      <c r="C2274" s="46">
        <f t="shared" si="179"/>
        <v>0</v>
      </c>
      <c r="D2274" s="45">
        <f t="shared" si="180"/>
        <v>0</v>
      </c>
      <c r="E2274" s="251">
        <f t="shared" si="181"/>
        <v>0</v>
      </c>
      <c r="F2274" s="168"/>
      <c r="G2274" s="96"/>
      <c r="H2274" s="79"/>
      <c r="I2274" s="285"/>
      <c r="J2274" s="62"/>
      <c r="K2274" s="51"/>
      <c r="L2274" s="66"/>
    </row>
    <row r="2275" spans="1:12" x14ac:dyDescent="0.4">
      <c r="A2275" s="45">
        <f t="shared" ca="1" si="178"/>
        <v>0</v>
      </c>
      <c r="B2275" s="45" t="b">
        <f t="shared" si="177"/>
        <v>0</v>
      </c>
      <c r="C2275" s="46">
        <f t="shared" si="179"/>
        <v>0</v>
      </c>
      <c r="D2275" s="45">
        <f t="shared" si="180"/>
        <v>0</v>
      </c>
      <c r="E2275" s="251">
        <f t="shared" si="181"/>
        <v>0</v>
      </c>
      <c r="F2275" s="168"/>
      <c r="G2275" s="96"/>
      <c r="H2275" s="79"/>
      <c r="I2275" s="285"/>
      <c r="J2275" s="62"/>
      <c r="K2275" s="51"/>
      <c r="L2275" s="66"/>
    </row>
    <row r="2276" spans="1:12" x14ac:dyDescent="0.4">
      <c r="A2276" s="45">
        <f t="shared" ca="1" si="178"/>
        <v>0</v>
      </c>
      <c r="B2276" s="45" t="b">
        <f t="shared" si="177"/>
        <v>0</v>
      </c>
      <c r="C2276" s="46">
        <f t="shared" si="179"/>
        <v>0</v>
      </c>
      <c r="D2276" s="45">
        <f t="shared" si="180"/>
        <v>0</v>
      </c>
      <c r="E2276" s="251">
        <f t="shared" si="181"/>
        <v>0</v>
      </c>
      <c r="F2276" s="168"/>
      <c r="G2276" s="96"/>
      <c r="H2276" s="79"/>
      <c r="I2276" s="285"/>
      <c r="J2276" s="62"/>
      <c r="K2276" s="51"/>
      <c r="L2276" s="66"/>
    </row>
    <row r="2277" spans="1:12" x14ac:dyDescent="0.4">
      <c r="A2277" s="45">
        <f t="shared" ca="1" si="178"/>
        <v>0</v>
      </c>
      <c r="B2277" s="45" t="b">
        <f t="shared" si="177"/>
        <v>0</v>
      </c>
      <c r="C2277" s="46">
        <f t="shared" si="179"/>
        <v>0</v>
      </c>
      <c r="D2277" s="45">
        <f t="shared" si="180"/>
        <v>0</v>
      </c>
      <c r="E2277" s="251">
        <f t="shared" si="181"/>
        <v>0</v>
      </c>
      <c r="F2277" s="168"/>
      <c r="G2277" s="96"/>
      <c r="H2277" s="79"/>
      <c r="I2277" s="285"/>
      <c r="J2277" s="62"/>
      <c r="K2277" s="51"/>
      <c r="L2277" s="66"/>
    </row>
    <row r="2278" spans="1:12" x14ac:dyDescent="0.4">
      <c r="A2278" s="45">
        <f t="shared" ca="1" si="178"/>
        <v>0</v>
      </c>
      <c r="B2278" s="45" t="b">
        <f t="shared" si="177"/>
        <v>0</v>
      </c>
      <c r="C2278" s="46">
        <f t="shared" si="179"/>
        <v>0</v>
      </c>
      <c r="D2278" s="45">
        <f t="shared" si="180"/>
        <v>0</v>
      </c>
      <c r="E2278" s="251">
        <f t="shared" si="181"/>
        <v>0</v>
      </c>
      <c r="F2278" s="168"/>
      <c r="G2278" s="96"/>
      <c r="H2278" s="79"/>
      <c r="I2278" s="285"/>
      <c r="J2278" s="62"/>
      <c r="K2278" s="51"/>
      <c r="L2278" s="66"/>
    </row>
    <row r="2279" spans="1:12" x14ac:dyDescent="0.4">
      <c r="A2279" s="45">
        <f t="shared" ca="1" si="178"/>
        <v>0</v>
      </c>
      <c r="B2279" s="45" t="b">
        <f t="shared" si="177"/>
        <v>0</v>
      </c>
      <c r="C2279" s="46">
        <f t="shared" si="179"/>
        <v>0</v>
      </c>
      <c r="D2279" s="45">
        <f t="shared" si="180"/>
        <v>0</v>
      </c>
      <c r="E2279" s="251">
        <f t="shared" si="181"/>
        <v>0</v>
      </c>
      <c r="F2279" s="168"/>
      <c r="G2279" s="96"/>
      <c r="H2279" s="79"/>
      <c r="I2279" s="285"/>
      <c r="J2279" s="62"/>
      <c r="K2279" s="51"/>
      <c r="L2279" s="66"/>
    </row>
    <row r="2280" spans="1:12" x14ac:dyDescent="0.4">
      <c r="A2280" s="45">
        <f t="shared" ca="1" si="178"/>
        <v>0</v>
      </c>
      <c r="B2280" s="45" t="b">
        <f t="shared" si="177"/>
        <v>0</v>
      </c>
      <c r="C2280" s="46">
        <f t="shared" si="179"/>
        <v>0</v>
      </c>
      <c r="D2280" s="45">
        <f t="shared" si="180"/>
        <v>0</v>
      </c>
      <c r="E2280" s="251">
        <f t="shared" si="181"/>
        <v>0</v>
      </c>
      <c r="F2280" s="168"/>
      <c r="G2280" s="96"/>
      <c r="H2280" s="79"/>
      <c r="I2280" s="285"/>
      <c r="J2280" s="62"/>
      <c r="K2280" s="51"/>
      <c r="L2280" s="66"/>
    </row>
    <row r="2281" spans="1:12" x14ac:dyDescent="0.4">
      <c r="A2281" s="45">
        <f t="shared" ca="1" si="178"/>
        <v>0</v>
      </c>
      <c r="B2281" s="45" t="b">
        <f t="shared" si="177"/>
        <v>0</v>
      </c>
      <c r="C2281" s="46">
        <f t="shared" si="179"/>
        <v>0</v>
      </c>
      <c r="D2281" s="45">
        <f t="shared" si="180"/>
        <v>0</v>
      </c>
      <c r="E2281" s="251">
        <f t="shared" si="181"/>
        <v>0</v>
      </c>
      <c r="F2281" s="168"/>
      <c r="G2281" s="96"/>
      <c r="H2281" s="79"/>
      <c r="I2281" s="285"/>
      <c r="J2281" s="62"/>
      <c r="K2281" s="51"/>
      <c r="L2281" s="66"/>
    </row>
    <row r="2282" spans="1:12" x14ac:dyDescent="0.4">
      <c r="A2282" s="45">
        <f t="shared" ca="1" si="178"/>
        <v>0</v>
      </c>
      <c r="B2282" s="45" t="b">
        <f t="shared" si="177"/>
        <v>0</v>
      </c>
      <c r="C2282" s="46">
        <f t="shared" si="179"/>
        <v>0</v>
      </c>
      <c r="D2282" s="45">
        <f t="shared" si="180"/>
        <v>0</v>
      </c>
      <c r="E2282" s="251">
        <f t="shared" si="181"/>
        <v>0</v>
      </c>
      <c r="F2282" s="168"/>
      <c r="G2282" s="96"/>
      <c r="H2282" s="79"/>
      <c r="I2282" s="285"/>
      <c r="J2282" s="62"/>
      <c r="K2282" s="51"/>
      <c r="L2282" s="66"/>
    </row>
    <row r="2283" spans="1:12" x14ac:dyDescent="0.4">
      <c r="A2283" s="45">
        <f t="shared" ca="1" si="178"/>
        <v>0</v>
      </c>
      <c r="B2283" s="45" t="b">
        <f t="shared" si="177"/>
        <v>0</v>
      </c>
      <c r="C2283" s="46">
        <f t="shared" si="179"/>
        <v>0</v>
      </c>
      <c r="D2283" s="45">
        <f t="shared" si="180"/>
        <v>0</v>
      </c>
      <c r="E2283" s="251">
        <f t="shared" si="181"/>
        <v>0</v>
      </c>
      <c r="F2283" s="168"/>
      <c r="G2283" s="96"/>
      <c r="H2283" s="79"/>
      <c r="I2283" s="285"/>
      <c r="J2283" s="62"/>
      <c r="K2283" s="51"/>
      <c r="L2283" s="66"/>
    </row>
    <row r="2284" spans="1:12" x14ac:dyDescent="0.4">
      <c r="A2284" s="45">
        <f t="shared" ca="1" si="178"/>
        <v>0</v>
      </c>
      <c r="B2284" s="45" t="b">
        <f t="shared" si="177"/>
        <v>0</v>
      </c>
      <c r="C2284" s="46">
        <f t="shared" si="179"/>
        <v>0</v>
      </c>
      <c r="D2284" s="45">
        <f t="shared" si="180"/>
        <v>0</v>
      </c>
      <c r="E2284" s="251">
        <f t="shared" si="181"/>
        <v>0</v>
      </c>
      <c r="F2284" s="168"/>
      <c r="G2284" s="96"/>
      <c r="H2284" s="79"/>
      <c r="I2284" s="285"/>
      <c r="J2284" s="62"/>
      <c r="K2284" s="51"/>
      <c r="L2284" s="66"/>
    </row>
    <row r="2285" spans="1:12" x14ac:dyDescent="0.4">
      <c r="A2285" s="45">
        <f t="shared" ca="1" si="178"/>
        <v>0</v>
      </c>
      <c r="B2285" s="45" t="b">
        <f t="shared" si="177"/>
        <v>0</v>
      </c>
      <c r="C2285" s="46">
        <f t="shared" si="179"/>
        <v>0</v>
      </c>
      <c r="D2285" s="45">
        <f t="shared" si="180"/>
        <v>0</v>
      </c>
      <c r="E2285" s="251">
        <f t="shared" si="181"/>
        <v>0</v>
      </c>
      <c r="F2285" s="168"/>
      <c r="G2285" s="96"/>
      <c r="H2285" s="79"/>
      <c r="I2285" s="285"/>
      <c r="J2285" s="62"/>
      <c r="K2285" s="51"/>
      <c r="L2285" s="66"/>
    </row>
    <row r="2286" spans="1:12" x14ac:dyDescent="0.4">
      <c r="A2286" s="45">
        <f t="shared" ca="1" si="178"/>
        <v>0</v>
      </c>
      <c r="B2286" s="45" t="b">
        <f t="shared" si="177"/>
        <v>0</v>
      </c>
      <c r="C2286" s="46">
        <f t="shared" si="179"/>
        <v>0</v>
      </c>
      <c r="D2286" s="45">
        <f t="shared" si="180"/>
        <v>0</v>
      </c>
      <c r="E2286" s="251">
        <f t="shared" si="181"/>
        <v>0</v>
      </c>
      <c r="F2286" s="168"/>
      <c r="G2286" s="96"/>
      <c r="H2286" s="79"/>
      <c r="I2286" s="285"/>
      <c r="J2286" s="62"/>
      <c r="K2286" s="51"/>
      <c r="L2286" s="66"/>
    </row>
    <row r="2287" spans="1:12" x14ac:dyDescent="0.4">
      <c r="A2287" s="45">
        <f t="shared" ca="1" si="178"/>
        <v>0</v>
      </c>
      <c r="B2287" s="45" t="b">
        <f t="shared" si="177"/>
        <v>0</v>
      </c>
      <c r="C2287" s="46">
        <f t="shared" si="179"/>
        <v>0</v>
      </c>
      <c r="D2287" s="45">
        <f t="shared" si="180"/>
        <v>0</v>
      </c>
      <c r="E2287" s="251">
        <f t="shared" si="181"/>
        <v>0</v>
      </c>
      <c r="F2287" s="168"/>
      <c r="G2287" s="96"/>
      <c r="H2287" s="79"/>
      <c r="I2287" s="285"/>
      <c r="J2287" s="62"/>
      <c r="K2287" s="51"/>
      <c r="L2287" s="66"/>
    </row>
    <row r="2288" spans="1:12" x14ac:dyDescent="0.4">
      <c r="A2288" s="45">
        <f t="shared" ca="1" si="178"/>
        <v>0</v>
      </c>
      <c r="B2288" s="45" t="b">
        <f t="shared" si="177"/>
        <v>0</v>
      </c>
      <c r="C2288" s="46">
        <f t="shared" si="179"/>
        <v>0</v>
      </c>
      <c r="D2288" s="45">
        <f t="shared" si="180"/>
        <v>0</v>
      </c>
      <c r="E2288" s="251">
        <f t="shared" si="181"/>
        <v>0</v>
      </c>
      <c r="F2288" s="168"/>
      <c r="G2288" s="96"/>
      <c r="H2288" s="79"/>
      <c r="I2288" s="285"/>
      <c r="J2288" s="62"/>
      <c r="K2288" s="51"/>
      <c r="L2288" s="66"/>
    </row>
    <row r="2289" spans="1:12" x14ac:dyDescent="0.4">
      <c r="A2289" s="45">
        <f t="shared" ca="1" si="178"/>
        <v>0</v>
      </c>
      <c r="B2289" s="45" t="b">
        <f t="shared" si="177"/>
        <v>0</v>
      </c>
      <c r="C2289" s="46">
        <f t="shared" si="179"/>
        <v>0</v>
      </c>
      <c r="D2289" s="45">
        <f t="shared" si="180"/>
        <v>0</v>
      </c>
      <c r="E2289" s="251">
        <f t="shared" si="181"/>
        <v>0</v>
      </c>
      <c r="F2289" s="168"/>
      <c r="G2289" s="96"/>
      <c r="H2289" s="79"/>
      <c r="I2289" s="285"/>
      <c r="J2289" s="62"/>
      <c r="K2289" s="51"/>
      <c r="L2289" s="66"/>
    </row>
    <row r="2290" spans="1:12" x14ac:dyDescent="0.4">
      <c r="A2290" s="45">
        <f t="shared" ca="1" si="178"/>
        <v>0</v>
      </c>
      <c r="B2290" s="45" t="b">
        <f t="shared" si="177"/>
        <v>0</v>
      </c>
      <c r="C2290" s="46">
        <f t="shared" si="179"/>
        <v>0</v>
      </c>
      <c r="D2290" s="45">
        <f t="shared" si="180"/>
        <v>0</v>
      </c>
      <c r="E2290" s="251">
        <f t="shared" si="181"/>
        <v>0</v>
      </c>
      <c r="F2290" s="168"/>
      <c r="G2290" s="96"/>
      <c r="H2290" s="79"/>
      <c r="I2290" s="285"/>
      <c r="J2290" s="62"/>
      <c r="K2290" s="51"/>
      <c r="L2290" s="66"/>
    </row>
    <row r="2291" spans="1:12" x14ac:dyDescent="0.4">
      <c r="A2291" s="45">
        <f t="shared" ca="1" si="178"/>
        <v>0</v>
      </c>
      <c r="B2291" s="45" t="b">
        <f t="shared" si="177"/>
        <v>0</v>
      </c>
      <c r="C2291" s="46">
        <f t="shared" si="179"/>
        <v>0</v>
      </c>
      <c r="D2291" s="45">
        <f t="shared" si="180"/>
        <v>0</v>
      </c>
      <c r="E2291" s="251">
        <f t="shared" si="181"/>
        <v>0</v>
      </c>
      <c r="F2291" s="168"/>
      <c r="G2291" s="96"/>
      <c r="H2291" s="79"/>
      <c r="I2291" s="285"/>
      <c r="J2291" s="62"/>
      <c r="K2291" s="51"/>
      <c r="L2291" s="66"/>
    </row>
    <row r="2292" spans="1:12" x14ac:dyDescent="0.4">
      <c r="A2292" s="45">
        <f t="shared" ca="1" si="178"/>
        <v>0</v>
      </c>
      <c r="B2292" s="45" t="b">
        <f t="shared" si="177"/>
        <v>0</v>
      </c>
      <c r="C2292" s="46">
        <f t="shared" si="179"/>
        <v>0</v>
      </c>
      <c r="D2292" s="45">
        <f t="shared" si="180"/>
        <v>0</v>
      </c>
      <c r="E2292" s="251">
        <f t="shared" si="181"/>
        <v>0</v>
      </c>
      <c r="F2292" s="168"/>
      <c r="G2292" s="96"/>
      <c r="H2292" s="79"/>
      <c r="I2292" s="285"/>
      <c r="J2292" s="62"/>
      <c r="K2292" s="51"/>
      <c r="L2292" s="66"/>
    </row>
    <row r="2293" spans="1:12" x14ac:dyDescent="0.4">
      <c r="A2293" s="45">
        <f t="shared" ca="1" si="178"/>
        <v>0</v>
      </c>
      <c r="B2293" s="45" t="b">
        <f t="shared" si="177"/>
        <v>0</v>
      </c>
      <c r="C2293" s="46">
        <f t="shared" si="179"/>
        <v>0</v>
      </c>
      <c r="D2293" s="45">
        <f t="shared" si="180"/>
        <v>0</v>
      </c>
      <c r="E2293" s="251">
        <f t="shared" si="181"/>
        <v>0</v>
      </c>
      <c r="F2293" s="168"/>
      <c r="G2293" s="96"/>
      <c r="H2293" s="79"/>
      <c r="I2293" s="285"/>
      <c r="J2293" s="62"/>
      <c r="K2293" s="51"/>
      <c r="L2293" s="66"/>
    </row>
    <row r="2294" spans="1:12" x14ac:dyDescent="0.4">
      <c r="A2294" s="45">
        <f t="shared" ca="1" si="178"/>
        <v>0</v>
      </c>
      <c r="B2294" s="45" t="b">
        <f t="shared" si="177"/>
        <v>0</v>
      </c>
      <c r="C2294" s="46">
        <f t="shared" si="179"/>
        <v>0</v>
      </c>
      <c r="D2294" s="45">
        <f t="shared" si="180"/>
        <v>0</v>
      </c>
      <c r="E2294" s="251">
        <f t="shared" si="181"/>
        <v>0</v>
      </c>
      <c r="F2294" s="168"/>
      <c r="G2294" s="96"/>
      <c r="H2294" s="79"/>
      <c r="I2294" s="285"/>
      <c r="J2294" s="62"/>
      <c r="K2294" s="51"/>
      <c r="L2294" s="66"/>
    </row>
    <row r="2295" spans="1:12" x14ac:dyDescent="0.4">
      <c r="A2295" s="45">
        <f t="shared" ca="1" si="178"/>
        <v>0</v>
      </c>
      <c r="B2295" s="45" t="b">
        <f t="shared" si="177"/>
        <v>0</v>
      </c>
      <c r="C2295" s="46">
        <f t="shared" si="179"/>
        <v>0</v>
      </c>
      <c r="D2295" s="45">
        <f t="shared" si="180"/>
        <v>0</v>
      </c>
      <c r="E2295" s="251">
        <f t="shared" si="181"/>
        <v>0</v>
      </c>
      <c r="F2295" s="168"/>
      <c r="G2295" s="96"/>
      <c r="H2295" s="79"/>
      <c r="I2295" s="285"/>
      <c r="J2295" s="62"/>
      <c r="K2295" s="51"/>
      <c r="L2295" s="66"/>
    </row>
    <row r="2296" spans="1:12" x14ac:dyDescent="0.4">
      <c r="A2296" s="45">
        <f t="shared" ca="1" si="178"/>
        <v>0</v>
      </c>
      <c r="B2296" s="45" t="b">
        <f t="shared" si="177"/>
        <v>0</v>
      </c>
      <c r="C2296" s="46">
        <f t="shared" si="179"/>
        <v>0</v>
      </c>
      <c r="D2296" s="45">
        <f t="shared" si="180"/>
        <v>0</v>
      </c>
      <c r="E2296" s="251">
        <f t="shared" si="181"/>
        <v>0</v>
      </c>
      <c r="F2296" s="168"/>
      <c r="G2296" s="96"/>
      <c r="H2296" s="79"/>
      <c r="I2296" s="285"/>
      <c r="J2296" s="62"/>
      <c r="K2296" s="51"/>
      <c r="L2296" s="66"/>
    </row>
    <row r="2297" spans="1:12" x14ac:dyDescent="0.4">
      <c r="A2297" s="45">
        <f t="shared" ca="1" si="178"/>
        <v>0</v>
      </c>
      <c r="B2297" s="45" t="b">
        <f t="shared" si="177"/>
        <v>0</v>
      </c>
      <c r="C2297" s="46">
        <f t="shared" si="179"/>
        <v>0</v>
      </c>
      <c r="D2297" s="45">
        <f t="shared" si="180"/>
        <v>0</v>
      </c>
      <c r="E2297" s="251">
        <f t="shared" si="181"/>
        <v>0</v>
      </c>
      <c r="F2297" s="168"/>
      <c r="G2297" s="96"/>
      <c r="H2297" s="79"/>
      <c r="I2297" s="285"/>
      <c r="J2297" s="62"/>
      <c r="K2297" s="51"/>
      <c r="L2297" s="66"/>
    </row>
    <row r="2298" spans="1:12" x14ac:dyDescent="0.4">
      <c r="A2298" s="45">
        <f t="shared" ca="1" si="178"/>
        <v>0</v>
      </c>
      <c r="B2298" s="45" t="b">
        <f t="shared" si="177"/>
        <v>0</v>
      </c>
      <c r="C2298" s="46">
        <f t="shared" si="179"/>
        <v>0</v>
      </c>
      <c r="D2298" s="45">
        <f t="shared" si="180"/>
        <v>0</v>
      </c>
      <c r="E2298" s="251">
        <f t="shared" si="181"/>
        <v>0</v>
      </c>
      <c r="F2298" s="168"/>
      <c r="G2298" s="96"/>
      <c r="H2298" s="79"/>
      <c r="I2298" s="285"/>
      <c r="J2298" s="62"/>
      <c r="K2298" s="51"/>
      <c r="L2298" s="66"/>
    </row>
    <row r="2299" spans="1:12" x14ac:dyDescent="0.4">
      <c r="A2299" s="45">
        <f t="shared" ca="1" si="178"/>
        <v>0</v>
      </c>
      <c r="B2299" s="45" t="b">
        <f t="shared" si="177"/>
        <v>0</v>
      </c>
      <c r="C2299" s="46">
        <f t="shared" si="179"/>
        <v>0</v>
      </c>
      <c r="D2299" s="45">
        <f t="shared" si="180"/>
        <v>0</v>
      </c>
      <c r="E2299" s="251">
        <f t="shared" si="181"/>
        <v>0</v>
      </c>
      <c r="F2299" s="168"/>
      <c r="G2299" s="96"/>
      <c r="H2299" s="79"/>
      <c r="I2299" s="285"/>
      <c r="J2299" s="62"/>
      <c r="K2299" s="51"/>
      <c r="L2299" s="66"/>
    </row>
    <row r="2300" spans="1:12" x14ac:dyDescent="0.4">
      <c r="A2300" s="45">
        <f t="shared" ca="1" si="178"/>
        <v>0</v>
      </c>
      <c r="B2300" s="45" t="b">
        <f t="shared" si="177"/>
        <v>0</v>
      </c>
      <c r="C2300" s="46">
        <f t="shared" si="179"/>
        <v>0</v>
      </c>
      <c r="D2300" s="45">
        <f t="shared" si="180"/>
        <v>0</v>
      </c>
      <c r="E2300" s="251">
        <f t="shared" si="181"/>
        <v>0</v>
      </c>
      <c r="F2300" s="168"/>
      <c r="G2300" s="96"/>
      <c r="H2300" s="79"/>
      <c r="I2300" s="285"/>
      <c r="J2300" s="62"/>
      <c r="K2300" s="51"/>
      <c r="L2300" s="66"/>
    </row>
    <row r="2301" spans="1:12" x14ac:dyDescent="0.4">
      <c r="A2301" s="45">
        <f t="shared" ca="1" si="178"/>
        <v>0</v>
      </c>
      <c r="B2301" s="45" t="b">
        <f t="shared" si="177"/>
        <v>0</v>
      </c>
      <c r="C2301" s="46">
        <f t="shared" si="179"/>
        <v>0</v>
      </c>
      <c r="D2301" s="45">
        <f t="shared" si="180"/>
        <v>0</v>
      </c>
      <c r="E2301" s="251">
        <f t="shared" si="181"/>
        <v>0</v>
      </c>
      <c r="F2301" s="168"/>
      <c r="G2301" s="96"/>
      <c r="H2301" s="79"/>
      <c r="I2301" s="285"/>
      <c r="J2301" s="62"/>
      <c r="K2301" s="51"/>
      <c r="L2301" s="66"/>
    </row>
    <row r="2302" spans="1:12" x14ac:dyDescent="0.4">
      <c r="A2302" s="45">
        <f t="shared" ca="1" si="178"/>
        <v>0</v>
      </c>
      <c r="B2302" s="45" t="b">
        <f t="shared" si="177"/>
        <v>0</v>
      </c>
      <c r="C2302" s="46">
        <f t="shared" si="179"/>
        <v>0</v>
      </c>
      <c r="D2302" s="45">
        <f t="shared" si="180"/>
        <v>0</v>
      </c>
      <c r="E2302" s="251">
        <f t="shared" si="181"/>
        <v>0</v>
      </c>
      <c r="F2302" s="168"/>
      <c r="G2302" s="96"/>
      <c r="H2302" s="79"/>
      <c r="I2302" s="285"/>
      <c r="J2302" s="62"/>
      <c r="K2302" s="51"/>
      <c r="L2302" s="66"/>
    </row>
    <row r="2303" spans="1:12" x14ac:dyDescent="0.4">
      <c r="A2303" s="45">
        <f t="shared" ca="1" si="178"/>
        <v>0</v>
      </c>
      <c r="B2303" s="45" t="b">
        <f t="shared" si="177"/>
        <v>0</v>
      </c>
      <c r="C2303" s="46">
        <f t="shared" si="179"/>
        <v>0</v>
      </c>
      <c r="D2303" s="45">
        <f t="shared" si="180"/>
        <v>0</v>
      </c>
      <c r="E2303" s="251">
        <f t="shared" si="181"/>
        <v>0</v>
      </c>
      <c r="F2303" s="168"/>
      <c r="G2303" s="96"/>
      <c r="H2303" s="79"/>
      <c r="I2303" s="285"/>
      <c r="J2303" s="62"/>
      <c r="K2303" s="51"/>
      <c r="L2303" s="66"/>
    </row>
    <row r="2304" spans="1:12" x14ac:dyDescent="0.4">
      <c r="A2304" s="45">
        <f t="shared" ca="1" si="178"/>
        <v>0</v>
      </c>
      <c r="B2304" s="45" t="b">
        <f t="shared" si="177"/>
        <v>0</v>
      </c>
      <c r="C2304" s="46">
        <f t="shared" si="179"/>
        <v>0</v>
      </c>
      <c r="D2304" s="45">
        <f t="shared" si="180"/>
        <v>0</v>
      </c>
      <c r="E2304" s="251">
        <f t="shared" si="181"/>
        <v>0</v>
      </c>
      <c r="F2304" s="168"/>
      <c r="G2304" s="96"/>
      <c r="H2304" s="79"/>
      <c r="I2304" s="285"/>
      <c r="J2304" s="62"/>
      <c r="K2304" s="51"/>
      <c r="L2304" s="66"/>
    </row>
    <row r="2305" spans="1:12" x14ac:dyDescent="0.4">
      <c r="A2305" s="45">
        <f t="shared" ca="1" si="178"/>
        <v>0</v>
      </c>
      <c r="B2305" s="45" t="b">
        <f t="shared" si="177"/>
        <v>0</v>
      </c>
      <c r="C2305" s="46">
        <f t="shared" si="179"/>
        <v>0</v>
      </c>
      <c r="D2305" s="45">
        <f t="shared" si="180"/>
        <v>0</v>
      </c>
      <c r="E2305" s="251">
        <f t="shared" si="181"/>
        <v>0</v>
      </c>
      <c r="F2305" s="168"/>
      <c r="G2305" s="96"/>
      <c r="H2305" s="79"/>
      <c r="I2305" s="285"/>
      <c r="J2305" s="62"/>
      <c r="K2305" s="51"/>
      <c r="L2305" s="66"/>
    </row>
    <row r="2306" spans="1:12" x14ac:dyDescent="0.4">
      <c r="A2306" s="45">
        <f t="shared" ca="1" si="178"/>
        <v>0</v>
      </c>
      <c r="B2306" s="45" t="b">
        <f t="shared" si="177"/>
        <v>0</v>
      </c>
      <c r="C2306" s="46">
        <f t="shared" si="179"/>
        <v>0</v>
      </c>
      <c r="D2306" s="45">
        <f t="shared" si="180"/>
        <v>0</v>
      </c>
      <c r="E2306" s="251">
        <f t="shared" si="181"/>
        <v>0</v>
      </c>
      <c r="F2306" s="168"/>
      <c r="G2306" s="96"/>
      <c r="H2306" s="79"/>
      <c r="I2306" s="285"/>
      <c r="J2306" s="62"/>
      <c r="K2306" s="51"/>
      <c r="L2306" s="66"/>
    </row>
    <row r="2307" spans="1:12" x14ac:dyDescent="0.4">
      <c r="A2307" s="45">
        <f t="shared" ca="1" si="178"/>
        <v>0</v>
      </c>
      <c r="B2307" s="45" t="b">
        <f t="shared" si="177"/>
        <v>0</v>
      </c>
      <c r="C2307" s="46">
        <f t="shared" si="179"/>
        <v>0</v>
      </c>
      <c r="D2307" s="45">
        <f t="shared" si="180"/>
        <v>0</v>
      </c>
      <c r="E2307" s="251">
        <f t="shared" si="181"/>
        <v>0</v>
      </c>
      <c r="F2307" s="168"/>
      <c r="G2307" s="96"/>
      <c r="H2307" s="79"/>
      <c r="I2307" s="285"/>
      <c r="J2307" s="62"/>
      <c r="K2307" s="51"/>
      <c r="L2307" s="66"/>
    </row>
    <row r="2308" spans="1:12" x14ac:dyDescent="0.4">
      <c r="A2308" s="45">
        <f t="shared" ca="1" si="178"/>
        <v>0</v>
      </c>
      <c r="B2308" s="45" t="b">
        <f t="shared" si="177"/>
        <v>0</v>
      </c>
      <c r="C2308" s="46">
        <f t="shared" si="179"/>
        <v>0</v>
      </c>
      <c r="D2308" s="45">
        <f t="shared" si="180"/>
        <v>0</v>
      </c>
      <c r="E2308" s="251">
        <f t="shared" si="181"/>
        <v>0</v>
      </c>
      <c r="F2308" s="168"/>
      <c r="G2308" s="96"/>
      <c r="H2308" s="79"/>
      <c r="I2308" s="285"/>
      <c r="J2308" s="62"/>
      <c r="K2308" s="51"/>
      <c r="L2308" s="66"/>
    </row>
    <row r="2309" spans="1:12" x14ac:dyDescent="0.4">
      <c r="A2309" s="45">
        <f t="shared" ca="1" si="178"/>
        <v>0</v>
      </c>
      <c r="B2309" s="45" t="b">
        <f t="shared" si="177"/>
        <v>0</v>
      </c>
      <c r="C2309" s="46">
        <f t="shared" si="179"/>
        <v>0</v>
      </c>
      <c r="D2309" s="45">
        <f t="shared" si="180"/>
        <v>0</v>
      </c>
      <c r="E2309" s="251">
        <f t="shared" si="181"/>
        <v>0</v>
      </c>
      <c r="F2309" s="168"/>
      <c r="G2309" s="96"/>
      <c r="H2309" s="79"/>
      <c r="I2309" s="285"/>
      <c r="J2309" s="62"/>
      <c r="K2309" s="51"/>
      <c r="L2309" s="66"/>
    </row>
    <row r="2310" spans="1:12" x14ac:dyDescent="0.4">
      <c r="A2310" s="45">
        <f t="shared" ca="1" si="178"/>
        <v>0</v>
      </c>
      <c r="B2310" s="45" t="b">
        <f t="shared" si="177"/>
        <v>0</v>
      </c>
      <c r="C2310" s="46">
        <f t="shared" si="179"/>
        <v>0</v>
      </c>
      <c r="D2310" s="45">
        <f t="shared" si="180"/>
        <v>0</v>
      </c>
      <c r="E2310" s="251">
        <f t="shared" si="181"/>
        <v>0</v>
      </c>
      <c r="F2310" s="168"/>
      <c r="G2310" s="96"/>
      <c r="H2310" s="79"/>
      <c r="I2310" s="285"/>
      <c r="J2310" s="62"/>
      <c r="K2310" s="51"/>
      <c r="L2310" s="66"/>
    </row>
    <row r="2311" spans="1:12" x14ac:dyDescent="0.4">
      <c r="A2311" s="45">
        <f t="shared" ca="1" si="178"/>
        <v>0</v>
      </c>
      <c r="B2311" s="45" t="b">
        <f t="shared" ref="B2311:B2374" si="182">AND(分科號=E2311,D2311&gt;=分起日,D2311&lt;=分訖日)</f>
        <v>0</v>
      </c>
      <c r="C2311" s="46">
        <f t="shared" si="179"/>
        <v>0</v>
      </c>
      <c r="D2311" s="45">
        <f t="shared" si="180"/>
        <v>0</v>
      </c>
      <c r="E2311" s="251">
        <f t="shared" si="181"/>
        <v>0</v>
      </c>
      <c r="F2311" s="168"/>
      <c r="G2311" s="96"/>
      <c r="H2311" s="79"/>
      <c r="I2311" s="285"/>
      <c r="J2311" s="62"/>
      <c r="K2311" s="51"/>
      <c r="L2311" s="66"/>
    </row>
    <row r="2312" spans="1:12" x14ac:dyDescent="0.4">
      <c r="A2312" s="45">
        <f t="shared" ref="A2312:A2375" ca="1" si="183">IF(B2312,COUNTIF(OFFSET(B2312,ROW()*-1+6,,ROW()-5),TRUE),)</f>
        <v>0</v>
      </c>
      <c r="B2312" s="45" t="b">
        <f t="shared" si="182"/>
        <v>0</v>
      </c>
      <c r="C2312" s="46">
        <f t="shared" ref="C2312:C2375" si="184">IF(F2312&lt;&gt;"",F2312,IF(E2312&lt;&gt;0,INDEX(C:C,ROW()-1),0))</f>
        <v>0</v>
      </c>
      <c r="D2312" s="45">
        <f t="shared" ref="D2312:D2375" si="185">IF(G2312&lt;&gt;"",G2312,IF(E2312&lt;&gt;0,INDEX(D:D,ROW()-1),0))</f>
        <v>0</v>
      </c>
      <c r="E2312" s="251">
        <f t="shared" si="181"/>
        <v>0</v>
      </c>
      <c r="F2312" s="168"/>
      <c r="G2312" s="96"/>
      <c r="H2312" s="79"/>
      <c r="I2312" s="285"/>
      <c r="J2312" s="62"/>
      <c r="K2312" s="51"/>
      <c r="L2312" s="66"/>
    </row>
    <row r="2313" spans="1:12" x14ac:dyDescent="0.4">
      <c r="A2313" s="45">
        <f t="shared" ca="1" si="183"/>
        <v>0</v>
      </c>
      <c r="B2313" s="45" t="b">
        <f t="shared" si="182"/>
        <v>0</v>
      </c>
      <c r="C2313" s="46">
        <f t="shared" si="184"/>
        <v>0</v>
      </c>
      <c r="D2313" s="45">
        <f t="shared" si="185"/>
        <v>0</v>
      </c>
      <c r="E2313" s="251">
        <f t="shared" si="181"/>
        <v>0</v>
      </c>
      <c r="F2313" s="168"/>
      <c r="G2313" s="96"/>
      <c r="H2313" s="79"/>
      <c r="I2313" s="285"/>
      <c r="J2313" s="62"/>
      <c r="K2313" s="51"/>
      <c r="L2313" s="66"/>
    </row>
    <row r="2314" spans="1:12" x14ac:dyDescent="0.4">
      <c r="A2314" s="45">
        <f t="shared" ca="1" si="183"/>
        <v>0</v>
      </c>
      <c r="B2314" s="45" t="b">
        <f t="shared" si="182"/>
        <v>0</v>
      </c>
      <c r="C2314" s="46">
        <f t="shared" si="184"/>
        <v>0</v>
      </c>
      <c r="D2314" s="45">
        <f t="shared" si="185"/>
        <v>0</v>
      </c>
      <c r="E2314" s="251">
        <f t="shared" ref="E2314:E2377" si="186">IF(I2314&lt;&gt;"",VALUE(TRIM(LEFT(I2314,6))),0)</f>
        <v>0</v>
      </c>
      <c r="F2314" s="168"/>
      <c r="G2314" s="96"/>
      <c r="H2314" s="79"/>
      <c r="I2314" s="285"/>
      <c r="J2314" s="62"/>
      <c r="K2314" s="51"/>
      <c r="L2314" s="66"/>
    </row>
    <row r="2315" spans="1:12" x14ac:dyDescent="0.4">
      <c r="A2315" s="45">
        <f t="shared" ca="1" si="183"/>
        <v>0</v>
      </c>
      <c r="B2315" s="45" t="b">
        <f t="shared" si="182"/>
        <v>0</v>
      </c>
      <c r="C2315" s="46">
        <f t="shared" si="184"/>
        <v>0</v>
      </c>
      <c r="D2315" s="45">
        <f t="shared" si="185"/>
        <v>0</v>
      </c>
      <c r="E2315" s="251">
        <f t="shared" si="186"/>
        <v>0</v>
      </c>
      <c r="F2315" s="168"/>
      <c r="G2315" s="96"/>
      <c r="H2315" s="79"/>
      <c r="I2315" s="285"/>
      <c r="J2315" s="62"/>
      <c r="K2315" s="51"/>
      <c r="L2315" s="66"/>
    </row>
    <row r="2316" spans="1:12" x14ac:dyDescent="0.4">
      <c r="A2316" s="45">
        <f t="shared" ca="1" si="183"/>
        <v>0</v>
      </c>
      <c r="B2316" s="45" t="b">
        <f t="shared" si="182"/>
        <v>0</v>
      </c>
      <c r="C2316" s="46">
        <f t="shared" si="184"/>
        <v>0</v>
      </c>
      <c r="D2316" s="45">
        <f t="shared" si="185"/>
        <v>0</v>
      </c>
      <c r="E2316" s="251">
        <f t="shared" si="186"/>
        <v>0</v>
      </c>
      <c r="F2316" s="168"/>
      <c r="G2316" s="96"/>
      <c r="H2316" s="79"/>
      <c r="I2316" s="285"/>
      <c r="J2316" s="62"/>
      <c r="K2316" s="51"/>
      <c r="L2316" s="66"/>
    </row>
    <row r="2317" spans="1:12" x14ac:dyDescent="0.4">
      <c r="A2317" s="45">
        <f t="shared" ca="1" si="183"/>
        <v>0</v>
      </c>
      <c r="B2317" s="45" t="b">
        <f t="shared" si="182"/>
        <v>0</v>
      </c>
      <c r="C2317" s="46">
        <f t="shared" si="184"/>
        <v>0</v>
      </c>
      <c r="D2317" s="45">
        <f t="shared" si="185"/>
        <v>0</v>
      </c>
      <c r="E2317" s="251">
        <f t="shared" si="186"/>
        <v>0</v>
      </c>
      <c r="F2317" s="168"/>
      <c r="G2317" s="96"/>
      <c r="H2317" s="79"/>
      <c r="I2317" s="285"/>
      <c r="J2317" s="62"/>
      <c r="K2317" s="51"/>
      <c r="L2317" s="66"/>
    </row>
    <row r="2318" spans="1:12" x14ac:dyDescent="0.4">
      <c r="A2318" s="45">
        <f t="shared" ca="1" si="183"/>
        <v>0</v>
      </c>
      <c r="B2318" s="45" t="b">
        <f t="shared" si="182"/>
        <v>0</v>
      </c>
      <c r="C2318" s="46">
        <f t="shared" si="184"/>
        <v>0</v>
      </c>
      <c r="D2318" s="45">
        <f t="shared" si="185"/>
        <v>0</v>
      </c>
      <c r="E2318" s="251">
        <f t="shared" si="186"/>
        <v>0</v>
      </c>
      <c r="F2318" s="168"/>
      <c r="G2318" s="96"/>
      <c r="H2318" s="79"/>
      <c r="I2318" s="285"/>
      <c r="J2318" s="62"/>
      <c r="K2318" s="51"/>
      <c r="L2318" s="66"/>
    </row>
    <row r="2319" spans="1:12" x14ac:dyDescent="0.4">
      <c r="A2319" s="45">
        <f t="shared" ca="1" si="183"/>
        <v>0</v>
      </c>
      <c r="B2319" s="45" t="b">
        <f t="shared" si="182"/>
        <v>0</v>
      </c>
      <c r="C2319" s="46">
        <f t="shared" si="184"/>
        <v>0</v>
      </c>
      <c r="D2319" s="45">
        <f t="shared" si="185"/>
        <v>0</v>
      </c>
      <c r="E2319" s="251">
        <f t="shared" si="186"/>
        <v>0</v>
      </c>
      <c r="F2319" s="168"/>
      <c r="G2319" s="96"/>
      <c r="H2319" s="79"/>
      <c r="I2319" s="285"/>
      <c r="J2319" s="62"/>
      <c r="K2319" s="51"/>
      <c r="L2319" s="66"/>
    </row>
    <row r="2320" spans="1:12" x14ac:dyDescent="0.4">
      <c r="A2320" s="45">
        <f t="shared" ca="1" si="183"/>
        <v>0</v>
      </c>
      <c r="B2320" s="45" t="b">
        <f t="shared" si="182"/>
        <v>0</v>
      </c>
      <c r="C2320" s="46">
        <f t="shared" si="184"/>
        <v>0</v>
      </c>
      <c r="D2320" s="45">
        <f t="shared" si="185"/>
        <v>0</v>
      </c>
      <c r="E2320" s="251">
        <f t="shared" si="186"/>
        <v>0</v>
      </c>
      <c r="F2320" s="168"/>
      <c r="G2320" s="96"/>
      <c r="H2320" s="79"/>
      <c r="I2320" s="285"/>
      <c r="J2320" s="62"/>
      <c r="K2320" s="51"/>
      <c r="L2320" s="66"/>
    </row>
    <row r="2321" spans="1:12" x14ac:dyDescent="0.4">
      <c r="A2321" s="45">
        <f t="shared" ca="1" si="183"/>
        <v>0</v>
      </c>
      <c r="B2321" s="45" t="b">
        <f t="shared" si="182"/>
        <v>0</v>
      </c>
      <c r="C2321" s="46">
        <f t="shared" si="184"/>
        <v>0</v>
      </c>
      <c r="D2321" s="45">
        <f t="shared" si="185"/>
        <v>0</v>
      </c>
      <c r="E2321" s="251">
        <f t="shared" si="186"/>
        <v>0</v>
      </c>
      <c r="F2321" s="168"/>
      <c r="G2321" s="96"/>
      <c r="H2321" s="79"/>
      <c r="I2321" s="285"/>
      <c r="J2321" s="62"/>
      <c r="K2321" s="51"/>
      <c r="L2321" s="66"/>
    </row>
    <row r="2322" spans="1:12" x14ac:dyDescent="0.4">
      <c r="A2322" s="45">
        <f t="shared" ca="1" si="183"/>
        <v>0</v>
      </c>
      <c r="B2322" s="45" t="b">
        <f t="shared" si="182"/>
        <v>0</v>
      </c>
      <c r="C2322" s="46">
        <f t="shared" si="184"/>
        <v>0</v>
      </c>
      <c r="D2322" s="45">
        <f t="shared" si="185"/>
        <v>0</v>
      </c>
      <c r="E2322" s="251">
        <f t="shared" si="186"/>
        <v>0</v>
      </c>
      <c r="F2322" s="168"/>
      <c r="G2322" s="96"/>
      <c r="H2322" s="79"/>
      <c r="I2322" s="285"/>
      <c r="J2322" s="62"/>
      <c r="K2322" s="51"/>
      <c r="L2322" s="66"/>
    </row>
    <row r="2323" spans="1:12" x14ac:dyDescent="0.4">
      <c r="A2323" s="45">
        <f t="shared" ca="1" si="183"/>
        <v>0</v>
      </c>
      <c r="B2323" s="45" t="b">
        <f t="shared" si="182"/>
        <v>0</v>
      </c>
      <c r="C2323" s="46">
        <f t="shared" si="184"/>
        <v>0</v>
      </c>
      <c r="D2323" s="45">
        <f t="shared" si="185"/>
        <v>0</v>
      </c>
      <c r="E2323" s="251">
        <f t="shared" si="186"/>
        <v>0</v>
      </c>
      <c r="F2323" s="168"/>
      <c r="G2323" s="96"/>
      <c r="H2323" s="79"/>
      <c r="I2323" s="285"/>
      <c r="J2323" s="62"/>
      <c r="K2323" s="51"/>
      <c r="L2323" s="66"/>
    </row>
    <row r="2324" spans="1:12" x14ac:dyDescent="0.4">
      <c r="A2324" s="45">
        <f t="shared" ca="1" si="183"/>
        <v>0</v>
      </c>
      <c r="B2324" s="45" t="b">
        <f t="shared" si="182"/>
        <v>0</v>
      </c>
      <c r="C2324" s="46">
        <f t="shared" si="184"/>
        <v>0</v>
      </c>
      <c r="D2324" s="45">
        <f t="shared" si="185"/>
        <v>0</v>
      </c>
      <c r="E2324" s="251">
        <f t="shared" si="186"/>
        <v>0</v>
      </c>
      <c r="F2324" s="168"/>
      <c r="G2324" s="96"/>
      <c r="H2324" s="79"/>
      <c r="I2324" s="285"/>
      <c r="J2324" s="62"/>
      <c r="K2324" s="51"/>
      <c r="L2324" s="66"/>
    </row>
    <row r="2325" spans="1:12" x14ac:dyDescent="0.4">
      <c r="A2325" s="45">
        <f t="shared" ca="1" si="183"/>
        <v>0</v>
      </c>
      <c r="B2325" s="45" t="b">
        <f t="shared" si="182"/>
        <v>0</v>
      </c>
      <c r="C2325" s="46">
        <f t="shared" si="184"/>
        <v>0</v>
      </c>
      <c r="D2325" s="45">
        <f t="shared" si="185"/>
        <v>0</v>
      </c>
      <c r="E2325" s="251">
        <f t="shared" si="186"/>
        <v>0</v>
      </c>
      <c r="F2325" s="168"/>
      <c r="G2325" s="96"/>
      <c r="H2325" s="79"/>
      <c r="I2325" s="285"/>
      <c r="J2325" s="62"/>
      <c r="K2325" s="51"/>
      <c r="L2325" s="66"/>
    </row>
    <row r="2326" spans="1:12" x14ac:dyDescent="0.4">
      <c r="A2326" s="45">
        <f t="shared" ca="1" si="183"/>
        <v>0</v>
      </c>
      <c r="B2326" s="45" t="b">
        <f t="shared" si="182"/>
        <v>0</v>
      </c>
      <c r="C2326" s="46">
        <f t="shared" si="184"/>
        <v>0</v>
      </c>
      <c r="D2326" s="45">
        <f t="shared" si="185"/>
        <v>0</v>
      </c>
      <c r="E2326" s="251">
        <f t="shared" si="186"/>
        <v>0</v>
      </c>
      <c r="F2326" s="168"/>
      <c r="G2326" s="96"/>
      <c r="H2326" s="79"/>
      <c r="I2326" s="285"/>
      <c r="J2326" s="62"/>
      <c r="K2326" s="51"/>
      <c r="L2326" s="66"/>
    </row>
    <row r="2327" spans="1:12" x14ac:dyDescent="0.4">
      <c r="A2327" s="45">
        <f t="shared" ca="1" si="183"/>
        <v>0</v>
      </c>
      <c r="B2327" s="45" t="b">
        <f t="shared" si="182"/>
        <v>0</v>
      </c>
      <c r="C2327" s="46">
        <f t="shared" si="184"/>
        <v>0</v>
      </c>
      <c r="D2327" s="45">
        <f t="shared" si="185"/>
        <v>0</v>
      </c>
      <c r="E2327" s="251">
        <f t="shared" si="186"/>
        <v>0</v>
      </c>
      <c r="F2327" s="168"/>
      <c r="G2327" s="96"/>
      <c r="H2327" s="79"/>
      <c r="I2327" s="285"/>
      <c r="J2327" s="62"/>
      <c r="K2327" s="51"/>
      <c r="L2327" s="66"/>
    </row>
    <row r="2328" spans="1:12" x14ac:dyDescent="0.4">
      <c r="A2328" s="45">
        <f t="shared" ca="1" si="183"/>
        <v>0</v>
      </c>
      <c r="B2328" s="45" t="b">
        <f t="shared" si="182"/>
        <v>0</v>
      </c>
      <c r="C2328" s="46">
        <f t="shared" si="184"/>
        <v>0</v>
      </c>
      <c r="D2328" s="45">
        <f t="shared" si="185"/>
        <v>0</v>
      </c>
      <c r="E2328" s="251">
        <f t="shared" si="186"/>
        <v>0</v>
      </c>
      <c r="F2328" s="168"/>
      <c r="G2328" s="96"/>
      <c r="H2328" s="79"/>
      <c r="I2328" s="285"/>
      <c r="J2328" s="62"/>
      <c r="K2328" s="51"/>
      <c r="L2328" s="66"/>
    </row>
    <row r="2329" spans="1:12" x14ac:dyDescent="0.4">
      <c r="A2329" s="45">
        <f t="shared" ca="1" si="183"/>
        <v>0</v>
      </c>
      <c r="B2329" s="45" t="b">
        <f t="shared" si="182"/>
        <v>0</v>
      </c>
      <c r="C2329" s="46">
        <f t="shared" si="184"/>
        <v>0</v>
      </c>
      <c r="D2329" s="45">
        <f t="shared" si="185"/>
        <v>0</v>
      </c>
      <c r="E2329" s="251">
        <f t="shared" si="186"/>
        <v>0</v>
      </c>
      <c r="F2329" s="168"/>
      <c r="G2329" s="96"/>
      <c r="H2329" s="79"/>
      <c r="I2329" s="285"/>
      <c r="J2329" s="62"/>
      <c r="K2329" s="51"/>
      <c r="L2329" s="66"/>
    </row>
    <row r="2330" spans="1:12" x14ac:dyDescent="0.4">
      <c r="A2330" s="45">
        <f t="shared" ca="1" si="183"/>
        <v>0</v>
      </c>
      <c r="B2330" s="45" t="b">
        <f t="shared" si="182"/>
        <v>0</v>
      </c>
      <c r="C2330" s="46">
        <f t="shared" si="184"/>
        <v>0</v>
      </c>
      <c r="D2330" s="45">
        <f t="shared" si="185"/>
        <v>0</v>
      </c>
      <c r="E2330" s="251">
        <f t="shared" si="186"/>
        <v>0</v>
      </c>
      <c r="F2330" s="168"/>
      <c r="G2330" s="96"/>
      <c r="H2330" s="79"/>
      <c r="I2330" s="285"/>
      <c r="J2330" s="62"/>
      <c r="K2330" s="51"/>
      <c r="L2330" s="66"/>
    </row>
    <row r="2331" spans="1:12" x14ac:dyDescent="0.4">
      <c r="A2331" s="45">
        <f t="shared" ca="1" si="183"/>
        <v>0</v>
      </c>
      <c r="B2331" s="45" t="b">
        <f t="shared" si="182"/>
        <v>0</v>
      </c>
      <c r="C2331" s="46">
        <f t="shared" si="184"/>
        <v>0</v>
      </c>
      <c r="D2331" s="45">
        <f t="shared" si="185"/>
        <v>0</v>
      </c>
      <c r="E2331" s="251">
        <f t="shared" si="186"/>
        <v>0</v>
      </c>
      <c r="F2331" s="168"/>
      <c r="G2331" s="96"/>
      <c r="H2331" s="79"/>
      <c r="I2331" s="285"/>
      <c r="J2331" s="62"/>
      <c r="K2331" s="51"/>
      <c r="L2331" s="66"/>
    </row>
    <row r="2332" spans="1:12" x14ac:dyDescent="0.4">
      <c r="A2332" s="45">
        <f t="shared" ca="1" si="183"/>
        <v>0</v>
      </c>
      <c r="B2332" s="45" t="b">
        <f t="shared" si="182"/>
        <v>0</v>
      </c>
      <c r="C2332" s="46">
        <f t="shared" si="184"/>
        <v>0</v>
      </c>
      <c r="D2332" s="45">
        <f t="shared" si="185"/>
        <v>0</v>
      </c>
      <c r="E2332" s="251">
        <f t="shared" si="186"/>
        <v>0</v>
      </c>
      <c r="F2332" s="168"/>
      <c r="G2332" s="96"/>
      <c r="H2332" s="79"/>
      <c r="I2332" s="285"/>
      <c r="J2332" s="62"/>
      <c r="K2332" s="51"/>
      <c r="L2332" s="66"/>
    </row>
    <row r="2333" spans="1:12" x14ac:dyDescent="0.4">
      <c r="A2333" s="45">
        <f t="shared" ca="1" si="183"/>
        <v>0</v>
      </c>
      <c r="B2333" s="45" t="b">
        <f t="shared" si="182"/>
        <v>0</v>
      </c>
      <c r="C2333" s="46">
        <f t="shared" si="184"/>
        <v>0</v>
      </c>
      <c r="D2333" s="45">
        <f t="shared" si="185"/>
        <v>0</v>
      </c>
      <c r="E2333" s="251">
        <f t="shared" si="186"/>
        <v>0</v>
      </c>
      <c r="F2333" s="168"/>
      <c r="G2333" s="96"/>
      <c r="H2333" s="79"/>
      <c r="I2333" s="285"/>
      <c r="J2333" s="62"/>
      <c r="K2333" s="51"/>
      <c r="L2333" s="66"/>
    </row>
    <row r="2334" spans="1:12" x14ac:dyDescent="0.4">
      <c r="A2334" s="45">
        <f t="shared" ca="1" si="183"/>
        <v>0</v>
      </c>
      <c r="B2334" s="45" t="b">
        <f t="shared" si="182"/>
        <v>0</v>
      </c>
      <c r="C2334" s="46">
        <f t="shared" si="184"/>
        <v>0</v>
      </c>
      <c r="D2334" s="45">
        <f t="shared" si="185"/>
        <v>0</v>
      </c>
      <c r="E2334" s="251">
        <f t="shared" si="186"/>
        <v>0</v>
      </c>
      <c r="F2334" s="168"/>
      <c r="G2334" s="96"/>
      <c r="H2334" s="79"/>
      <c r="I2334" s="285"/>
      <c r="J2334" s="62"/>
      <c r="K2334" s="51"/>
      <c r="L2334" s="66"/>
    </row>
    <row r="2335" spans="1:12" x14ac:dyDescent="0.4">
      <c r="A2335" s="45">
        <f t="shared" ca="1" si="183"/>
        <v>0</v>
      </c>
      <c r="B2335" s="45" t="b">
        <f t="shared" si="182"/>
        <v>0</v>
      </c>
      <c r="C2335" s="46">
        <f t="shared" si="184"/>
        <v>0</v>
      </c>
      <c r="D2335" s="45">
        <f t="shared" si="185"/>
        <v>0</v>
      </c>
      <c r="E2335" s="251">
        <f t="shared" si="186"/>
        <v>0</v>
      </c>
      <c r="F2335" s="168"/>
      <c r="G2335" s="96"/>
      <c r="H2335" s="79"/>
      <c r="I2335" s="285"/>
      <c r="J2335" s="62"/>
      <c r="K2335" s="51"/>
      <c r="L2335" s="66"/>
    </row>
    <row r="2336" spans="1:12" x14ac:dyDescent="0.4">
      <c r="A2336" s="45">
        <f t="shared" ca="1" si="183"/>
        <v>0</v>
      </c>
      <c r="B2336" s="45" t="b">
        <f t="shared" si="182"/>
        <v>0</v>
      </c>
      <c r="C2336" s="46">
        <f t="shared" si="184"/>
        <v>0</v>
      </c>
      <c r="D2336" s="45">
        <f t="shared" si="185"/>
        <v>0</v>
      </c>
      <c r="E2336" s="251">
        <f t="shared" si="186"/>
        <v>0</v>
      </c>
      <c r="F2336" s="168"/>
      <c r="G2336" s="96"/>
      <c r="H2336" s="79"/>
      <c r="I2336" s="285"/>
      <c r="J2336" s="62"/>
      <c r="K2336" s="51"/>
      <c r="L2336" s="66"/>
    </row>
    <row r="2337" spans="1:12" x14ac:dyDescent="0.4">
      <c r="A2337" s="45">
        <f t="shared" ca="1" si="183"/>
        <v>0</v>
      </c>
      <c r="B2337" s="45" t="b">
        <f t="shared" si="182"/>
        <v>0</v>
      </c>
      <c r="C2337" s="46">
        <f t="shared" si="184"/>
        <v>0</v>
      </c>
      <c r="D2337" s="45">
        <f t="shared" si="185"/>
        <v>0</v>
      </c>
      <c r="E2337" s="251">
        <f t="shared" si="186"/>
        <v>0</v>
      </c>
      <c r="F2337" s="168"/>
      <c r="G2337" s="96"/>
      <c r="H2337" s="79"/>
      <c r="I2337" s="285"/>
      <c r="J2337" s="62"/>
      <c r="K2337" s="51"/>
      <c r="L2337" s="66"/>
    </row>
    <row r="2338" spans="1:12" x14ac:dyDescent="0.4">
      <c r="A2338" s="45">
        <f t="shared" ca="1" si="183"/>
        <v>0</v>
      </c>
      <c r="B2338" s="45" t="b">
        <f t="shared" si="182"/>
        <v>0</v>
      </c>
      <c r="C2338" s="46">
        <f t="shared" si="184"/>
        <v>0</v>
      </c>
      <c r="D2338" s="45">
        <f t="shared" si="185"/>
        <v>0</v>
      </c>
      <c r="E2338" s="251">
        <f t="shared" si="186"/>
        <v>0</v>
      </c>
      <c r="F2338" s="168"/>
      <c r="G2338" s="96"/>
      <c r="H2338" s="79"/>
      <c r="I2338" s="285"/>
      <c r="J2338" s="62"/>
      <c r="K2338" s="51"/>
      <c r="L2338" s="66"/>
    </row>
    <row r="2339" spans="1:12" x14ac:dyDescent="0.4">
      <c r="A2339" s="45">
        <f t="shared" ca="1" si="183"/>
        <v>0</v>
      </c>
      <c r="B2339" s="45" t="b">
        <f t="shared" si="182"/>
        <v>0</v>
      </c>
      <c r="C2339" s="46">
        <f t="shared" si="184"/>
        <v>0</v>
      </c>
      <c r="D2339" s="45">
        <f t="shared" si="185"/>
        <v>0</v>
      </c>
      <c r="E2339" s="251">
        <f t="shared" si="186"/>
        <v>0</v>
      </c>
      <c r="F2339" s="168"/>
      <c r="G2339" s="96"/>
      <c r="H2339" s="79"/>
      <c r="I2339" s="285"/>
      <c r="J2339" s="62"/>
      <c r="K2339" s="51"/>
      <c r="L2339" s="66"/>
    </row>
    <row r="2340" spans="1:12" x14ac:dyDescent="0.4">
      <c r="A2340" s="45">
        <f t="shared" ca="1" si="183"/>
        <v>0</v>
      </c>
      <c r="B2340" s="45" t="b">
        <f t="shared" si="182"/>
        <v>0</v>
      </c>
      <c r="C2340" s="46">
        <f t="shared" si="184"/>
        <v>0</v>
      </c>
      <c r="D2340" s="45">
        <f t="shared" si="185"/>
        <v>0</v>
      </c>
      <c r="E2340" s="251">
        <f t="shared" si="186"/>
        <v>0</v>
      </c>
      <c r="F2340" s="168"/>
      <c r="G2340" s="96"/>
      <c r="H2340" s="79"/>
      <c r="I2340" s="285"/>
      <c r="J2340" s="62"/>
      <c r="K2340" s="51"/>
      <c r="L2340" s="66"/>
    </row>
    <row r="2341" spans="1:12" x14ac:dyDescent="0.4">
      <c r="A2341" s="45">
        <f t="shared" ca="1" si="183"/>
        <v>0</v>
      </c>
      <c r="B2341" s="45" t="b">
        <f t="shared" si="182"/>
        <v>0</v>
      </c>
      <c r="C2341" s="46">
        <f t="shared" si="184"/>
        <v>0</v>
      </c>
      <c r="D2341" s="45">
        <f t="shared" si="185"/>
        <v>0</v>
      </c>
      <c r="E2341" s="251">
        <f t="shared" si="186"/>
        <v>0</v>
      </c>
      <c r="F2341" s="168"/>
      <c r="G2341" s="96"/>
      <c r="H2341" s="79"/>
      <c r="I2341" s="285"/>
      <c r="J2341" s="62"/>
      <c r="K2341" s="51"/>
      <c r="L2341" s="66"/>
    </row>
    <row r="2342" spans="1:12" x14ac:dyDescent="0.4">
      <c r="A2342" s="45">
        <f t="shared" ca="1" si="183"/>
        <v>0</v>
      </c>
      <c r="B2342" s="45" t="b">
        <f t="shared" si="182"/>
        <v>0</v>
      </c>
      <c r="C2342" s="46">
        <f t="shared" si="184"/>
        <v>0</v>
      </c>
      <c r="D2342" s="45">
        <f t="shared" si="185"/>
        <v>0</v>
      </c>
      <c r="E2342" s="251">
        <f t="shared" si="186"/>
        <v>0</v>
      </c>
      <c r="F2342" s="168"/>
      <c r="G2342" s="96"/>
      <c r="H2342" s="79"/>
      <c r="I2342" s="285"/>
      <c r="J2342" s="62"/>
      <c r="K2342" s="51"/>
      <c r="L2342" s="66"/>
    </row>
    <row r="2343" spans="1:12" x14ac:dyDescent="0.4">
      <c r="A2343" s="45">
        <f t="shared" ca="1" si="183"/>
        <v>0</v>
      </c>
      <c r="B2343" s="45" t="b">
        <f t="shared" si="182"/>
        <v>0</v>
      </c>
      <c r="C2343" s="46">
        <f t="shared" si="184"/>
        <v>0</v>
      </c>
      <c r="D2343" s="45">
        <f t="shared" si="185"/>
        <v>0</v>
      </c>
      <c r="E2343" s="251">
        <f t="shared" si="186"/>
        <v>0</v>
      </c>
      <c r="F2343" s="168"/>
      <c r="G2343" s="96"/>
      <c r="H2343" s="79"/>
      <c r="I2343" s="285"/>
      <c r="J2343" s="62"/>
      <c r="K2343" s="51"/>
      <c r="L2343" s="66"/>
    </row>
    <row r="2344" spans="1:12" x14ac:dyDescent="0.4">
      <c r="A2344" s="45">
        <f t="shared" ca="1" si="183"/>
        <v>0</v>
      </c>
      <c r="B2344" s="45" t="b">
        <f t="shared" si="182"/>
        <v>0</v>
      </c>
      <c r="C2344" s="46">
        <f t="shared" si="184"/>
        <v>0</v>
      </c>
      <c r="D2344" s="45">
        <f t="shared" si="185"/>
        <v>0</v>
      </c>
      <c r="E2344" s="251">
        <f t="shared" si="186"/>
        <v>0</v>
      </c>
      <c r="F2344" s="168"/>
      <c r="G2344" s="96"/>
      <c r="H2344" s="79"/>
      <c r="I2344" s="285"/>
      <c r="J2344" s="62"/>
      <c r="K2344" s="51"/>
      <c r="L2344" s="66"/>
    </row>
    <row r="2345" spans="1:12" x14ac:dyDescent="0.4">
      <c r="A2345" s="45">
        <f t="shared" ca="1" si="183"/>
        <v>0</v>
      </c>
      <c r="B2345" s="45" t="b">
        <f t="shared" si="182"/>
        <v>0</v>
      </c>
      <c r="C2345" s="46">
        <f t="shared" si="184"/>
        <v>0</v>
      </c>
      <c r="D2345" s="45">
        <f t="shared" si="185"/>
        <v>0</v>
      </c>
      <c r="E2345" s="251">
        <f t="shared" si="186"/>
        <v>0</v>
      </c>
      <c r="F2345" s="168"/>
      <c r="G2345" s="96"/>
      <c r="H2345" s="79"/>
      <c r="I2345" s="285"/>
      <c r="J2345" s="62"/>
      <c r="K2345" s="51"/>
      <c r="L2345" s="66"/>
    </row>
    <row r="2346" spans="1:12" x14ac:dyDescent="0.4">
      <c r="A2346" s="45">
        <f t="shared" ca="1" si="183"/>
        <v>0</v>
      </c>
      <c r="B2346" s="45" t="b">
        <f t="shared" si="182"/>
        <v>0</v>
      </c>
      <c r="C2346" s="46">
        <f t="shared" si="184"/>
        <v>0</v>
      </c>
      <c r="D2346" s="45">
        <f t="shared" si="185"/>
        <v>0</v>
      </c>
      <c r="E2346" s="251">
        <f t="shared" si="186"/>
        <v>0</v>
      </c>
      <c r="F2346" s="168"/>
      <c r="G2346" s="96"/>
      <c r="H2346" s="79"/>
      <c r="I2346" s="285"/>
      <c r="J2346" s="62"/>
      <c r="K2346" s="51"/>
      <c r="L2346" s="66"/>
    </row>
    <row r="2347" spans="1:12" x14ac:dyDescent="0.4">
      <c r="A2347" s="45">
        <f t="shared" ca="1" si="183"/>
        <v>0</v>
      </c>
      <c r="B2347" s="45" t="b">
        <f t="shared" si="182"/>
        <v>0</v>
      </c>
      <c r="C2347" s="46">
        <f t="shared" si="184"/>
        <v>0</v>
      </c>
      <c r="D2347" s="45">
        <f t="shared" si="185"/>
        <v>0</v>
      </c>
      <c r="E2347" s="251">
        <f t="shared" si="186"/>
        <v>0</v>
      </c>
      <c r="F2347" s="168"/>
      <c r="G2347" s="96"/>
      <c r="H2347" s="79"/>
      <c r="I2347" s="285"/>
      <c r="J2347" s="62"/>
      <c r="K2347" s="51"/>
      <c r="L2347" s="66"/>
    </row>
    <row r="2348" spans="1:12" x14ac:dyDescent="0.4">
      <c r="A2348" s="45">
        <f t="shared" ca="1" si="183"/>
        <v>0</v>
      </c>
      <c r="B2348" s="45" t="b">
        <f t="shared" si="182"/>
        <v>0</v>
      </c>
      <c r="C2348" s="46">
        <f t="shared" si="184"/>
        <v>0</v>
      </c>
      <c r="D2348" s="45">
        <f t="shared" si="185"/>
        <v>0</v>
      </c>
      <c r="E2348" s="251">
        <f t="shared" si="186"/>
        <v>0</v>
      </c>
      <c r="F2348" s="168"/>
      <c r="G2348" s="96"/>
      <c r="H2348" s="79"/>
      <c r="I2348" s="285"/>
      <c r="J2348" s="62"/>
      <c r="K2348" s="51"/>
      <c r="L2348" s="66"/>
    </row>
    <row r="2349" spans="1:12" x14ac:dyDescent="0.4">
      <c r="A2349" s="45">
        <f t="shared" ca="1" si="183"/>
        <v>0</v>
      </c>
      <c r="B2349" s="45" t="b">
        <f t="shared" si="182"/>
        <v>0</v>
      </c>
      <c r="C2349" s="46">
        <f t="shared" si="184"/>
        <v>0</v>
      </c>
      <c r="D2349" s="45">
        <f t="shared" si="185"/>
        <v>0</v>
      </c>
      <c r="E2349" s="251">
        <f t="shared" si="186"/>
        <v>0</v>
      </c>
      <c r="F2349" s="168"/>
      <c r="G2349" s="96"/>
      <c r="H2349" s="79"/>
      <c r="I2349" s="285"/>
      <c r="J2349" s="62"/>
      <c r="K2349" s="51"/>
      <c r="L2349" s="66"/>
    </row>
    <row r="2350" spans="1:12" x14ac:dyDescent="0.4">
      <c r="A2350" s="45">
        <f t="shared" ca="1" si="183"/>
        <v>0</v>
      </c>
      <c r="B2350" s="45" t="b">
        <f t="shared" si="182"/>
        <v>0</v>
      </c>
      <c r="C2350" s="46">
        <f t="shared" si="184"/>
        <v>0</v>
      </c>
      <c r="D2350" s="45">
        <f t="shared" si="185"/>
        <v>0</v>
      </c>
      <c r="E2350" s="251">
        <f t="shared" si="186"/>
        <v>0</v>
      </c>
      <c r="F2350" s="168"/>
      <c r="G2350" s="96"/>
      <c r="H2350" s="79"/>
      <c r="I2350" s="285"/>
      <c r="J2350" s="62"/>
      <c r="K2350" s="51"/>
      <c r="L2350" s="66"/>
    </row>
    <row r="2351" spans="1:12" x14ac:dyDescent="0.4">
      <c r="A2351" s="45">
        <f t="shared" ca="1" si="183"/>
        <v>0</v>
      </c>
      <c r="B2351" s="45" t="b">
        <f t="shared" si="182"/>
        <v>0</v>
      </c>
      <c r="C2351" s="46">
        <f t="shared" si="184"/>
        <v>0</v>
      </c>
      <c r="D2351" s="45">
        <f t="shared" si="185"/>
        <v>0</v>
      </c>
      <c r="E2351" s="251">
        <f t="shared" si="186"/>
        <v>0</v>
      </c>
      <c r="F2351" s="168"/>
      <c r="G2351" s="96"/>
      <c r="H2351" s="79"/>
      <c r="I2351" s="285"/>
      <c r="J2351" s="62"/>
      <c r="K2351" s="51"/>
      <c r="L2351" s="66"/>
    </row>
    <row r="2352" spans="1:12" x14ac:dyDescent="0.4">
      <c r="A2352" s="45">
        <f t="shared" ca="1" si="183"/>
        <v>0</v>
      </c>
      <c r="B2352" s="45" t="b">
        <f t="shared" si="182"/>
        <v>0</v>
      </c>
      <c r="C2352" s="46">
        <f t="shared" si="184"/>
        <v>0</v>
      </c>
      <c r="D2352" s="45">
        <f t="shared" si="185"/>
        <v>0</v>
      </c>
      <c r="E2352" s="251">
        <f t="shared" si="186"/>
        <v>0</v>
      </c>
      <c r="F2352" s="168"/>
      <c r="G2352" s="96"/>
      <c r="H2352" s="79"/>
      <c r="I2352" s="285"/>
      <c r="J2352" s="62"/>
      <c r="K2352" s="51"/>
      <c r="L2352" s="66"/>
    </row>
    <row r="2353" spans="1:12" x14ac:dyDescent="0.4">
      <c r="A2353" s="45">
        <f t="shared" ca="1" si="183"/>
        <v>0</v>
      </c>
      <c r="B2353" s="45" t="b">
        <f t="shared" si="182"/>
        <v>0</v>
      </c>
      <c r="C2353" s="46">
        <f t="shared" si="184"/>
        <v>0</v>
      </c>
      <c r="D2353" s="45">
        <f t="shared" si="185"/>
        <v>0</v>
      </c>
      <c r="E2353" s="251">
        <f t="shared" si="186"/>
        <v>0</v>
      </c>
      <c r="F2353" s="168"/>
      <c r="G2353" s="96"/>
      <c r="H2353" s="79"/>
      <c r="I2353" s="285"/>
      <c r="J2353" s="62"/>
      <c r="K2353" s="51"/>
      <c r="L2353" s="66"/>
    </row>
    <row r="2354" spans="1:12" x14ac:dyDescent="0.4">
      <c r="A2354" s="45">
        <f t="shared" ca="1" si="183"/>
        <v>0</v>
      </c>
      <c r="B2354" s="45" t="b">
        <f t="shared" si="182"/>
        <v>0</v>
      </c>
      <c r="C2354" s="46">
        <f t="shared" si="184"/>
        <v>0</v>
      </c>
      <c r="D2354" s="45">
        <f t="shared" si="185"/>
        <v>0</v>
      </c>
      <c r="E2354" s="251">
        <f t="shared" si="186"/>
        <v>0</v>
      </c>
      <c r="F2354" s="168"/>
      <c r="G2354" s="96"/>
      <c r="H2354" s="79"/>
      <c r="I2354" s="285"/>
      <c r="J2354" s="62"/>
      <c r="K2354" s="51"/>
      <c r="L2354" s="66"/>
    </row>
    <row r="2355" spans="1:12" x14ac:dyDescent="0.4">
      <c r="A2355" s="45">
        <f t="shared" ca="1" si="183"/>
        <v>0</v>
      </c>
      <c r="B2355" s="45" t="b">
        <f t="shared" si="182"/>
        <v>0</v>
      </c>
      <c r="C2355" s="46">
        <f t="shared" si="184"/>
        <v>0</v>
      </c>
      <c r="D2355" s="45">
        <f t="shared" si="185"/>
        <v>0</v>
      </c>
      <c r="E2355" s="251">
        <f t="shared" si="186"/>
        <v>0</v>
      </c>
      <c r="F2355" s="168"/>
      <c r="G2355" s="96"/>
      <c r="H2355" s="79"/>
      <c r="I2355" s="285"/>
      <c r="J2355" s="62"/>
      <c r="K2355" s="51"/>
      <c r="L2355" s="66"/>
    </row>
    <row r="2356" spans="1:12" x14ac:dyDescent="0.4">
      <c r="A2356" s="45">
        <f t="shared" ca="1" si="183"/>
        <v>0</v>
      </c>
      <c r="B2356" s="45" t="b">
        <f t="shared" si="182"/>
        <v>0</v>
      </c>
      <c r="C2356" s="46">
        <f t="shared" si="184"/>
        <v>0</v>
      </c>
      <c r="D2356" s="45">
        <f t="shared" si="185"/>
        <v>0</v>
      </c>
      <c r="E2356" s="251">
        <f t="shared" si="186"/>
        <v>0</v>
      </c>
      <c r="F2356" s="168"/>
      <c r="G2356" s="96"/>
      <c r="H2356" s="79"/>
      <c r="I2356" s="285"/>
      <c r="J2356" s="62"/>
      <c r="K2356" s="51"/>
      <c r="L2356" s="66"/>
    </row>
    <row r="2357" spans="1:12" x14ac:dyDescent="0.4">
      <c r="A2357" s="45">
        <f t="shared" ca="1" si="183"/>
        <v>0</v>
      </c>
      <c r="B2357" s="45" t="b">
        <f t="shared" si="182"/>
        <v>0</v>
      </c>
      <c r="C2357" s="46">
        <f t="shared" si="184"/>
        <v>0</v>
      </c>
      <c r="D2357" s="45">
        <f t="shared" si="185"/>
        <v>0</v>
      </c>
      <c r="E2357" s="251">
        <f t="shared" si="186"/>
        <v>0</v>
      </c>
      <c r="F2357" s="168"/>
      <c r="G2357" s="96"/>
      <c r="H2357" s="79"/>
      <c r="I2357" s="285"/>
      <c r="J2357" s="62"/>
      <c r="K2357" s="51"/>
      <c r="L2357" s="66"/>
    </row>
    <row r="2358" spans="1:12" x14ac:dyDescent="0.4">
      <c r="A2358" s="45">
        <f t="shared" ca="1" si="183"/>
        <v>0</v>
      </c>
      <c r="B2358" s="45" t="b">
        <f t="shared" si="182"/>
        <v>0</v>
      </c>
      <c r="C2358" s="46">
        <f t="shared" si="184"/>
        <v>0</v>
      </c>
      <c r="D2358" s="45">
        <f t="shared" si="185"/>
        <v>0</v>
      </c>
      <c r="E2358" s="251">
        <f t="shared" si="186"/>
        <v>0</v>
      </c>
      <c r="F2358" s="168"/>
      <c r="G2358" s="96"/>
      <c r="H2358" s="79"/>
      <c r="I2358" s="285"/>
      <c r="J2358" s="62"/>
      <c r="K2358" s="51"/>
      <c r="L2358" s="66"/>
    </row>
    <row r="2359" spans="1:12" x14ac:dyDescent="0.4">
      <c r="A2359" s="45">
        <f t="shared" ca="1" si="183"/>
        <v>0</v>
      </c>
      <c r="B2359" s="45" t="b">
        <f t="shared" si="182"/>
        <v>0</v>
      </c>
      <c r="C2359" s="46">
        <f t="shared" si="184"/>
        <v>0</v>
      </c>
      <c r="D2359" s="45">
        <f t="shared" si="185"/>
        <v>0</v>
      </c>
      <c r="E2359" s="251">
        <f t="shared" si="186"/>
        <v>0</v>
      </c>
      <c r="F2359" s="168"/>
      <c r="G2359" s="96"/>
      <c r="H2359" s="79"/>
      <c r="I2359" s="285"/>
      <c r="J2359" s="62"/>
      <c r="K2359" s="51"/>
      <c r="L2359" s="66"/>
    </row>
    <row r="2360" spans="1:12" x14ac:dyDescent="0.4">
      <c r="A2360" s="45">
        <f t="shared" ca="1" si="183"/>
        <v>0</v>
      </c>
      <c r="B2360" s="45" t="b">
        <f t="shared" si="182"/>
        <v>0</v>
      </c>
      <c r="C2360" s="46">
        <f t="shared" si="184"/>
        <v>0</v>
      </c>
      <c r="D2360" s="45">
        <f t="shared" si="185"/>
        <v>0</v>
      </c>
      <c r="E2360" s="251">
        <f t="shared" si="186"/>
        <v>0</v>
      </c>
      <c r="F2360" s="168"/>
      <c r="G2360" s="96"/>
      <c r="H2360" s="79"/>
      <c r="I2360" s="285"/>
      <c r="J2360" s="62"/>
      <c r="K2360" s="51"/>
      <c r="L2360" s="66"/>
    </row>
    <row r="2361" spans="1:12" x14ac:dyDescent="0.4">
      <c r="A2361" s="45">
        <f t="shared" ca="1" si="183"/>
        <v>0</v>
      </c>
      <c r="B2361" s="45" t="b">
        <f t="shared" si="182"/>
        <v>0</v>
      </c>
      <c r="C2361" s="46">
        <f t="shared" si="184"/>
        <v>0</v>
      </c>
      <c r="D2361" s="45">
        <f t="shared" si="185"/>
        <v>0</v>
      </c>
      <c r="E2361" s="251">
        <f t="shared" si="186"/>
        <v>0</v>
      </c>
      <c r="F2361" s="168"/>
      <c r="G2361" s="96"/>
      <c r="H2361" s="79"/>
      <c r="I2361" s="285"/>
      <c r="J2361" s="62"/>
      <c r="K2361" s="51"/>
      <c r="L2361" s="66"/>
    </row>
    <row r="2362" spans="1:12" x14ac:dyDescent="0.4">
      <c r="A2362" s="45">
        <f t="shared" ca="1" si="183"/>
        <v>0</v>
      </c>
      <c r="B2362" s="45" t="b">
        <f t="shared" si="182"/>
        <v>0</v>
      </c>
      <c r="C2362" s="46">
        <f t="shared" si="184"/>
        <v>0</v>
      </c>
      <c r="D2362" s="45">
        <f t="shared" si="185"/>
        <v>0</v>
      </c>
      <c r="E2362" s="251">
        <f t="shared" si="186"/>
        <v>0</v>
      </c>
      <c r="F2362" s="168"/>
      <c r="G2362" s="96"/>
      <c r="H2362" s="79"/>
      <c r="I2362" s="285"/>
      <c r="J2362" s="62"/>
      <c r="K2362" s="51"/>
      <c r="L2362" s="66"/>
    </row>
    <row r="2363" spans="1:12" x14ac:dyDescent="0.4">
      <c r="A2363" s="45">
        <f t="shared" ca="1" si="183"/>
        <v>0</v>
      </c>
      <c r="B2363" s="45" t="b">
        <f t="shared" si="182"/>
        <v>0</v>
      </c>
      <c r="C2363" s="46">
        <f t="shared" si="184"/>
        <v>0</v>
      </c>
      <c r="D2363" s="45">
        <f t="shared" si="185"/>
        <v>0</v>
      </c>
      <c r="E2363" s="251">
        <f t="shared" si="186"/>
        <v>0</v>
      </c>
      <c r="F2363" s="168"/>
      <c r="G2363" s="96"/>
      <c r="H2363" s="79"/>
      <c r="I2363" s="285"/>
      <c r="J2363" s="62"/>
      <c r="K2363" s="51"/>
      <c r="L2363" s="66"/>
    </row>
    <row r="2364" spans="1:12" x14ac:dyDescent="0.4">
      <c r="A2364" s="45">
        <f t="shared" ca="1" si="183"/>
        <v>0</v>
      </c>
      <c r="B2364" s="45" t="b">
        <f t="shared" si="182"/>
        <v>0</v>
      </c>
      <c r="C2364" s="46">
        <f t="shared" si="184"/>
        <v>0</v>
      </c>
      <c r="D2364" s="45">
        <f t="shared" si="185"/>
        <v>0</v>
      </c>
      <c r="E2364" s="251">
        <f t="shared" si="186"/>
        <v>0</v>
      </c>
      <c r="F2364" s="168"/>
      <c r="G2364" s="96"/>
      <c r="H2364" s="79"/>
      <c r="I2364" s="285"/>
      <c r="J2364" s="62"/>
      <c r="K2364" s="51"/>
      <c r="L2364" s="66"/>
    </row>
    <row r="2365" spans="1:12" x14ac:dyDescent="0.4">
      <c r="A2365" s="45">
        <f t="shared" ca="1" si="183"/>
        <v>0</v>
      </c>
      <c r="B2365" s="45" t="b">
        <f t="shared" si="182"/>
        <v>0</v>
      </c>
      <c r="C2365" s="46">
        <f t="shared" si="184"/>
        <v>0</v>
      </c>
      <c r="D2365" s="45">
        <f t="shared" si="185"/>
        <v>0</v>
      </c>
      <c r="E2365" s="251">
        <f t="shared" si="186"/>
        <v>0</v>
      </c>
      <c r="F2365" s="168"/>
      <c r="G2365" s="96"/>
      <c r="H2365" s="79"/>
      <c r="I2365" s="285"/>
      <c r="J2365" s="62"/>
      <c r="K2365" s="51"/>
      <c r="L2365" s="66"/>
    </row>
    <row r="2366" spans="1:12" x14ac:dyDescent="0.4">
      <c r="A2366" s="45">
        <f t="shared" ca="1" si="183"/>
        <v>0</v>
      </c>
      <c r="B2366" s="45" t="b">
        <f t="shared" si="182"/>
        <v>0</v>
      </c>
      <c r="C2366" s="46">
        <f t="shared" si="184"/>
        <v>0</v>
      </c>
      <c r="D2366" s="45">
        <f t="shared" si="185"/>
        <v>0</v>
      </c>
      <c r="E2366" s="251">
        <f t="shared" si="186"/>
        <v>0</v>
      </c>
      <c r="F2366" s="168"/>
      <c r="G2366" s="96"/>
      <c r="H2366" s="79"/>
      <c r="I2366" s="285"/>
      <c r="J2366" s="62"/>
      <c r="K2366" s="51"/>
      <c r="L2366" s="66"/>
    </row>
    <row r="2367" spans="1:12" x14ac:dyDescent="0.4">
      <c r="A2367" s="45">
        <f t="shared" ca="1" si="183"/>
        <v>0</v>
      </c>
      <c r="B2367" s="45" t="b">
        <f t="shared" si="182"/>
        <v>0</v>
      </c>
      <c r="C2367" s="46">
        <f t="shared" si="184"/>
        <v>0</v>
      </c>
      <c r="D2367" s="45">
        <f t="shared" si="185"/>
        <v>0</v>
      </c>
      <c r="E2367" s="251">
        <f t="shared" si="186"/>
        <v>0</v>
      </c>
      <c r="F2367" s="168"/>
      <c r="G2367" s="96"/>
      <c r="H2367" s="79"/>
      <c r="I2367" s="285"/>
      <c r="J2367" s="62"/>
      <c r="K2367" s="51"/>
      <c r="L2367" s="66"/>
    </row>
    <row r="2368" spans="1:12" x14ac:dyDescent="0.4">
      <c r="A2368" s="45">
        <f t="shared" ca="1" si="183"/>
        <v>0</v>
      </c>
      <c r="B2368" s="45" t="b">
        <f t="shared" si="182"/>
        <v>0</v>
      </c>
      <c r="C2368" s="46">
        <f t="shared" si="184"/>
        <v>0</v>
      </c>
      <c r="D2368" s="45">
        <f t="shared" si="185"/>
        <v>0</v>
      </c>
      <c r="E2368" s="251">
        <f t="shared" si="186"/>
        <v>0</v>
      </c>
      <c r="F2368" s="168"/>
      <c r="G2368" s="96"/>
      <c r="H2368" s="79"/>
      <c r="I2368" s="285"/>
      <c r="J2368" s="62"/>
      <c r="K2368" s="51"/>
      <c r="L2368" s="66"/>
    </row>
    <row r="2369" spans="1:12" x14ac:dyDescent="0.4">
      <c r="A2369" s="45">
        <f t="shared" ca="1" si="183"/>
        <v>0</v>
      </c>
      <c r="B2369" s="45" t="b">
        <f t="shared" si="182"/>
        <v>0</v>
      </c>
      <c r="C2369" s="46">
        <f t="shared" si="184"/>
        <v>0</v>
      </c>
      <c r="D2369" s="45">
        <f t="shared" si="185"/>
        <v>0</v>
      </c>
      <c r="E2369" s="251">
        <f t="shared" si="186"/>
        <v>0</v>
      </c>
      <c r="F2369" s="168"/>
      <c r="G2369" s="96"/>
      <c r="H2369" s="79"/>
      <c r="I2369" s="285"/>
      <c r="J2369" s="62"/>
      <c r="K2369" s="51"/>
      <c r="L2369" s="66"/>
    </row>
    <row r="2370" spans="1:12" x14ac:dyDescent="0.4">
      <c r="A2370" s="45">
        <f t="shared" ca="1" si="183"/>
        <v>0</v>
      </c>
      <c r="B2370" s="45" t="b">
        <f t="shared" si="182"/>
        <v>0</v>
      </c>
      <c r="C2370" s="46">
        <f t="shared" si="184"/>
        <v>0</v>
      </c>
      <c r="D2370" s="45">
        <f t="shared" si="185"/>
        <v>0</v>
      </c>
      <c r="E2370" s="251">
        <f t="shared" si="186"/>
        <v>0</v>
      </c>
      <c r="F2370" s="168"/>
      <c r="G2370" s="96"/>
      <c r="H2370" s="79"/>
      <c r="I2370" s="285"/>
      <c r="J2370" s="62"/>
      <c r="K2370" s="51"/>
      <c r="L2370" s="66"/>
    </row>
    <row r="2371" spans="1:12" x14ac:dyDescent="0.4">
      <c r="A2371" s="45">
        <f t="shared" ca="1" si="183"/>
        <v>0</v>
      </c>
      <c r="B2371" s="45" t="b">
        <f t="shared" si="182"/>
        <v>0</v>
      </c>
      <c r="C2371" s="46">
        <f t="shared" si="184"/>
        <v>0</v>
      </c>
      <c r="D2371" s="45">
        <f t="shared" si="185"/>
        <v>0</v>
      </c>
      <c r="E2371" s="251">
        <f t="shared" si="186"/>
        <v>0</v>
      </c>
      <c r="F2371" s="168"/>
      <c r="G2371" s="96"/>
      <c r="H2371" s="79"/>
      <c r="I2371" s="285"/>
      <c r="J2371" s="62"/>
      <c r="K2371" s="51"/>
      <c r="L2371" s="66"/>
    </row>
    <row r="2372" spans="1:12" x14ac:dyDescent="0.4">
      <c r="A2372" s="45">
        <f t="shared" ca="1" si="183"/>
        <v>0</v>
      </c>
      <c r="B2372" s="45" t="b">
        <f t="shared" si="182"/>
        <v>0</v>
      </c>
      <c r="C2372" s="46">
        <f t="shared" si="184"/>
        <v>0</v>
      </c>
      <c r="D2372" s="45">
        <f t="shared" si="185"/>
        <v>0</v>
      </c>
      <c r="E2372" s="251">
        <f t="shared" si="186"/>
        <v>0</v>
      </c>
      <c r="F2372" s="168"/>
      <c r="G2372" s="96"/>
      <c r="H2372" s="79"/>
      <c r="I2372" s="285"/>
      <c r="J2372" s="62"/>
      <c r="K2372" s="51"/>
      <c r="L2372" s="66"/>
    </row>
    <row r="2373" spans="1:12" x14ac:dyDescent="0.4">
      <c r="A2373" s="45">
        <f t="shared" ca="1" si="183"/>
        <v>0</v>
      </c>
      <c r="B2373" s="45" t="b">
        <f t="shared" si="182"/>
        <v>0</v>
      </c>
      <c r="C2373" s="46">
        <f t="shared" si="184"/>
        <v>0</v>
      </c>
      <c r="D2373" s="45">
        <f t="shared" si="185"/>
        <v>0</v>
      </c>
      <c r="E2373" s="251">
        <f t="shared" si="186"/>
        <v>0</v>
      </c>
      <c r="F2373" s="168"/>
      <c r="G2373" s="96"/>
      <c r="H2373" s="79"/>
      <c r="I2373" s="285"/>
      <c r="J2373" s="62"/>
      <c r="K2373" s="51"/>
      <c r="L2373" s="66"/>
    </row>
    <row r="2374" spans="1:12" x14ac:dyDescent="0.4">
      <c r="A2374" s="45">
        <f t="shared" ca="1" si="183"/>
        <v>0</v>
      </c>
      <c r="B2374" s="45" t="b">
        <f t="shared" si="182"/>
        <v>0</v>
      </c>
      <c r="C2374" s="46">
        <f t="shared" si="184"/>
        <v>0</v>
      </c>
      <c r="D2374" s="45">
        <f t="shared" si="185"/>
        <v>0</v>
      </c>
      <c r="E2374" s="251">
        <f t="shared" si="186"/>
        <v>0</v>
      </c>
      <c r="F2374" s="168"/>
      <c r="G2374" s="96"/>
      <c r="H2374" s="79"/>
      <c r="I2374" s="285"/>
      <c r="J2374" s="62"/>
      <c r="K2374" s="51"/>
      <c r="L2374" s="66"/>
    </row>
    <row r="2375" spans="1:12" x14ac:dyDescent="0.4">
      <c r="A2375" s="45">
        <f t="shared" ca="1" si="183"/>
        <v>0</v>
      </c>
      <c r="B2375" s="45" t="b">
        <f t="shared" ref="B2375:B2438" si="187">AND(分科號=E2375,D2375&gt;=分起日,D2375&lt;=分訖日)</f>
        <v>0</v>
      </c>
      <c r="C2375" s="46">
        <f t="shared" si="184"/>
        <v>0</v>
      </c>
      <c r="D2375" s="45">
        <f t="shared" si="185"/>
        <v>0</v>
      </c>
      <c r="E2375" s="251">
        <f t="shared" si="186"/>
        <v>0</v>
      </c>
      <c r="F2375" s="168"/>
      <c r="G2375" s="96"/>
      <c r="H2375" s="79"/>
      <c r="I2375" s="285"/>
      <c r="J2375" s="62"/>
      <c r="K2375" s="51"/>
      <c r="L2375" s="66"/>
    </row>
    <row r="2376" spans="1:12" x14ac:dyDescent="0.4">
      <c r="A2376" s="45">
        <f t="shared" ref="A2376:A2439" ca="1" si="188">IF(B2376,COUNTIF(OFFSET(B2376,ROW()*-1+6,,ROW()-5),TRUE),)</f>
        <v>0</v>
      </c>
      <c r="B2376" s="45" t="b">
        <f t="shared" si="187"/>
        <v>0</v>
      </c>
      <c r="C2376" s="46">
        <f t="shared" ref="C2376:C2439" si="189">IF(F2376&lt;&gt;"",F2376,IF(E2376&lt;&gt;0,INDEX(C:C,ROW()-1),0))</f>
        <v>0</v>
      </c>
      <c r="D2376" s="45">
        <f t="shared" ref="D2376:D2439" si="190">IF(G2376&lt;&gt;"",G2376,IF(E2376&lt;&gt;0,INDEX(D:D,ROW()-1),0))</f>
        <v>0</v>
      </c>
      <c r="E2376" s="251">
        <f t="shared" si="186"/>
        <v>0</v>
      </c>
      <c r="F2376" s="168"/>
      <c r="G2376" s="96"/>
      <c r="H2376" s="79"/>
      <c r="I2376" s="285"/>
      <c r="J2376" s="62"/>
      <c r="K2376" s="51"/>
      <c r="L2376" s="66"/>
    </row>
    <row r="2377" spans="1:12" x14ac:dyDescent="0.4">
      <c r="A2377" s="45">
        <f t="shared" ca="1" si="188"/>
        <v>0</v>
      </c>
      <c r="B2377" s="45" t="b">
        <f t="shared" si="187"/>
        <v>0</v>
      </c>
      <c r="C2377" s="46">
        <f t="shared" si="189"/>
        <v>0</v>
      </c>
      <c r="D2377" s="45">
        <f t="shared" si="190"/>
        <v>0</v>
      </c>
      <c r="E2377" s="251">
        <f t="shared" si="186"/>
        <v>0</v>
      </c>
      <c r="F2377" s="168"/>
      <c r="G2377" s="96"/>
      <c r="H2377" s="79"/>
      <c r="I2377" s="285"/>
      <c r="J2377" s="62"/>
      <c r="K2377" s="51"/>
      <c r="L2377" s="66"/>
    </row>
    <row r="2378" spans="1:12" x14ac:dyDescent="0.4">
      <c r="A2378" s="45">
        <f t="shared" ca="1" si="188"/>
        <v>0</v>
      </c>
      <c r="B2378" s="45" t="b">
        <f t="shared" si="187"/>
        <v>0</v>
      </c>
      <c r="C2378" s="46">
        <f t="shared" si="189"/>
        <v>0</v>
      </c>
      <c r="D2378" s="45">
        <f t="shared" si="190"/>
        <v>0</v>
      </c>
      <c r="E2378" s="251">
        <f t="shared" ref="E2378:E2441" si="191">IF(I2378&lt;&gt;"",VALUE(TRIM(LEFT(I2378,6))),0)</f>
        <v>0</v>
      </c>
      <c r="F2378" s="168"/>
      <c r="G2378" s="96"/>
      <c r="H2378" s="79"/>
      <c r="I2378" s="285"/>
      <c r="J2378" s="62"/>
      <c r="K2378" s="51"/>
      <c r="L2378" s="66"/>
    </row>
    <row r="2379" spans="1:12" x14ac:dyDescent="0.4">
      <c r="A2379" s="45">
        <f t="shared" ca="1" si="188"/>
        <v>0</v>
      </c>
      <c r="B2379" s="45" t="b">
        <f t="shared" si="187"/>
        <v>0</v>
      </c>
      <c r="C2379" s="46">
        <f t="shared" si="189"/>
        <v>0</v>
      </c>
      <c r="D2379" s="45">
        <f t="shared" si="190"/>
        <v>0</v>
      </c>
      <c r="E2379" s="251">
        <f t="shared" si="191"/>
        <v>0</v>
      </c>
      <c r="F2379" s="168"/>
      <c r="G2379" s="96"/>
      <c r="H2379" s="79"/>
      <c r="I2379" s="285"/>
      <c r="J2379" s="62"/>
      <c r="K2379" s="51"/>
      <c r="L2379" s="66"/>
    </row>
    <row r="2380" spans="1:12" x14ac:dyDescent="0.4">
      <c r="A2380" s="45">
        <f t="shared" ca="1" si="188"/>
        <v>0</v>
      </c>
      <c r="B2380" s="45" t="b">
        <f t="shared" si="187"/>
        <v>0</v>
      </c>
      <c r="C2380" s="46">
        <f t="shared" si="189"/>
        <v>0</v>
      </c>
      <c r="D2380" s="45">
        <f t="shared" si="190"/>
        <v>0</v>
      </c>
      <c r="E2380" s="251">
        <f t="shared" si="191"/>
        <v>0</v>
      </c>
      <c r="F2380" s="168"/>
      <c r="G2380" s="96"/>
      <c r="H2380" s="79"/>
      <c r="I2380" s="285"/>
      <c r="J2380" s="62"/>
      <c r="K2380" s="51"/>
      <c r="L2380" s="66"/>
    </row>
    <row r="2381" spans="1:12" x14ac:dyDescent="0.4">
      <c r="A2381" s="45">
        <f t="shared" ca="1" si="188"/>
        <v>0</v>
      </c>
      <c r="B2381" s="45" t="b">
        <f t="shared" si="187"/>
        <v>0</v>
      </c>
      <c r="C2381" s="46">
        <f t="shared" si="189"/>
        <v>0</v>
      </c>
      <c r="D2381" s="45">
        <f t="shared" si="190"/>
        <v>0</v>
      </c>
      <c r="E2381" s="251">
        <f t="shared" si="191"/>
        <v>0</v>
      </c>
      <c r="F2381" s="168"/>
      <c r="G2381" s="96"/>
      <c r="H2381" s="79"/>
      <c r="I2381" s="285"/>
      <c r="J2381" s="62"/>
      <c r="K2381" s="51"/>
      <c r="L2381" s="66"/>
    </row>
    <row r="2382" spans="1:12" x14ac:dyDescent="0.4">
      <c r="A2382" s="45">
        <f t="shared" ca="1" si="188"/>
        <v>0</v>
      </c>
      <c r="B2382" s="45" t="b">
        <f t="shared" si="187"/>
        <v>0</v>
      </c>
      <c r="C2382" s="46">
        <f t="shared" si="189"/>
        <v>0</v>
      </c>
      <c r="D2382" s="45">
        <f t="shared" si="190"/>
        <v>0</v>
      </c>
      <c r="E2382" s="251">
        <f t="shared" si="191"/>
        <v>0</v>
      </c>
      <c r="F2382" s="168"/>
      <c r="G2382" s="96"/>
      <c r="H2382" s="79"/>
      <c r="I2382" s="285"/>
      <c r="J2382" s="62"/>
      <c r="K2382" s="51"/>
      <c r="L2382" s="66"/>
    </row>
    <row r="2383" spans="1:12" x14ac:dyDescent="0.4">
      <c r="A2383" s="45">
        <f t="shared" ca="1" si="188"/>
        <v>0</v>
      </c>
      <c r="B2383" s="45" t="b">
        <f t="shared" si="187"/>
        <v>0</v>
      </c>
      <c r="C2383" s="46">
        <f t="shared" si="189"/>
        <v>0</v>
      </c>
      <c r="D2383" s="45">
        <f t="shared" si="190"/>
        <v>0</v>
      </c>
      <c r="E2383" s="251">
        <f t="shared" si="191"/>
        <v>0</v>
      </c>
      <c r="F2383" s="168"/>
      <c r="G2383" s="96"/>
      <c r="H2383" s="79"/>
      <c r="I2383" s="285"/>
      <c r="J2383" s="62"/>
      <c r="K2383" s="51"/>
      <c r="L2383" s="66"/>
    </row>
    <row r="2384" spans="1:12" x14ac:dyDescent="0.4">
      <c r="A2384" s="45">
        <f t="shared" ca="1" si="188"/>
        <v>0</v>
      </c>
      <c r="B2384" s="45" t="b">
        <f t="shared" si="187"/>
        <v>0</v>
      </c>
      <c r="C2384" s="46">
        <f t="shared" si="189"/>
        <v>0</v>
      </c>
      <c r="D2384" s="45">
        <f t="shared" si="190"/>
        <v>0</v>
      </c>
      <c r="E2384" s="251">
        <f t="shared" si="191"/>
        <v>0</v>
      </c>
      <c r="F2384" s="168"/>
      <c r="G2384" s="96"/>
      <c r="H2384" s="79"/>
      <c r="I2384" s="285"/>
      <c r="J2384" s="62"/>
      <c r="K2384" s="51"/>
      <c r="L2384" s="66"/>
    </row>
    <row r="2385" spans="1:12" x14ac:dyDescent="0.4">
      <c r="A2385" s="45">
        <f t="shared" ca="1" si="188"/>
        <v>0</v>
      </c>
      <c r="B2385" s="45" t="b">
        <f t="shared" si="187"/>
        <v>0</v>
      </c>
      <c r="C2385" s="46">
        <f t="shared" si="189"/>
        <v>0</v>
      </c>
      <c r="D2385" s="45">
        <f t="shared" si="190"/>
        <v>0</v>
      </c>
      <c r="E2385" s="251">
        <f t="shared" si="191"/>
        <v>0</v>
      </c>
      <c r="F2385" s="168"/>
      <c r="G2385" s="96"/>
      <c r="H2385" s="79"/>
      <c r="I2385" s="285"/>
      <c r="J2385" s="62"/>
      <c r="K2385" s="51"/>
      <c r="L2385" s="66"/>
    </row>
    <row r="2386" spans="1:12" x14ac:dyDescent="0.4">
      <c r="A2386" s="45">
        <f t="shared" ca="1" si="188"/>
        <v>0</v>
      </c>
      <c r="B2386" s="45" t="b">
        <f t="shared" si="187"/>
        <v>0</v>
      </c>
      <c r="C2386" s="46">
        <f t="shared" si="189"/>
        <v>0</v>
      </c>
      <c r="D2386" s="45">
        <f t="shared" si="190"/>
        <v>0</v>
      </c>
      <c r="E2386" s="251">
        <f t="shared" si="191"/>
        <v>0</v>
      </c>
      <c r="F2386" s="168"/>
      <c r="G2386" s="96"/>
      <c r="H2386" s="79"/>
      <c r="I2386" s="285"/>
      <c r="J2386" s="62"/>
      <c r="K2386" s="51"/>
      <c r="L2386" s="66"/>
    </row>
    <row r="2387" spans="1:12" x14ac:dyDescent="0.4">
      <c r="A2387" s="45">
        <f t="shared" ca="1" si="188"/>
        <v>0</v>
      </c>
      <c r="B2387" s="45" t="b">
        <f t="shared" si="187"/>
        <v>0</v>
      </c>
      <c r="C2387" s="46">
        <f t="shared" si="189"/>
        <v>0</v>
      </c>
      <c r="D2387" s="45">
        <f t="shared" si="190"/>
        <v>0</v>
      </c>
      <c r="E2387" s="251">
        <f t="shared" si="191"/>
        <v>0</v>
      </c>
      <c r="F2387" s="168"/>
      <c r="G2387" s="96"/>
      <c r="H2387" s="79"/>
      <c r="I2387" s="285"/>
      <c r="J2387" s="62"/>
      <c r="K2387" s="51"/>
      <c r="L2387" s="66"/>
    </row>
    <row r="2388" spans="1:12" x14ac:dyDescent="0.4">
      <c r="A2388" s="45">
        <f t="shared" ca="1" si="188"/>
        <v>0</v>
      </c>
      <c r="B2388" s="45" t="b">
        <f t="shared" si="187"/>
        <v>0</v>
      </c>
      <c r="C2388" s="46">
        <f t="shared" si="189"/>
        <v>0</v>
      </c>
      <c r="D2388" s="45">
        <f t="shared" si="190"/>
        <v>0</v>
      </c>
      <c r="E2388" s="251">
        <f t="shared" si="191"/>
        <v>0</v>
      </c>
      <c r="F2388" s="168"/>
      <c r="G2388" s="96"/>
      <c r="H2388" s="79"/>
      <c r="I2388" s="285"/>
      <c r="J2388" s="62"/>
      <c r="K2388" s="51"/>
      <c r="L2388" s="66"/>
    </row>
    <row r="2389" spans="1:12" x14ac:dyDescent="0.4">
      <c r="A2389" s="45">
        <f t="shared" ca="1" si="188"/>
        <v>0</v>
      </c>
      <c r="B2389" s="45" t="b">
        <f t="shared" si="187"/>
        <v>0</v>
      </c>
      <c r="C2389" s="46">
        <f t="shared" si="189"/>
        <v>0</v>
      </c>
      <c r="D2389" s="45">
        <f t="shared" si="190"/>
        <v>0</v>
      </c>
      <c r="E2389" s="251">
        <f t="shared" si="191"/>
        <v>0</v>
      </c>
      <c r="F2389" s="168"/>
      <c r="G2389" s="96"/>
      <c r="H2389" s="79"/>
      <c r="I2389" s="285"/>
      <c r="J2389" s="62"/>
      <c r="K2389" s="51"/>
      <c r="L2389" s="66"/>
    </row>
    <row r="2390" spans="1:12" x14ac:dyDescent="0.4">
      <c r="A2390" s="45">
        <f t="shared" ca="1" si="188"/>
        <v>0</v>
      </c>
      <c r="B2390" s="45" t="b">
        <f t="shared" si="187"/>
        <v>0</v>
      </c>
      <c r="C2390" s="46">
        <f t="shared" si="189"/>
        <v>0</v>
      </c>
      <c r="D2390" s="45">
        <f t="shared" si="190"/>
        <v>0</v>
      </c>
      <c r="E2390" s="251">
        <f t="shared" si="191"/>
        <v>0</v>
      </c>
      <c r="F2390" s="168"/>
      <c r="G2390" s="96"/>
      <c r="H2390" s="79"/>
      <c r="I2390" s="285"/>
      <c r="J2390" s="62"/>
      <c r="K2390" s="51"/>
      <c r="L2390" s="66"/>
    </row>
    <row r="2391" spans="1:12" x14ac:dyDescent="0.4">
      <c r="A2391" s="45">
        <f t="shared" ca="1" si="188"/>
        <v>0</v>
      </c>
      <c r="B2391" s="45" t="b">
        <f t="shared" si="187"/>
        <v>0</v>
      </c>
      <c r="C2391" s="46">
        <f t="shared" si="189"/>
        <v>0</v>
      </c>
      <c r="D2391" s="45">
        <f t="shared" si="190"/>
        <v>0</v>
      </c>
      <c r="E2391" s="251">
        <f t="shared" si="191"/>
        <v>0</v>
      </c>
      <c r="F2391" s="168"/>
      <c r="G2391" s="96"/>
      <c r="H2391" s="79"/>
      <c r="I2391" s="285"/>
      <c r="J2391" s="62"/>
      <c r="K2391" s="51"/>
      <c r="L2391" s="66"/>
    </row>
    <row r="2392" spans="1:12" x14ac:dyDescent="0.4">
      <c r="A2392" s="45">
        <f t="shared" ca="1" si="188"/>
        <v>0</v>
      </c>
      <c r="B2392" s="45" t="b">
        <f t="shared" si="187"/>
        <v>0</v>
      </c>
      <c r="C2392" s="46">
        <f t="shared" si="189"/>
        <v>0</v>
      </c>
      <c r="D2392" s="45">
        <f t="shared" si="190"/>
        <v>0</v>
      </c>
      <c r="E2392" s="251">
        <f t="shared" si="191"/>
        <v>0</v>
      </c>
      <c r="F2392" s="168"/>
      <c r="G2392" s="96"/>
      <c r="H2392" s="79"/>
      <c r="I2392" s="285"/>
      <c r="J2392" s="62"/>
      <c r="K2392" s="51"/>
      <c r="L2392" s="66"/>
    </row>
    <row r="2393" spans="1:12" x14ac:dyDescent="0.4">
      <c r="A2393" s="45">
        <f t="shared" ca="1" si="188"/>
        <v>0</v>
      </c>
      <c r="B2393" s="45" t="b">
        <f t="shared" si="187"/>
        <v>0</v>
      </c>
      <c r="C2393" s="46">
        <f t="shared" si="189"/>
        <v>0</v>
      </c>
      <c r="D2393" s="45">
        <f t="shared" si="190"/>
        <v>0</v>
      </c>
      <c r="E2393" s="251">
        <f t="shared" si="191"/>
        <v>0</v>
      </c>
      <c r="F2393" s="168"/>
      <c r="G2393" s="96"/>
      <c r="H2393" s="79"/>
      <c r="I2393" s="285"/>
      <c r="J2393" s="62"/>
      <c r="K2393" s="51"/>
      <c r="L2393" s="66"/>
    </row>
    <row r="2394" spans="1:12" x14ac:dyDescent="0.4">
      <c r="A2394" s="45">
        <f t="shared" ca="1" si="188"/>
        <v>0</v>
      </c>
      <c r="B2394" s="45" t="b">
        <f t="shared" si="187"/>
        <v>0</v>
      </c>
      <c r="C2394" s="46">
        <f t="shared" si="189"/>
        <v>0</v>
      </c>
      <c r="D2394" s="45">
        <f t="shared" si="190"/>
        <v>0</v>
      </c>
      <c r="E2394" s="251">
        <f t="shared" si="191"/>
        <v>0</v>
      </c>
      <c r="F2394" s="168"/>
      <c r="G2394" s="96"/>
      <c r="H2394" s="79"/>
      <c r="I2394" s="285"/>
      <c r="J2394" s="62"/>
      <c r="K2394" s="51"/>
      <c r="L2394" s="66"/>
    </row>
    <row r="2395" spans="1:12" x14ac:dyDescent="0.4">
      <c r="A2395" s="45">
        <f t="shared" ca="1" si="188"/>
        <v>0</v>
      </c>
      <c r="B2395" s="45" t="b">
        <f t="shared" si="187"/>
        <v>0</v>
      </c>
      <c r="C2395" s="46">
        <f t="shared" si="189"/>
        <v>0</v>
      </c>
      <c r="D2395" s="45">
        <f t="shared" si="190"/>
        <v>0</v>
      </c>
      <c r="E2395" s="251">
        <f t="shared" si="191"/>
        <v>0</v>
      </c>
      <c r="F2395" s="168"/>
      <c r="G2395" s="96"/>
      <c r="H2395" s="79"/>
      <c r="I2395" s="285"/>
      <c r="J2395" s="62"/>
      <c r="K2395" s="51"/>
      <c r="L2395" s="66"/>
    </row>
    <row r="2396" spans="1:12" x14ac:dyDescent="0.4">
      <c r="A2396" s="45">
        <f t="shared" ca="1" si="188"/>
        <v>0</v>
      </c>
      <c r="B2396" s="45" t="b">
        <f t="shared" si="187"/>
        <v>0</v>
      </c>
      <c r="C2396" s="46">
        <f t="shared" si="189"/>
        <v>0</v>
      </c>
      <c r="D2396" s="45">
        <f t="shared" si="190"/>
        <v>0</v>
      </c>
      <c r="E2396" s="251">
        <f t="shared" si="191"/>
        <v>0</v>
      </c>
      <c r="F2396" s="168"/>
      <c r="G2396" s="96"/>
      <c r="H2396" s="79"/>
      <c r="I2396" s="285"/>
      <c r="J2396" s="62"/>
      <c r="K2396" s="51"/>
      <c r="L2396" s="66"/>
    </row>
    <row r="2397" spans="1:12" x14ac:dyDescent="0.4">
      <c r="A2397" s="45">
        <f t="shared" ca="1" si="188"/>
        <v>0</v>
      </c>
      <c r="B2397" s="45" t="b">
        <f t="shared" si="187"/>
        <v>0</v>
      </c>
      <c r="C2397" s="46">
        <f t="shared" si="189"/>
        <v>0</v>
      </c>
      <c r="D2397" s="45">
        <f t="shared" si="190"/>
        <v>0</v>
      </c>
      <c r="E2397" s="251">
        <f t="shared" si="191"/>
        <v>0</v>
      </c>
      <c r="F2397" s="168"/>
      <c r="G2397" s="96"/>
      <c r="H2397" s="79"/>
      <c r="I2397" s="285"/>
      <c r="J2397" s="62"/>
      <c r="K2397" s="51"/>
      <c r="L2397" s="66"/>
    </row>
    <row r="2398" spans="1:12" x14ac:dyDescent="0.4">
      <c r="A2398" s="45">
        <f t="shared" ca="1" si="188"/>
        <v>0</v>
      </c>
      <c r="B2398" s="45" t="b">
        <f t="shared" si="187"/>
        <v>0</v>
      </c>
      <c r="C2398" s="46">
        <f t="shared" si="189"/>
        <v>0</v>
      </c>
      <c r="D2398" s="45">
        <f t="shared" si="190"/>
        <v>0</v>
      </c>
      <c r="E2398" s="251">
        <f t="shared" si="191"/>
        <v>0</v>
      </c>
      <c r="F2398" s="168"/>
      <c r="G2398" s="96"/>
      <c r="H2398" s="79"/>
      <c r="I2398" s="285"/>
      <c r="J2398" s="62"/>
      <c r="K2398" s="51"/>
      <c r="L2398" s="66"/>
    </row>
    <row r="2399" spans="1:12" x14ac:dyDescent="0.4">
      <c r="A2399" s="45">
        <f t="shared" ca="1" si="188"/>
        <v>0</v>
      </c>
      <c r="B2399" s="45" t="b">
        <f t="shared" si="187"/>
        <v>0</v>
      </c>
      <c r="C2399" s="46">
        <f t="shared" si="189"/>
        <v>0</v>
      </c>
      <c r="D2399" s="45">
        <f t="shared" si="190"/>
        <v>0</v>
      </c>
      <c r="E2399" s="251">
        <f t="shared" si="191"/>
        <v>0</v>
      </c>
      <c r="F2399" s="168"/>
      <c r="G2399" s="96"/>
      <c r="H2399" s="79"/>
      <c r="I2399" s="285"/>
      <c r="J2399" s="62"/>
      <c r="K2399" s="51"/>
      <c r="L2399" s="66"/>
    </row>
    <row r="2400" spans="1:12" x14ac:dyDescent="0.4">
      <c r="A2400" s="45">
        <f t="shared" ca="1" si="188"/>
        <v>0</v>
      </c>
      <c r="B2400" s="45" t="b">
        <f t="shared" si="187"/>
        <v>0</v>
      </c>
      <c r="C2400" s="46">
        <f t="shared" si="189"/>
        <v>0</v>
      </c>
      <c r="D2400" s="45">
        <f t="shared" si="190"/>
        <v>0</v>
      </c>
      <c r="E2400" s="251">
        <f t="shared" si="191"/>
        <v>0</v>
      </c>
      <c r="F2400" s="168"/>
      <c r="G2400" s="96"/>
      <c r="H2400" s="79"/>
      <c r="I2400" s="285"/>
      <c r="J2400" s="62"/>
      <c r="K2400" s="51"/>
      <c r="L2400" s="66"/>
    </row>
    <row r="2401" spans="1:12" x14ac:dyDescent="0.4">
      <c r="A2401" s="45">
        <f t="shared" ca="1" si="188"/>
        <v>0</v>
      </c>
      <c r="B2401" s="45" t="b">
        <f t="shared" si="187"/>
        <v>0</v>
      </c>
      <c r="C2401" s="46">
        <f t="shared" si="189"/>
        <v>0</v>
      </c>
      <c r="D2401" s="45">
        <f t="shared" si="190"/>
        <v>0</v>
      </c>
      <c r="E2401" s="251">
        <f t="shared" si="191"/>
        <v>0</v>
      </c>
      <c r="F2401" s="168"/>
      <c r="G2401" s="96"/>
      <c r="H2401" s="79"/>
      <c r="I2401" s="285"/>
      <c r="J2401" s="62"/>
      <c r="K2401" s="51"/>
      <c r="L2401" s="66"/>
    </row>
    <row r="2402" spans="1:12" x14ac:dyDescent="0.4">
      <c r="A2402" s="45">
        <f t="shared" ca="1" si="188"/>
        <v>0</v>
      </c>
      <c r="B2402" s="45" t="b">
        <f t="shared" si="187"/>
        <v>0</v>
      </c>
      <c r="C2402" s="46">
        <f t="shared" si="189"/>
        <v>0</v>
      </c>
      <c r="D2402" s="45">
        <f t="shared" si="190"/>
        <v>0</v>
      </c>
      <c r="E2402" s="251">
        <f t="shared" si="191"/>
        <v>0</v>
      </c>
      <c r="F2402" s="168"/>
      <c r="G2402" s="96"/>
      <c r="H2402" s="79"/>
      <c r="I2402" s="285"/>
      <c r="J2402" s="62"/>
      <c r="K2402" s="51"/>
      <c r="L2402" s="66"/>
    </row>
    <row r="2403" spans="1:12" x14ac:dyDescent="0.4">
      <c r="A2403" s="45">
        <f t="shared" ca="1" si="188"/>
        <v>0</v>
      </c>
      <c r="B2403" s="45" t="b">
        <f t="shared" si="187"/>
        <v>0</v>
      </c>
      <c r="C2403" s="46">
        <f t="shared" si="189"/>
        <v>0</v>
      </c>
      <c r="D2403" s="45">
        <f t="shared" si="190"/>
        <v>0</v>
      </c>
      <c r="E2403" s="251">
        <f t="shared" si="191"/>
        <v>0</v>
      </c>
      <c r="F2403" s="168"/>
      <c r="G2403" s="96"/>
      <c r="H2403" s="79"/>
      <c r="I2403" s="285"/>
      <c r="J2403" s="62"/>
      <c r="K2403" s="51"/>
      <c r="L2403" s="66"/>
    </row>
    <row r="2404" spans="1:12" x14ac:dyDescent="0.4">
      <c r="A2404" s="45">
        <f t="shared" ca="1" si="188"/>
        <v>0</v>
      </c>
      <c r="B2404" s="45" t="b">
        <f t="shared" si="187"/>
        <v>0</v>
      </c>
      <c r="C2404" s="46">
        <f t="shared" si="189"/>
        <v>0</v>
      </c>
      <c r="D2404" s="45">
        <f t="shared" si="190"/>
        <v>0</v>
      </c>
      <c r="E2404" s="251">
        <f t="shared" si="191"/>
        <v>0</v>
      </c>
      <c r="F2404" s="168"/>
      <c r="G2404" s="96"/>
      <c r="H2404" s="79"/>
      <c r="I2404" s="285"/>
      <c r="J2404" s="62"/>
      <c r="K2404" s="51"/>
      <c r="L2404" s="66"/>
    </row>
    <row r="2405" spans="1:12" x14ac:dyDescent="0.4">
      <c r="A2405" s="45">
        <f t="shared" ca="1" si="188"/>
        <v>0</v>
      </c>
      <c r="B2405" s="45" t="b">
        <f t="shared" si="187"/>
        <v>0</v>
      </c>
      <c r="C2405" s="46">
        <f t="shared" si="189"/>
        <v>0</v>
      </c>
      <c r="D2405" s="45">
        <f t="shared" si="190"/>
        <v>0</v>
      </c>
      <c r="E2405" s="251">
        <f t="shared" si="191"/>
        <v>0</v>
      </c>
      <c r="F2405" s="168"/>
      <c r="G2405" s="96"/>
      <c r="H2405" s="79"/>
      <c r="I2405" s="285"/>
      <c r="J2405" s="62"/>
      <c r="K2405" s="51"/>
      <c r="L2405" s="66"/>
    </row>
    <row r="2406" spans="1:12" x14ac:dyDescent="0.4">
      <c r="A2406" s="45">
        <f t="shared" ca="1" si="188"/>
        <v>0</v>
      </c>
      <c r="B2406" s="45" t="b">
        <f t="shared" si="187"/>
        <v>0</v>
      </c>
      <c r="C2406" s="46">
        <f t="shared" si="189"/>
        <v>0</v>
      </c>
      <c r="D2406" s="45">
        <f t="shared" si="190"/>
        <v>0</v>
      </c>
      <c r="E2406" s="251">
        <f t="shared" si="191"/>
        <v>0</v>
      </c>
      <c r="F2406" s="168"/>
      <c r="G2406" s="96"/>
      <c r="H2406" s="79"/>
      <c r="I2406" s="285"/>
      <c r="J2406" s="62"/>
      <c r="K2406" s="51"/>
      <c r="L2406" s="66"/>
    </row>
    <row r="2407" spans="1:12" x14ac:dyDescent="0.4">
      <c r="A2407" s="45">
        <f t="shared" ca="1" si="188"/>
        <v>0</v>
      </c>
      <c r="B2407" s="45" t="b">
        <f t="shared" si="187"/>
        <v>0</v>
      </c>
      <c r="C2407" s="46">
        <f t="shared" si="189"/>
        <v>0</v>
      </c>
      <c r="D2407" s="45">
        <f t="shared" si="190"/>
        <v>0</v>
      </c>
      <c r="E2407" s="251">
        <f t="shared" si="191"/>
        <v>0</v>
      </c>
      <c r="F2407" s="168"/>
      <c r="G2407" s="96"/>
      <c r="H2407" s="79"/>
      <c r="I2407" s="285"/>
      <c r="J2407" s="62"/>
      <c r="K2407" s="51"/>
      <c r="L2407" s="66"/>
    </row>
    <row r="2408" spans="1:12" x14ac:dyDescent="0.4">
      <c r="A2408" s="45">
        <f t="shared" ca="1" si="188"/>
        <v>0</v>
      </c>
      <c r="B2408" s="45" t="b">
        <f t="shared" si="187"/>
        <v>0</v>
      </c>
      <c r="C2408" s="46">
        <f t="shared" si="189"/>
        <v>0</v>
      </c>
      <c r="D2408" s="45">
        <f t="shared" si="190"/>
        <v>0</v>
      </c>
      <c r="E2408" s="251">
        <f t="shared" si="191"/>
        <v>0</v>
      </c>
      <c r="F2408" s="168"/>
      <c r="G2408" s="96"/>
      <c r="H2408" s="79"/>
      <c r="I2408" s="285"/>
      <c r="J2408" s="62"/>
      <c r="K2408" s="51"/>
      <c r="L2408" s="66"/>
    </row>
    <row r="2409" spans="1:12" x14ac:dyDescent="0.4">
      <c r="A2409" s="45">
        <f t="shared" ca="1" si="188"/>
        <v>0</v>
      </c>
      <c r="B2409" s="45" t="b">
        <f t="shared" si="187"/>
        <v>0</v>
      </c>
      <c r="C2409" s="46">
        <f t="shared" si="189"/>
        <v>0</v>
      </c>
      <c r="D2409" s="45">
        <f t="shared" si="190"/>
        <v>0</v>
      </c>
      <c r="E2409" s="251">
        <f t="shared" si="191"/>
        <v>0</v>
      </c>
      <c r="F2409" s="168"/>
      <c r="G2409" s="96"/>
      <c r="H2409" s="79"/>
      <c r="I2409" s="285"/>
      <c r="J2409" s="62"/>
      <c r="K2409" s="51"/>
      <c r="L2409" s="66"/>
    </row>
    <row r="2410" spans="1:12" x14ac:dyDescent="0.4">
      <c r="A2410" s="45">
        <f t="shared" ca="1" si="188"/>
        <v>0</v>
      </c>
      <c r="B2410" s="45" t="b">
        <f t="shared" si="187"/>
        <v>0</v>
      </c>
      <c r="C2410" s="46">
        <f t="shared" si="189"/>
        <v>0</v>
      </c>
      <c r="D2410" s="45">
        <f t="shared" si="190"/>
        <v>0</v>
      </c>
      <c r="E2410" s="251">
        <f t="shared" si="191"/>
        <v>0</v>
      </c>
      <c r="F2410" s="168"/>
      <c r="G2410" s="96"/>
      <c r="H2410" s="79"/>
      <c r="I2410" s="285"/>
      <c r="J2410" s="62"/>
      <c r="K2410" s="51"/>
      <c r="L2410" s="66"/>
    </row>
    <row r="2411" spans="1:12" x14ac:dyDescent="0.4">
      <c r="A2411" s="45">
        <f t="shared" ca="1" si="188"/>
        <v>0</v>
      </c>
      <c r="B2411" s="45" t="b">
        <f t="shared" si="187"/>
        <v>0</v>
      </c>
      <c r="C2411" s="46">
        <f t="shared" si="189"/>
        <v>0</v>
      </c>
      <c r="D2411" s="45">
        <f t="shared" si="190"/>
        <v>0</v>
      </c>
      <c r="E2411" s="251">
        <f t="shared" si="191"/>
        <v>0</v>
      </c>
      <c r="F2411" s="168"/>
      <c r="G2411" s="96"/>
      <c r="H2411" s="79"/>
      <c r="I2411" s="285"/>
      <c r="J2411" s="62"/>
      <c r="K2411" s="51"/>
      <c r="L2411" s="66"/>
    </row>
    <row r="2412" spans="1:12" x14ac:dyDescent="0.4">
      <c r="A2412" s="45">
        <f t="shared" ca="1" si="188"/>
        <v>0</v>
      </c>
      <c r="B2412" s="45" t="b">
        <f t="shared" si="187"/>
        <v>0</v>
      </c>
      <c r="C2412" s="46">
        <f t="shared" si="189"/>
        <v>0</v>
      </c>
      <c r="D2412" s="45">
        <f t="shared" si="190"/>
        <v>0</v>
      </c>
      <c r="E2412" s="251">
        <f t="shared" si="191"/>
        <v>0</v>
      </c>
      <c r="F2412" s="168"/>
      <c r="G2412" s="96"/>
      <c r="H2412" s="79"/>
      <c r="I2412" s="285"/>
      <c r="J2412" s="62"/>
      <c r="K2412" s="51"/>
      <c r="L2412" s="66"/>
    </row>
    <row r="2413" spans="1:12" x14ac:dyDescent="0.4">
      <c r="A2413" s="45">
        <f t="shared" ca="1" si="188"/>
        <v>0</v>
      </c>
      <c r="B2413" s="45" t="b">
        <f t="shared" si="187"/>
        <v>0</v>
      </c>
      <c r="C2413" s="46">
        <f t="shared" si="189"/>
        <v>0</v>
      </c>
      <c r="D2413" s="45">
        <f t="shared" si="190"/>
        <v>0</v>
      </c>
      <c r="E2413" s="251">
        <f t="shared" si="191"/>
        <v>0</v>
      </c>
      <c r="F2413" s="168"/>
      <c r="G2413" s="96"/>
      <c r="H2413" s="79"/>
      <c r="I2413" s="285"/>
      <c r="J2413" s="62"/>
      <c r="K2413" s="51"/>
      <c r="L2413" s="66"/>
    </row>
    <row r="2414" spans="1:12" x14ac:dyDescent="0.4">
      <c r="A2414" s="45">
        <f t="shared" ca="1" si="188"/>
        <v>0</v>
      </c>
      <c r="B2414" s="45" t="b">
        <f t="shared" si="187"/>
        <v>0</v>
      </c>
      <c r="C2414" s="46">
        <f t="shared" si="189"/>
        <v>0</v>
      </c>
      <c r="D2414" s="45">
        <f t="shared" si="190"/>
        <v>0</v>
      </c>
      <c r="E2414" s="251">
        <f t="shared" si="191"/>
        <v>0</v>
      </c>
      <c r="F2414" s="168"/>
      <c r="G2414" s="96"/>
      <c r="H2414" s="79"/>
      <c r="I2414" s="285"/>
      <c r="J2414" s="62"/>
      <c r="K2414" s="51"/>
      <c r="L2414" s="66"/>
    </row>
    <row r="2415" spans="1:12" x14ac:dyDescent="0.4">
      <c r="A2415" s="45">
        <f t="shared" ca="1" si="188"/>
        <v>0</v>
      </c>
      <c r="B2415" s="45" t="b">
        <f t="shared" si="187"/>
        <v>0</v>
      </c>
      <c r="C2415" s="46">
        <f t="shared" si="189"/>
        <v>0</v>
      </c>
      <c r="D2415" s="45">
        <f t="shared" si="190"/>
        <v>0</v>
      </c>
      <c r="E2415" s="251">
        <f t="shared" si="191"/>
        <v>0</v>
      </c>
      <c r="F2415" s="168"/>
      <c r="G2415" s="96"/>
      <c r="H2415" s="79"/>
      <c r="I2415" s="285"/>
      <c r="J2415" s="62"/>
      <c r="K2415" s="51"/>
      <c r="L2415" s="66"/>
    </row>
    <row r="2416" spans="1:12" x14ac:dyDescent="0.4">
      <c r="A2416" s="45">
        <f t="shared" ca="1" si="188"/>
        <v>0</v>
      </c>
      <c r="B2416" s="45" t="b">
        <f t="shared" si="187"/>
        <v>0</v>
      </c>
      <c r="C2416" s="46">
        <f t="shared" si="189"/>
        <v>0</v>
      </c>
      <c r="D2416" s="45">
        <f t="shared" si="190"/>
        <v>0</v>
      </c>
      <c r="E2416" s="251">
        <f t="shared" si="191"/>
        <v>0</v>
      </c>
      <c r="F2416" s="168"/>
      <c r="G2416" s="96"/>
      <c r="H2416" s="79"/>
      <c r="I2416" s="285"/>
      <c r="J2416" s="62"/>
      <c r="K2416" s="51"/>
      <c r="L2416" s="66"/>
    </row>
    <row r="2417" spans="1:12" x14ac:dyDescent="0.4">
      <c r="A2417" s="45">
        <f t="shared" ca="1" si="188"/>
        <v>0</v>
      </c>
      <c r="B2417" s="45" t="b">
        <f t="shared" si="187"/>
        <v>0</v>
      </c>
      <c r="C2417" s="46">
        <f t="shared" si="189"/>
        <v>0</v>
      </c>
      <c r="D2417" s="45">
        <f t="shared" si="190"/>
        <v>0</v>
      </c>
      <c r="E2417" s="251">
        <f t="shared" si="191"/>
        <v>0</v>
      </c>
      <c r="F2417" s="168"/>
      <c r="G2417" s="96"/>
      <c r="H2417" s="79"/>
      <c r="I2417" s="285"/>
      <c r="J2417" s="62"/>
      <c r="K2417" s="51"/>
      <c r="L2417" s="66"/>
    </row>
    <row r="2418" spans="1:12" x14ac:dyDescent="0.4">
      <c r="A2418" s="45">
        <f t="shared" ca="1" si="188"/>
        <v>0</v>
      </c>
      <c r="B2418" s="45" t="b">
        <f t="shared" si="187"/>
        <v>0</v>
      </c>
      <c r="C2418" s="46">
        <f t="shared" si="189"/>
        <v>0</v>
      </c>
      <c r="D2418" s="45">
        <f t="shared" si="190"/>
        <v>0</v>
      </c>
      <c r="E2418" s="251">
        <f t="shared" si="191"/>
        <v>0</v>
      </c>
      <c r="F2418" s="168"/>
      <c r="G2418" s="96"/>
      <c r="H2418" s="79"/>
      <c r="I2418" s="285"/>
      <c r="J2418" s="62"/>
      <c r="K2418" s="51"/>
      <c r="L2418" s="66"/>
    </row>
    <row r="2419" spans="1:12" x14ac:dyDescent="0.4">
      <c r="A2419" s="45">
        <f t="shared" ca="1" si="188"/>
        <v>0</v>
      </c>
      <c r="B2419" s="45" t="b">
        <f t="shared" si="187"/>
        <v>0</v>
      </c>
      <c r="C2419" s="46">
        <f t="shared" si="189"/>
        <v>0</v>
      </c>
      <c r="D2419" s="45">
        <f t="shared" si="190"/>
        <v>0</v>
      </c>
      <c r="E2419" s="251">
        <f t="shared" si="191"/>
        <v>0</v>
      </c>
      <c r="F2419" s="168"/>
      <c r="G2419" s="96"/>
      <c r="H2419" s="79"/>
      <c r="I2419" s="285"/>
      <c r="J2419" s="62"/>
      <c r="K2419" s="51"/>
      <c r="L2419" s="66"/>
    </row>
    <row r="2420" spans="1:12" x14ac:dyDescent="0.4">
      <c r="A2420" s="45">
        <f t="shared" ca="1" si="188"/>
        <v>0</v>
      </c>
      <c r="B2420" s="45" t="b">
        <f t="shared" si="187"/>
        <v>0</v>
      </c>
      <c r="C2420" s="46">
        <f t="shared" si="189"/>
        <v>0</v>
      </c>
      <c r="D2420" s="45">
        <f t="shared" si="190"/>
        <v>0</v>
      </c>
      <c r="E2420" s="251">
        <f t="shared" si="191"/>
        <v>0</v>
      </c>
      <c r="F2420" s="168"/>
      <c r="G2420" s="96"/>
      <c r="H2420" s="79"/>
      <c r="I2420" s="285"/>
      <c r="J2420" s="62"/>
      <c r="K2420" s="51"/>
      <c r="L2420" s="66"/>
    </row>
    <row r="2421" spans="1:12" x14ac:dyDescent="0.4">
      <c r="A2421" s="45">
        <f t="shared" ca="1" si="188"/>
        <v>0</v>
      </c>
      <c r="B2421" s="45" t="b">
        <f t="shared" si="187"/>
        <v>0</v>
      </c>
      <c r="C2421" s="46">
        <f t="shared" si="189"/>
        <v>0</v>
      </c>
      <c r="D2421" s="45">
        <f t="shared" si="190"/>
        <v>0</v>
      </c>
      <c r="E2421" s="251">
        <f t="shared" si="191"/>
        <v>0</v>
      </c>
      <c r="F2421" s="168"/>
      <c r="G2421" s="96"/>
      <c r="H2421" s="79"/>
      <c r="I2421" s="285"/>
      <c r="J2421" s="62"/>
      <c r="K2421" s="51"/>
      <c r="L2421" s="66"/>
    </row>
    <row r="2422" spans="1:12" x14ac:dyDescent="0.4">
      <c r="A2422" s="45">
        <f t="shared" ca="1" si="188"/>
        <v>0</v>
      </c>
      <c r="B2422" s="45" t="b">
        <f t="shared" si="187"/>
        <v>0</v>
      </c>
      <c r="C2422" s="46">
        <f t="shared" si="189"/>
        <v>0</v>
      </c>
      <c r="D2422" s="45">
        <f t="shared" si="190"/>
        <v>0</v>
      </c>
      <c r="E2422" s="251">
        <f t="shared" si="191"/>
        <v>0</v>
      </c>
      <c r="F2422" s="168"/>
      <c r="G2422" s="96"/>
      <c r="H2422" s="79"/>
      <c r="I2422" s="285"/>
      <c r="J2422" s="62"/>
      <c r="K2422" s="51"/>
      <c r="L2422" s="66"/>
    </row>
    <row r="2423" spans="1:12" x14ac:dyDescent="0.4">
      <c r="A2423" s="45">
        <f t="shared" ca="1" si="188"/>
        <v>0</v>
      </c>
      <c r="B2423" s="45" t="b">
        <f t="shared" si="187"/>
        <v>0</v>
      </c>
      <c r="C2423" s="46">
        <f t="shared" si="189"/>
        <v>0</v>
      </c>
      <c r="D2423" s="45">
        <f t="shared" si="190"/>
        <v>0</v>
      </c>
      <c r="E2423" s="251">
        <f t="shared" si="191"/>
        <v>0</v>
      </c>
      <c r="F2423" s="168"/>
      <c r="G2423" s="96"/>
      <c r="H2423" s="79"/>
      <c r="I2423" s="285"/>
      <c r="J2423" s="62"/>
      <c r="K2423" s="51"/>
      <c r="L2423" s="66"/>
    </row>
    <row r="2424" spans="1:12" x14ac:dyDescent="0.4">
      <c r="A2424" s="45">
        <f t="shared" ca="1" si="188"/>
        <v>0</v>
      </c>
      <c r="B2424" s="45" t="b">
        <f t="shared" si="187"/>
        <v>0</v>
      </c>
      <c r="C2424" s="46">
        <f t="shared" si="189"/>
        <v>0</v>
      </c>
      <c r="D2424" s="45">
        <f t="shared" si="190"/>
        <v>0</v>
      </c>
      <c r="E2424" s="251">
        <f t="shared" si="191"/>
        <v>0</v>
      </c>
      <c r="F2424" s="168"/>
      <c r="G2424" s="96"/>
      <c r="H2424" s="79"/>
      <c r="I2424" s="285"/>
      <c r="J2424" s="62"/>
      <c r="K2424" s="51"/>
      <c r="L2424" s="66"/>
    </row>
    <row r="2425" spans="1:12" x14ac:dyDescent="0.4">
      <c r="A2425" s="45">
        <f t="shared" ca="1" si="188"/>
        <v>0</v>
      </c>
      <c r="B2425" s="45" t="b">
        <f t="shared" si="187"/>
        <v>0</v>
      </c>
      <c r="C2425" s="46">
        <f t="shared" si="189"/>
        <v>0</v>
      </c>
      <c r="D2425" s="45">
        <f t="shared" si="190"/>
        <v>0</v>
      </c>
      <c r="E2425" s="251">
        <f t="shared" si="191"/>
        <v>0</v>
      </c>
      <c r="F2425" s="168"/>
      <c r="G2425" s="96"/>
      <c r="H2425" s="79"/>
      <c r="I2425" s="285"/>
      <c r="J2425" s="62"/>
      <c r="K2425" s="51"/>
      <c r="L2425" s="66"/>
    </row>
    <row r="2426" spans="1:12" x14ac:dyDescent="0.4">
      <c r="A2426" s="45">
        <f t="shared" ca="1" si="188"/>
        <v>0</v>
      </c>
      <c r="B2426" s="45" t="b">
        <f t="shared" si="187"/>
        <v>0</v>
      </c>
      <c r="C2426" s="46">
        <f t="shared" si="189"/>
        <v>0</v>
      </c>
      <c r="D2426" s="45">
        <f t="shared" si="190"/>
        <v>0</v>
      </c>
      <c r="E2426" s="251">
        <f t="shared" si="191"/>
        <v>0</v>
      </c>
      <c r="F2426" s="168"/>
      <c r="G2426" s="96"/>
      <c r="H2426" s="79"/>
      <c r="I2426" s="285"/>
      <c r="J2426" s="62"/>
      <c r="K2426" s="51"/>
      <c r="L2426" s="66"/>
    </row>
    <row r="2427" spans="1:12" x14ac:dyDescent="0.4">
      <c r="A2427" s="45">
        <f t="shared" ca="1" si="188"/>
        <v>0</v>
      </c>
      <c r="B2427" s="45" t="b">
        <f t="shared" si="187"/>
        <v>0</v>
      </c>
      <c r="C2427" s="46">
        <f t="shared" si="189"/>
        <v>0</v>
      </c>
      <c r="D2427" s="45">
        <f t="shared" si="190"/>
        <v>0</v>
      </c>
      <c r="E2427" s="251">
        <f t="shared" si="191"/>
        <v>0</v>
      </c>
      <c r="F2427" s="168"/>
      <c r="G2427" s="96"/>
      <c r="H2427" s="79"/>
      <c r="I2427" s="285"/>
      <c r="J2427" s="62"/>
      <c r="K2427" s="51"/>
      <c r="L2427" s="66"/>
    </row>
    <row r="2428" spans="1:12" x14ac:dyDescent="0.4">
      <c r="A2428" s="45">
        <f t="shared" ca="1" si="188"/>
        <v>0</v>
      </c>
      <c r="B2428" s="45" t="b">
        <f t="shared" si="187"/>
        <v>0</v>
      </c>
      <c r="C2428" s="46">
        <f t="shared" si="189"/>
        <v>0</v>
      </c>
      <c r="D2428" s="45">
        <f t="shared" si="190"/>
        <v>0</v>
      </c>
      <c r="E2428" s="251">
        <f t="shared" si="191"/>
        <v>0</v>
      </c>
      <c r="F2428" s="168"/>
      <c r="G2428" s="96"/>
      <c r="H2428" s="79"/>
      <c r="I2428" s="285"/>
      <c r="J2428" s="62"/>
      <c r="K2428" s="51"/>
      <c r="L2428" s="66"/>
    </row>
    <row r="2429" spans="1:12" x14ac:dyDescent="0.4">
      <c r="A2429" s="45">
        <f t="shared" ca="1" si="188"/>
        <v>0</v>
      </c>
      <c r="B2429" s="45" t="b">
        <f t="shared" si="187"/>
        <v>0</v>
      </c>
      <c r="C2429" s="46">
        <f t="shared" si="189"/>
        <v>0</v>
      </c>
      <c r="D2429" s="45">
        <f t="shared" si="190"/>
        <v>0</v>
      </c>
      <c r="E2429" s="251">
        <f t="shared" si="191"/>
        <v>0</v>
      </c>
      <c r="F2429" s="168"/>
      <c r="G2429" s="96"/>
      <c r="H2429" s="79"/>
      <c r="I2429" s="285"/>
      <c r="J2429" s="62"/>
      <c r="K2429" s="51"/>
      <c r="L2429" s="66"/>
    </row>
    <row r="2430" spans="1:12" x14ac:dyDescent="0.4">
      <c r="A2430" s="45">
        <f t="shared" ca="1" si="188"/>
        <v>0</v>
      </c>
      <c r="B2430" s="45" t="b">
        <f t="shared" si="187"/>
        <v>0</v>
      </c>
      <c r="C2430" s="46">
        <f t="shared" si="189"/>
        <v>0</v>
      </c>
      <c r="D2430" s="45">
        <f t="shared" si="190"/>
        <v>0</v>
      </c>
      <c r="E2430" s="251">
        <f t="shared" si="191"/>
        <v>0</v>
      </c>
      <c r="F2430" s="168"/>
      <c r="G2430" s="96"/>
      <c r="H2430" s="79"/>
      <c r="I2430" s="285"/>
      <c r="J2430" s="62"/>
      <c r="K2430" s="51"/>
      <c r="L2430" s="66"/>
    </row>
    <row r="2431" spans="1:12" x14ac:dyDescent="0.4">
      <c r="A2431" s="45">
        <f t="shared" ca="1" si="188"/>
        <v>0</v>
      </c>
      <c r="B2431" s="45" t="b">
        <f t="shared" si="187"/>
        <v>0</v>
      </c>
      <c r="C2431" s="46">
        <f t="shared" si="189"/>
        <v>0</v>
      </c>
      <c r="D2431" s="45">
        <f t="shared" si="190"/>
        <v>0</v>
      </c>
      <c r="E2431" s="251">
        <f t="shared" si="191"/>
        <v>0</v>
      </c>
      <c r="F2431" s="168"/>
      <c r="G2431" s="96"/>
      <c r="H2431" s="79"/>
      <c r="I2431" s="285"/>
      <c r="J2431" s="62"/>
      <c r="K2431" s="51"/>
      <c r="L2431" s="66"/>
    </row>
    <row r="2432" spans="1:12" x14ac:dyDescent="0.4">
      <c r="A2432" s="45">
        <f t="shared" ca="1" si="188"/>
        <v>0</v>
      </c>
      <c r="B2432" s="45" t="b">
        <f t="shared" si="187"/>
        <v>0</v>
      </c>
      <c r="C2432" s="46">
        <f t="shared" si="189"/>
        <v>0</v>
      </c>
      <c r="D2432" s="45">
        <f t="shared" si="190"/>
        <v>0</v>
      </c>
      <c r="E2432" s="251">
        <f t="shared" si="191"/>
        <v>0</v>
      </c>
      <c r="F2432" s="168"/>
      <c r="G2432" s="96"/>
      <c r="H2432" s="79"/>
      <c r="I2432" s="285"/>
      <c r="J2432" s="62"/>
      <c r="K2432" s="51"/>
      <c r="L2432" s="66"/>
    </row>
    <row r="2433" spans="1:12" x14ac:dyDescent="0.4">
      <c r="A2433" s="45">
        <f t="shared" ca="1" si="188"/>
        <v>0</v>
      </c>
      <c r="B2433" s="45" t="b">
        <f t="shared" si="187"/>
        <v>0</v>
      </c>
      <c r="C2433" s="46">
        <f t="shared" si="189"/>
        <v>0</v>
      </c>
      <c r="D2433" s="45">
        <f t="shared" si="190"/>
        <v>0</v>
      </c>
      <c r="E2433" s="251">
        <f t="shared" si="191"/>
        <v>0</v>
      </c>
      <c r="F2433" s="168"/>
      <c r="G2433" s="96"/>
      <c r="H2433" s="79"/>
      <c r="I2433" s="285"/>
      <c r="J2433" s="62"/>
      <c r="K2433" s="51"/>
      <c r="L2433" s="66"/>
    </row>
    <row r="2434" spans="1:12" x14ac:dyDescent="0.4">
      <c r="A2434" s="45">
        <f t="shared" ca="1" si="188"/>
        <v>0</v>
      </c>
      <c r="B2434" s="45" t="b">
        <f t="shared" si="187"/>
        <v>0</v>
      </c>
      <c r="C2434" s="46">
        <f t="shared" si="189"/>
        <v>0</v>
      </c>
      <c r="D2434" s="45">
        <f t="shared" si="190"/>
        <v>0</v>
      </c>
      <c r="E2434" s="251">
        <f t="shared" si="191"/>
        <v>0</v>
      </c>
      <c r="F2434" s="168"/>
      <c r="G2434" s="96"/>
      <c r="H2434" s="79"/>
      <c r="I2434" s="285"/>
      <c r="J2434" s="62"/>
      <c r="K2434" s="51"/>
      <c r="L2434" s="66"/>
    </row>
    <row r="2435" spans="1:12" x14ac:dyDescent="0.4">
      <c r="A2435" s="45">
        <f t="shared" ca="1" si="188"/>
        <v>0</v>
      </c>
      <c r="B2435" s="45" t="b">
        <f t="shared" si="187"/>
        <v>0</v>
      </c>
      <c r="C2435" s="46">
        <f t="shared" si="189"/>
        <v>0</v>
      </c>
      <c r="D2435" s="45">
        <f t="shared" si="190"/>
        <v>0</v>
      </c>
      <c r="E2435" s="251">
        <f t="shared" si="191"/>
        <v>0</v>
      </c>
      <c r="F2435" s="168"/>
      <c r="G2435" s="96"/>
      <c r="H2435" s="79"/>
      <c r="I2435" s="285"/>
      <c r="J2435" s="62"/>
      <c r="K2435" s="51"/>
      <c r="L2435" s="66"/>
    </row>
    <row r="2436" spans="1:12" x14ac:dyDescent="0.4">
      <c r="A2436" s="45">
        <f t="shared" ca="1" si="188"/>
        <v>0</v>
      </c>
      <c r="B2436" s="45" t="b">
        <f t="shared" si="187"/>
        <v>0</v>
      </c>
      <c r="C2436" s="46">
        <f t="shared" si="189"/>
        <v>0</v>
      </c>
      <c r="D2436" s="45">
        <f t="shared" si="190"/>
        <v>0</v>
      </c>
      <c r="E2436" s="251">
        <f t="shared" si="191"/>
        <v>0</v>
      </c>
      <c r="F2436" s="168"/>
      <c r="G2436" s="96"/>
      <c r="H2436" s="79"/>
      <c r="I2436" s="285"/>
      <c r="J2436" s="62"/>
      <c r="K2436" s="51"/>
      <c r="L2436" s="66"/>
    </row>
    <row r="2437" spans="1:12" x14ac:dyDescent="0.4">
      <c r="A2437" s="45">
        <f t="shared" ca="1" si="188"/>
        <v>0</v>
      </c>
      <c r="B2437" s="45" t="b">
        <f t="shared" si="187"/>
        <v>0</v>
      </c>
      <c r="C2437" s="46">
        <f t="shared" si="189"/>
        <v>0</v>
      </c>
      <c r="D2437" s="45">
        <f t="shared" si="190"/>
        <v>0</v>
      </c>
      <c r="E2437" s="251">
        <f t="shared" si="191"/>
        <v>0</v>
      </c>
      <c r="F2437" s="168"/>
      <c r="G2437" s="96"/>
      <c r="H2437" s="79"/>
      <c r="I2437" s="285"/>
      <c r="J2437" s="62"/>
      <c r="K2437" s="51"/>
      <c r="L2437" s="66"/>
    </row>
    <row r="2438" spans="1:12" x14ac:dyDescent="0.4">
      <c r="A2438" s="45">
        <f t="shared" ca="1" si="188"/>
        <v>0</v>
      </c>
      <c r="B2438" s="45" t="b">
        <f t="shared" si="187"/>
        <v>0</v>
      </c>
      <c r="C2438" s="46">
        <f t="shared" si="189"/>
        <v>0</v>
      </c>
      <c r="D2438" s="45">
        <f t="shared" si="190"/>
        <v>0</v>
      </c>
      <c r="E2438" s="251">
        <f t="shared" si="191"/>
        <v>0</v>
      </c>
      <c r="F2438" s="168"/>
      <c r="G2438" s="96"/>
      <c r="H2438" s="79"/>
      <c r="I2438" s="285"/>
      <c r="J2438" s="62"/>
      <c r="K2438" s="51"/>
      <c r="L2438" s="66"/>
    </row>
    <row r="2439" spans="1:12" x14ac:dyDescent="0.4">
      <c r="A2439" s="45">
        <f t="shared" ca="1" si="188"/>
        <v>0</v>
      </c>
      <c r="B2439" s="45" t="b">
        <f t="shared" ref="B2439:B2502" si="192">AND(分科號=E2439,D2439&gt;=分起日,D2439&lt;=分訖日)</f>
        <v>0</v>
      </c>
      <c r="C2439" s="46">
        <f t="shared" si="189"/>
        <v>0</v>
      </c>
      <c r="D2439" s="45">
        <f t="shared" si="190"/>
        <v>0</v>
      </c>
      <c r="E2439" s="251">
        <f t="shared" si="191"/>
        <v>0</v>
      </c>
      <c r="F2439" s="168"/>
      <c r="G2439" s="96"/>
      <c r="H2439" s="79"/>
      <c r="I2439" s="285"/>
      <c r="J2439" s="62"/>
      <c r="K2439" s="51"/>
      <c r="L2439" s="66"/>
    </row>
    <row r="2440" spans="1:12" x14ac:dyDescent="0.4">
      <c r="A2440" s="45">
        <f t="shared" ref="A2440:A2503" ca="1" si="193">IF(B2440,COUNTIF(OFFSET(B2440,ROW()*-1+6,,ROW()-5),TRUE),)</f>
        <v>0</v>
      </c>
      <c r="B2440" s="45" t="b">
        <f t="shared" si="192"/>
        <v>0</v>
      </c>
      <c r="C2440" s="46">
        <f t="shared" ref="C2440:C2503" si="194">IF(F2440&lt;&gt;"",F2440,IF(E2440&lt;&gt;0,INDEX(C:C,ROW()-1),0))</f>
        <v>0</v>
      </c>
      <c r="D2440" s="45">
        <f t="shared" ref="D2440:D2503" si="195">IF(G2440&lt;&gt;"",G2440,IF(E2440&lt;&gt;0,INDEX(D:D,ROW()-1),0))</f>
        <v>0</v>
      </c>
      <c r="E2440" s="251">
        <f t="shared" si="191"/>
        <v>0</v>
      </c>
      <c r="F2440" s="168"/>
      <c r="G2440" s="96"/>
      <c r="H2440" s="79"/>
      <c r="I2440" s="285"/>
      <c r="J2440" s="62"/>
      <c r="K2440" s="51"/>
      <c r="L2440" s="66"/>
    </row>
    <row r="2441" spans="1:12" x14ac:dyDescent="0.4">
      <c r="A2441" s="45">
        <f t="shared" ca="1" si="193"/>
        <v>0</v>
      </c>
      <c r="B2441" s="45" t="b">
        <f t="shared" si="192"/>
        <v>0</v>
      </c>
      <c r="C2441" s="46">
        <f t="shared" si="194"/>
        <v>0</v>
      </c>
      <c r="D2441" s="45">
        <f t="shared" si="195"/>
        <v>0</v>
      </c>
      <c r="E2441" s="251">
        <f t="shared" si="191"/>
        <v>0</v>
      </c>
      <c r="F2441" s="168"/>
      <c r="G2441" s="96"/>
      <c r="H2441" s="79"/>
      <c r="I2441" s="285"/>
      <c r="J2441" s="62"/>
      <c r="K2441" s="51"/>
      <c r="L2441" s="66"/>
    </row>
    <row r="2442" spans="1:12" x14ac:dyDescent="0.4">
      <c r="A2442" s="45">
        <f t="shared" ca="1" si="193"/>
        <v>0</v>
      </c>
      <c r="B2442" s="45" t="b">
        <f t="shared" si="192"/>
        <v>0</v>
      </c>
      <c r="C2442" s="46">
        <f t="shared" si="194"/>
        <v>0</v>
      </c>
      <c r="D2442" s="45">
        <f t="shared" si="195"/>
        <v>0</v>
      </c>
      <c r="E2442" s="251">
        <f t="shared" ref="E2442:E2505" si="196">IF(I2442&lt;&gt;"",VALUE(TRIM(LEFT(I2442,6))),0)</f>
        <v>0</v>
      </c>
      <c r="F2442" s="168"/>
      <c r="G2442" s="96"/>
      <c r="H2442" s="79"/>
      <c r="I2442" s="285"/>
      <c r="J2442" s="62"/>
      <c r="K2442" s="51"/>
      <c r="L2442" s="66"/>
    </row>
    <row r="2443" spans="1:12" x14ac:dyDescent="0.4">
      <c r="A2443" s="45">
        <f t="shared" ca="1" si="193"/>
        <v>0</v>
      </c>
      <c r="B2443" s="45" t="b">
        <f t="shared" si="192"/>
        <v>0</v>
      </c>
      <c r="C2443" s="46">
        <f t="shared" si="194"/>
        <v>0</v>
      </c>
      <c r="D2443" s="45">
        <f t="shared" si="195"/>
        <v>0</v>
      </c>
      <c r="E2443" s="251">
        <f t="shared" si="196"/>
        <v>0</v>
      </c>
      <c r="F2443" s="168"/>
      <c r="G2443" s="96"/>
      <c r="H2443" s="79"/>
      <c r="I2443" s="285"/>
      <c r="J2443" s="62"/>
      <c r="K2443" s="51"/>
      <c r="L2443" s="66"/>
    </row>
    <row r="2444" spans="1:12" x14ac:dyDescent="0.4">
      <c r="A2444" s="45">
        <f t="shared" ca="1" si="193"/>
        <v>0</v>
      </c>
      <c r="B2444" s="45" t="b">
        <f t="shared" si="192"/>
        <v>0</v>
      </c>
      <c r="C2444" s="46">
        <f t="shared" si="194"/>
        <v>0</v>
      </c>
      <c r="D2444" s="45">
        <f t="shared" si="195"/>
        <v>0</v>
      </c>
      <c r="E2444" s="251">
        <f t="shared" si="196"/>
        <v>0</v>
      </c>
      <c r="F2444" s="168"/>
      <c r="G2444" s="96"/>
      <c r="H2444" s="79"/>
      <c r="I2444" s="285"/>
      <c r="J2444" s="62"/>
      <c r="K2444" s="51"/>
      <c r="L2444" s="66"/>
    </row>
    <row r="2445" spans="1:12" x14ac:dyDescent="0.4">
      <c r="A2445" s="45">
        <f t="shared" ca="1" si="193"/>
        <v>0</v>
      </c>
      <c r="B2445" s="45" t="b">
        <f t="shared" si="192"/>
        <v>0</v>
      </c>
      <c r="C2445" s="46">
        <f t="shared" si="194"/>
        <v>0</v>
      </c>
      <c r="D2445" s="45">
        <f t="shared" si="195"/>
        <v>0</v>
      </c>
      <c r="E2445" s="251">
        <f t="shared" si="196"/>
        <v>0</v>
      </c>
      <c r="F2445" s="168"/>
      <c r="G2445" s="96"/>
      <c r="H2445" s="79"/>
      <c r="I2445" s="285"/>
      <c r="J2445" s="62"/>
      <c r="K2445" s="51"/>
      <c r="L2445" s="66"/>
    </row>
    <row r="2446" spans="1:12" x14ac:dyDescent="0.4">
      <c r="A2446" s="45">
        <f t="shared" ca="1" si="193"/>
        <v>0</v>
      </c>
      <c r="B2446" s="45" t="b">
        <f t="shared" si="192"/>
        <v>0</v>
      </c>
      <c r="C2446" s="46">
        <f t="shared" si="194"/>
        <v>0</v>
      </c>
      <c r="D2446" s="45">
        <f t="shared" si="195"/>
        <v>0</v>
      </c>
      <c r="E2446" s="251">
        <f t="shared" si="196"/>
        <v>0</v>
      </c>
      <c r="F2446" s="168"/>
      <c r="G2446" s="96"/>
      <c r="H2446" s="79"/>
      <c r="I2446" s="285"/>
      <c r="J2446" s="62"/>
      <c r="K2446" s="51"/>
      <c r="L2446" s="66"/>
    </row>
    <row r="2447" spans="1:12" x14ac:dyDescent="0.4">
      <c r="A2447" s="45">
        <f t="shared" ca="1" si="193"/>
        <v>0</v>
      </c>
      <c r="B2447" s="45" t="b">
        <f t="shared" si="192"/>
        <v>0</v>
      </c>
      <c r="C2447" s="46">
        <f t="shared" si="194"/>
        <v>0</v>
      </c>
      <c r="D2447" s="45">
        <f t="shared" si="195"/>
        <v>0</v>
      </c>
      <c r="E2447" s="251">
        <f t="shared" si="196"/>
        <v>0</v>
      </c>
      <c r="F2447" s="168"/>
      <c r="G2447" s="96"/>
      <c r="H2447" s="79"/>
      <c r="I2447" s="285"/>
      <c r="J2447" s="62"/>
      <c r="K2447" s="51"/>
      <c r="L2447" s="66"/>
    </row>
    <row r="2448" spans="1:12" x14ac:dyDescent="0.4">
      <c r="A2448" s="45">
        <f t="shared" ca="1" si="193"/>
        <v>0</v>
      </c>
      <c r="B2448" s="45" t="b">
        <f t="shared" si="192"/>
        <v>0</v>
      </c>
      <c r="C2448" s="46">
        <f t="shared" si="194"/>
        <v>0</v>
      </c>
      <c r="D2448" s="45">
        <f t="shared" si="195"/>
        <v>0</v>
      </c>
      <c r="E2448" s="251">
        <f t="shared" si="196"/>
        <v>0</v>
      </c>
      <c r="F2448" s="168"/>
      <c r="G2448" s="96"/>
      <c r="H2448" s="79"/>
      <c r="I2448" s="285"/>
      <c r="J2448" s="62"/>
      <c r="K2448" s="51"/>
      <c r="L2448" s="66"/>
    </row>
    <row r="2449" spans="1:12" x14ac:dyDescent="0.4">
      <c r="A2449" s="45">
        <f t="shared" ca="1" si="193"/>
        <v>0</v>
      </c>
      <c r="B2449" s="45" t="b">
        <f t="shared" si="192"/>
        <v>0</v>
      </c>
      <c r="C2449" s="46">
        <f t="shared" si="194"/>
        <v>0</v>
      </c>
      <c r="D2449" s="45">
        <f t="shared" si="195"/>
        <v>0</v>
      </c>
      <c r="E2449" s="251">
        <f t="shared" si="196"/>
        <v>0</v>
      </c>
      <c r="F2449" s="168"/>
      <c r="G2449" s="96"/>
      <c r="H2449" s="79"/>
      <c r="I2449" s="285"/>
      <c r="J2449" s="62"/>
      <c r="K2449" s="51"/>
      <c r="L2449" s="66"/>
    </row>
    <row r="2450" spans="1:12" x14ac:dyDescent="0.4">
      <c r="A2450" s="45">
        <f t="shared" ca="1" si="193"/>
        <v>0</v>
      </c>
      <c r="B2450" s="45" t="b">
        <f t="shared" si="192"/>
        <v>0</v>
      </c>
      <c r="C2450" s="46">
        <f t="shared" si="194"/>
        <v>0</v>
      </c>
      <c r="D2450" s="45">
        <f t="shared" si="195"/>
        <v>0</v>
      </c>
      <c r="E2450" s="251">
        <f t="shared" si="196"/>
        <v>0</v>
      </c>
      <c r="F2450" s="168"/>
      <c r="G2450" s="96"/>
      <c r="H2450" s="79"/>
      <c r="I2450" s="285"/>
      <c r="J2450" s="62"/>
      <c r="K2450" s="51"/>
      <c r="L2450" s="66"/>
    </row>
    <row r="2451" spans="1:12" x14ac:dyDescent="0.4">
      <c r="A2451" s="45">
        <f t="shared" ca="1" si="193"/>
        <v>0</v>
      </c>
      <c r="B2451" s="45" t="b">
        <f t="shared" si="192"/>
        <v>0</v>
      </c>
      <c r="C2451" s="46">
        <f t="shared" si="194"/>
        <v>0</v>
      </c>
      <c r="D2451" s="45">
        <f t="shared" si="195"/>
        <v>0</v>
      </c>
      <c r="E2451" s="251">
        <f t="shared" si="196"/>
        <v>0</v>
      </c>
      <c r="F2451" s="168"/>
      <c r="G2451" s="96"/>
      <c r="H2451" s="79"/>
      <c r="I2451" s="285"/>
      <c r="J2451" s="62"/>
      <c r="K2451" s="51"/>
      <c r="L2451" s="66"/>
    </row>
    <row r="2452" spans="1:12" x14ac:dyDescent="0.4">
      <c r="A2452" s="45">
        <f t="shared" ca="1" si="193"/>
        <v>0</v>
      </c>
      <c r="B2452" s="45" t="b">
        <f t="shared" si="192"/>
        <v>0</v>
      </c>
      <c r="C2452" s="46">
        <f t="shared" si="194"/>
        <v>0</v>
      </c>
      <c r="D2452" s="45">
        <f t="shared" si="195"/>
        <v>0</v>
      </c>
      <c r="E2452" s="251">
        <f t="shared" si="196"/>
        <v>0</v>
      </c>
      <c r="F2452" s="168"/>
      <c r="G2452" s="96"/>
      <c r="H2452" s="79"/>
      <c r="I2452" s="285"/>
      <c r="J2452" s="62"/>
      <c r="K2452" s="51"/>
      <c r="L2452" s="66"/>
    </row>
    <row r="2453" spans="1:12" x14ac:dyDescent="0.4">
      <c r="A2453" s="45">
        <f t="shared" ca="1" si="193"/>
        <v>0</v>
      </c>
      <c r="B2453" s="45" t="b">
        <f t="shared" si="192"/>
        <v>0</v>
      </c>
      <c r="C2453" s="46">
        <f t="shared" si="194"/>
        <v>0</v>
      </c>
      <c r="D2453" s="45">
        <f t="shared" si="195"/>
        <v>0</v>
      </c>
      <c r="E2453" s="251">
        <f t="shared" si="196"/>
        <v>0</v>
      </c>
      <c r="F2453" s="168"/>
      <c r="G2453" s="96"/>
      <c r="H2453" s="79"/>
      <c r="I2453" s="285"/>
      <c r="J2453" s="62"/>
      <c r="K2453" s="51"/>
      <c r="L2453" s="66"/>
    </row>
    <row r="2454" spans="1:12" x14ac:dyDescent="0.4">
      <c r="A2454" s="45">
        <f t="shared" ca="1" si="193"/>
        <v>0</v>
      </c>
      <c r="B2454" s="45" t="b">
        <f t="shared" si="192"/>
        <v>0</v>
      </c>
      <c r="C2454" s="46">
        <f t="shared" si="194"/>
        <v>0</v>
      </c>
      <c r="D2454" s="45">
        <f t="shared" si="195"/>
        <v>0</v>
      </c>
      <c r="E2454" s="251">
        <f t="shared" si="196"/>
        <v>0</v>
      </c>
      <c r="F2454" s="168"/>
      <c r="G2454" s="96"/>
      <c r="H2454" s="79"/>
      <c r="I2454" s="285"/>
      <c r="J2454" s="62"/>
      <c r="K2454" s="51"/>
      <c r="L2454" s="66"/>
    </row>
    <row r="2455" spans="1:12" x14ac:dyDescent="0.4">
      <c r="A2455" s="45">
        <f t="shared" ca="1" si="193"/>
        <v>0</v>
      </c>
      <c r="B2455" s="45" t="b">
        <f t="shared" si="192"/>
        <v>0</v>
      </c>
      <c r="C2455" s="46">
        <f t="shared" si="194"/>
        <v>0</v>
      </c>
      <c r="D2455" s="45">
        <f t="shared" si="195"/>
        <v>0</v>
      </c>
      <c r="E2455" s="251">
        <f t="shared" si="196"/>
        <v>0</v>
      </c>
      <c r="F2455" s="168"/>
      <c r="G2455" s="96"/>
      <c r="H2455" s="79"/>
      <c r="I2455" s="285"/>
      <c r="J2455" s="62"/>
      <c r="K2455" s="51"/>
      <c r="L2455" s="66"/>
    </row>
    <row r="2456" spans="1:12" x14ac:dyDescent="0.4">
      <c r="A2456" s="45">
        <f t="shared" ca="1" si="193"/>
        <v>0</v>
      </c>
      <c r="B2456" s="45" t="b">
        <f t="shared" si="192"/>
        <v>0</v>
      </c>
      <c r="C2456" s="46">
        <f t="shared" si="194"/>
        <v>0</v>
      </c>
      <c r="D2456" s="45">
        <f t="shared" si="195"/>
        <v>0</v>
      </c>
      <c r="E2456" s="251">
        <f t="shared" si="196"/>
        <v>0</v>
      </c>
      <c r="F2456" s="168"/>
      <c r="G2456" s="96"/>
      <c r="H2456" s="79"/>
      <c r="I2456" s="285"/>
      <c r="J2456" s="62"/>
      <c r="K2456" s="51"/>
      <c r="L2456" s="66"/>
    </row>
    <row r="2457" spans="1:12" x14ac:dyDescent="0.4">
      <c r="A2457" s="45">
        <f t="shared" ca="1" si="193"/>
        <v>0</v>
      </c>
      <c r="B2457" s="45" t="b">
        <f t="shared" si="192"/>
        <v>0</v>
      </c>
      <c r="C2457" s="46">
        <f t="shared" si="194"/>
        <v>0</v>
      </c>
      <c r="D2457" s="45">
        <f t="shared" si="195"/>
        <v>0</v>
      </c>
      <c r="E2457" s="251">
        <f t="shared" si="196"/>
        <v>0</v>
      </c>
      <c r="F2457" s="168"/>
      <c r="G2457" s="96"/>
      <c r="H2457" s="79"/>
      <c r="I2457" s="285"/>
      <c r="J2457" s="62"/>
      <c r="K2457" s="51"/>
      <c r="L2457" s="66"/>
    </row>
    <row r="2458" spans="1:12" x14ac:dyDescent="0.4">
      <c r="A2458" s="45">
        <f t="shared" ca="1" si="193"/>
        <v>0</v>
      </c>
      <c r="B2458" s="45" t="b">
        <f t="shared" si="192"/>
        <v>0</v>
      </c>
      <c r="C2458" s="46">
        <f t="shared" si="194"/>
        <v>0</v>
      </c>
      <c r="D2458" s="45">
        <f t="shared" si="195"/>
        <v>0</v>
      </c>
      <c r="E2458" s="251">
        <f t="shared" si="196"/>
        <v>0</v>
      </c>
      <c r="F2458" s="168"/>
      <c r="G2458" s="96"/>
      <c r="H2458" s="79"/>
      <c r="I2458" s="285"/>
      <c r="J2458" s="62"/>
      <c r="K2458" s="51"/>
      <c r="L2458" s="66"/>
    </row>
    <row r="2459" spans="1:12" x14ac:dyDescent="0.4">
      <c r="A2459" s="45">
        <f t="shared" ca="1" si="193"/>
        <v>0</v>
      </c>
      <c r="B2459" s="45" t="b">
        <f t="shared" si="192"/>
        <v>0</v>
      </c>
      <c r="C2459" s="46">
        <f t="shared" si="194"/>
        <v>0</v>
      </c>
      <c r="D2459" s="45">
        <f t="shared" si="195"/>
        <v>0</v>
      </c>
      <c r="E2459" s="251">
        <f t="shared" si="196"/>
        <v>0</v>
      </c>
      <c r="F2459" s="168"/>
      <c r="G2459" s="96"/>
      <c r="H2459" s="79"/>
      <c r="I2459" s="285"/>
      <c r="J2459" s="62"/>
      <c r="K2459" s="51"/>
      <c r="L2459" s="66"/>
    </row>
    <row r="2460" spans="1:12" x14ac:dyDescent="0.4">
      <c r="A2460" s="45">
        <f t="shared" ca="1" si="193"/>
        <v>0</v>
      </c>
      <c r="B2460" s="45" t="b">
        <f t="shared" si="192"/>
        <v>0</v>
      </c>
      <c r="C2460" s="46">
        <f t="shared" si="194"/>
        <v>0</v>
      </c>
      <c r="D2460" s="45">
        <f t="shared" si="195"/>
        <v>0</v>
      </c>
      <c r="E2460" s="251">
        <f t="shared" si="196"/>
        <v>0</v>
      </c>
      <c r="F2460" s="168"/>
      <c r="G2460" s="96"/>
      <c r="H2460" s="79"/>
      <c r="I2460" s="285"/>
      <c r="J2460" s="62"/>
      <c r="K2460" s="51"/>
      <c r="L2460" s="66"/>
    </row>
    <row r="2461" spans="1:12" x14ac:dyDescent="0.4">
      <c r="A2461" s="45">
        <f t="shared" ca="1" si="193"/>
        <v>0</v>
      </c>
      <c r="B2461" s="45" t="b">
        <f t="shared" si="192"/>
        <v>0</v>
      </c>
      <c r="C2461" s="46">
        <f t="shared" si="194"/>
        <v>0</v>
      </c>
      <c r="D2461" s="45">
        <f t="shared" si="195"/>
        <v>0</v>
      </c>
      <c r="E2461" s="251">
        <f t="shared" si="196"/>
        <v>0</v>
      </c>
      <c r="F2461" s="168"/>
      <c r="G2461" s="96"/>
      <c r="H2461" s="79"/>
      <c r="I2461" s="285"/>
      <c r="J2461" s="62"/>
      <c r="K2461" s="51"/>
      <c r="L2461" s="66"/>
    </row>
    <row r="2462" spans="1:12" x14ac:dyDescent="0.4">
      <c r="A2462" s="45">
        <f t="shared" ca="1" si="193"/>
        <v>0</v>
      </c>
      <c r="B2462" s="45" t="b">
        <f t="shared" si="192"/>
        <v>0</v>
      </c>
      <c r="C2462" s="46">
        <f t="shared" si="194"/>
        <v>0</v>
      </c>
      <c r="D2462" s="45">
        <f t="shared" si="195"/>
        <v>0</v>
      </c>
      <c r="E2462" s="251">
        <f t="shared" si="196"/>
        <v>0</v>
      </c>
      <c r="F2462" s="168"/>
      <c r="G2462" s="96"/>
      <c r="H2462" s="79"/>
      <c r="I2462" s="285"/>
      <c r="J2462" s="62"/>
      <c r="K2462" s="51"/>
      <c r="L2462" s="66"/>
    </row>
    <row r="2463" spans="1:12" x14ac:dyDescent="0.4">
      <c r="A2463" s="45">
        <f t="shared" ca="1" si="193"/>
        <v>0</v>
      </c>
      <c r="B2463" s="45" t="b">
        <f t="shared" si="192"/>
        <v>0</v>
      </c>
      <c r="C2463" s="46">
        <f t="shared" si="194"/>
        <v>0</v>
      </c>
      <c r="D2463" s="45">
        <f t="shared" si="195"/>
        <v>0</v>
      </c>
      <c r="E2463" s="251">
        <f t="shared" si="196"/>
        <v>0</v>
      </c>
      <c r="F2463" s="168"/>
      <c r="G2463" s="96"/>
      <c r="H2463" s="79"/>
      <c r="I2463" s="285"/>
      <c r="J2463" s="62"/>
      <c r="K2463" s="51"/>
      <c r="L2463" s="66"/>
    </row>
    <row r="2464" spans="1:12" x14ac:dyDescent="0.4">
      <c r="A2464" s="45">
        <f t="shared" ca="1" si="193"/>
        <v>0</v>
      </c>
      <c r="B2464" s="45" t="b">
        <f t="shared" si="192"/>
        <v>0</v>
      </c>
      <c r="C2464" s="46">
        <f t="shared" si="194"/>
        <v>0</v>
      </c>
      <c r="D2464" s="45">
        <f t="shared" si="195"/>
        <v>0</v>
      </c>
      <c r="E2464" s="251">
        <f t="shared" si="196"/>
        <v>0</v>
      </c>
      <c r="F2464" s="168"/>
      <c r="G2464" s="96"/>
      <c r="H2464" s="79"/>
      <c r="I2464" s="285"/>
      <c r="J2464" s="62"/>
      <c r="K2464" s="51"/>
      <c r="L2464" s="66"/>
    </row>
    <row r="2465" spans="1:12" x14ac:dyDescent="0.4">
      <c r="A2465" s="45">
        <f t="shared" ca="1" si="193"/>
        <v>0</v>
      </c>
      <c r="B2465" s="45" t="b">
        <f t="shared" si="192"/>
        <v>0</v>
      </c>
      <c r="C2465" s="46">
        <f t="shared" si="194"/>
        <v>0</v>
      </c>
      <c r="D2465" s="45">
        <f t="shared" si="195"/>
        <v>0</v>
      </c>
      <c r="E2465" s="251">
        <f t="shared" si="196"/>
        <v>0</v>
      </c>
      <c r="F2465" s="168"/>
      <c r="G2465" s="96"/>
      <c r="H2465" s="79"/>
      <c r="I2465" s="285"/>
      <c r="J2465" s="62"/>
      <c r="K2465" s="51"/>
      <c r="L2465" s="66"/>
    </row>
    <row r="2466" spans="1:12" x14ac:dyDescent="0.4">
      <c r="A2466" s="45">
        <f t="shared" ca="1" si="193"/>
        <v>0</v>
      </c>
      <c r="B2466" s="45" t="b">
        <f t="shared" si="192"/>
        <v>0</v>
      </c>
      <c r="C2466" s="46">
        <f t="shared" si="194"/>
        <v>0</v>
      </c>
      <c r="D2466" s="45">
        <f t="shared" si="195"/>
        <v>0</v>
      </c>
      <c r="E2466" s="251">
        <f t="shared" si="196"/>
        <v>0</v>
      </c>
      <c r="F2466" s="168"/>
      <c r="G2466" s="96"/>
      <c r="H2466" s="79"/>
      <c r="I2466" s="285"/>
      <c r="J2466" s="62"/>
      <c r="K2466" s="51"/>
      <c r="L2466" s="66"/>
    </row>
    <row r="2467" spans="1:12" x14ac:dyDescent="0.4">
      <c r="A2467" s="45">
        <f t="shared" ca="1" si="193"/>
        <v>0</v>
      </c>
      <c r="B2467" s="45" t="b">
        <f t="shared" si="192"/>
        <v>0</v>
      </c>
      <c r="C2467" s="46">
        <f t="shared" si="194"/>
        <v>0</v>
      </c>
      <c r="D2467" s="45">
        <f t="shared" si="195"/>
        <v>0</v>
      </c>
      <c r="E2467" s="251">
        <f t="shared" si="196"/>
        <v>0</v>
      </c>
      <c r="F2467" s="168"/>
      <c r="G2467" s="96"/>
      <c r="H2467" s="79"/>
      <c r="I2467" s="285"/>
      <c r="J2467" s="62"/>
      <c r="K2467" s="51"/>
      <c r="L2467" s="66"/>
    </row>
    <row r="2468" spans="1:12" x14ac:dyDescent="0.4">
      <c r="A2468" s="45">
        <f t="shared" ca="1" si="193"/>
        <v>0</v>
      </c>
      <c r="B2468" s="45" t="b">
        <f t="shared" si="192"/>
        <v>0</v>
      </c>
      <c r="C2468" s="46">
        <f t="shared" si="194"/>
        <v>0</v>
      </c>
      <c r="D2468" s="45">
        <f t="shared" si="195"/>
        <v>0</v>
      </c>
      <c r="E2468" s="251">
        <f t="shared" si="196"/>
        <v>0</v>
      </c>
      <c r="F2468" s="168"/>
      <c r="G2468" s="96"/>
      <c r="H2468" s="79"/>
      <c r="I2468" s="285"/>
      <c r="J2468" s="62"/>
      <c r="K2468" s="51"/>
      <c r="L2468" s="66"/>
    </row>
    <row r="2469" spans="1:12" x14ac:dyDescent="0.4">
      <c r="A2469" s="45">
        <f t="shared" ca="1" si="193"/>
        <v>0</v>
      </c>
      <c r="B2469" s="45" t="b">
        <f t="shared" si="192"/>
        <v>0</v>
      </c>
      <c r="C2469" s="46">
        <f t="shared" si="194"/>
        <v>0</v>
      </c>
      <c r="D2469" s="45">
        <f t="shared" si="195"/>
        <v>0</v>
      </c>
      <c r="E2469" s="251">
        <f t="shared" si="196"/>
        <v>0</v>
      </c>
      <c r="F2469" s="168"/>
      <c r="G2469" s="96"/>
      <c r="H2469" s="79"/>
      <c r="I2469" s="285"/>
      <c r="J2469" s="62"/>
      <c r="K2469" s="51"/>
      <c r="L2469" s="66"/>
    </row>
    <row r="2470" spans="1:12" x14ac:dyDescent="0.4">
      <c r="A2470" s="45">
        <f t="shared" ca="1" si="193"/>
        <v>0</v>
      </c>
      <c r="B2470" s="45" t="b">
        <f t="shared" si="192"/>
        <v>0</v>
      </c>
      <c r="C2470" s="46">
        <f t="shared" si="194"/>
        <v>0</v>
      </c>
      <c r="D2470" s="45">
        <f t="shared" si="195"/>
        <v>0</v>
      </c>
      <c r="E2470" s="251">
        <f t="shared" si="196"/>
        <v>0</v>
      </c>
      <c r="F2470" s="168"/>
      <c r="G2470" s="96"/>
      <c r="H2470" s="79"/>
      <c r="I2470" s="285"/>
      <c r="J2470" s="62"/>
      <c r="K2470" s="51"/>
      <c r="L2470" s="66"/>
    </row>
    <row r="2471" spans="1:12" x14ac:dyDescent="0.4">
      <c r="A2471" s="45">
        <f t="shared" ca="1" si="193"/>
        <v>0</v>
      </c>
      <c r="B2471" s="45" t="b">
        <f t="shared" si="192"/>
        <v>0</v>
      </c>
      <c r="C2471" s="46">
        <f t="shared" si="194"/>
        <v>0</v>
      </c>
      <c r="D2471" s="45">
        <f t="shared" si="195"/>
        <v>0</v>
      </c>
      <c r="E2471" s="251">
        <f t="shared" si="196"/>
        <v>0</v>
      </c>
      <c r="F2471" s="168"/>
      <c r="G2471" s="96"/>
      <c r="H2471" s="79"/>
      <c r="I2471" s="285"/>
      <c r="J2471" s="62"/>
      <c r="K2471" s="51"/>
      <c r="L2471" s="66"/>
    </row>
    <row r="2472" spans="1:12" x14ac:dyDescent="0.4">
      <c r="A2472" s="45">
        <f t="shared" ca="1" si="193"/>
        <v>0</v>
      </c>
      <c r="B2472" s="45" t="b">
        <f t="shared" si="192"/>
        <v>0</v>
      </c>
      <c r="C2472" s="46">
        <f t="shared" si="194"/>
        <v>0</v>
      </c>
      <c r="D2472" s="45">
        <f t="shared" si="195"/>
        <v>0</v>
      </c>
      <c r="E2472" s="251">
        <f t="shared" si="196"/>
        <v>0</v>
      </c>
      <c r="F2472" s="168"/>
      <c r="G2472" s="96"/>
      <c r="H2472" s="79"/>
      <c r="I2472" s="285"/>
      <c r="J2472" s="62"/>
      <c r="K2472" s="51"/>
      <c r="L2472" s="66"/>
    </row>
    <row r="2473" spans="1:12" x14ac:dyDescent="0.4">
      <c r="A2473" s="45">
        <f t="shared" ca="1" si="193"/>
        <v>0</v>
      </c>
      <c r="B2473" s="45" t="b">
        <f t="shared" si="192"/>
        <v>0</v>
      </c>
      <c r="C2473" s="46">
        <f t="shared" si="194"/>
        <v>0</v>
      </c>
      <c r="D2473" s="45">
        <f t="shared" si="195"/>
        <v>0</v>
      </c>
      <c r="E2473" s="251">
        <f t="shared" si="196"/>
        <v>0</v>
      </c>
      <c r="F2473" s="168"/>
      <c r="G2473" s="96"/>
      <c r="H2473" s="79"/>
      <c r="I2473" s="285"/>
      <c r="J2473" s="62"/>
      <c r="K2473" s="51"/>
      <c r="L2473" s="66"/>
    </row>
    <row r="2474" spans="1:12" x14ac:dyDescent="0.4">
      <c r="A2474" s="45">
        <f t="shared" ca="1" si="193"/>
        <v>0</v>
      </c>
      <c r="B2474" s="45" t="b">
        <f t="shared" si="192"/>
        <v>0</v>
      </c>
      <c r="C2474" s="46">
        <f t="shared" si="194"/>
        <v>0</v>
      </c>
      <c r="D2474" s="45">
        <f t="shared" si="195"/>
        <v>0</v>
      </c>
      <c r="E2474" s="251">
        <f t="shared" si="196"/>
        <v>0</v>
      </c>
      <c r="F2474" s="168"/>
      <c r="G2474" s="96"/>
      <c r="H2474" s="79"/>
      <c r="I2474" s="285"/>
      <c r="J2474" s="62"/>
      <c r="K2474" s="51"/>
      <c r="L2474" s="66"/>
    </row>
    <row r="2475" spans="1:12" x14ac:dyDescent="0.4">
      <c r="A2475" s="45">
        <f t="shared" ca="1" si="193"/>
        <v>0</v>
      </c>
      <c r="B2475" s="45" t="b">
        <f t="shared" si="192"/>
        <v>0</v>
      </c>
      <c r="C2475" s="46">
        <f t="shared" si="194"/>
        <v>0</v>
      </c>
      <c r="D2475" s="45">
        <f t="shared" si="195"/>
        <v>0</v>
      </c>
      <c r="E2475" s="251">
        <f t="shared" si="196"/>
        <v>0</v>
      </c>
      <c r="F2475" s="168"/>
      <c r="G2475" s="96"/>
      <c r="H2475" s="79"/>
      <c r="I2475" s="285"/>
      <c r="J2475" s="62"/>
      <c r="K2475" s="51"/>
      <c r="L2475" s="66"/>
    </row>
    <row r="2476" spans="1:12" x14ac:dyDescent="0.4">
      <c r="A2476" s="45">
        <f t="shared" ca="1" si="193"/>
        <v>0</v>
      </c>
      <c r="B2476" s="45" t="b">
        <f t="shared" si="192"/>
        <v>0</v>
      </c>
      <c r="C2476" s="46">
        <f t="shared" si="194"/>
        <v>0</v>
      </c>
      <c r="D2476" s="45">
        <f t="shared" si="195"/>
        <v>0</v>
      </c>
      <c r="E2476" s="251">
        <f t="shared" si="196"/>
        <v>0</v>
      </c>
      <c r="F2476" s="168"/>
      <c r="G2476" s="96"/>
      <c r="H2476" s="79"/>
      <c r="I2476" s="285"/>
      <c r="J2476" s="62"/>
      <c r="K2476" s="51"/>
      <c r="L2476" s="66"/>
    </row>
    <row r="2477" spans="1:12" x14ac:dyDescent="0.4">
      <c r="A2477" s="45">
        <f t="shared" ca="1" si="193"/>
        <v>0</v>
      </c>
      <c r="B2477" s="45" t="b">
        <f t="shared" si="192"/>
        <v>0</v>
      </c>
      <c r="C2477" s="46">
        <f t="shared" si="194"/>
        <v>0</v>
      </c>
      <c r="D2477" s="45">
        <f t="shared" si="195"/>
        <v>0</v>
      </c>
      <c r="E2477" s="251">
        <f t="shared" si="196"/>
        <v>0</v>
      </c>
      <c r="F2477" s="168"/>
      <c r="G2477" s="96"/>
      <c r="H2477" s="79"/>
      <c r="I2477" s="285"/>
      <c r="J2477" s="62"/>
      <c r="K2477" s="51"/>
      <c r="L2477" s="66"/>
    </row>
    <row r="2478" spans="1:12" x14ac:dyDescent="0.4">
      <c r="A2478" s="45">
        <f t="shared" ca="1" si="193"/>
        <v>0</v>
      </c>
      <c r="B2478" s="45" t="b">
        <f t="shared" si="192"/>
        <v>0</v>
      </c>
      <c r="C2478" s="46">
        <f t="shared" si="194"/>
        <v>0</v>
      </c>
      <c r="D2478" s="45">
        <f t="shared" si="195"/>
        <v>0</v>
      </c>
      <c r="E2478" s="251">
        <f t="shared" si="196"/>
        <v>0</v>
      </c>
      <c r="F2478" s="168"/>
      <c r="G2478" s="96"/>
      <c r="H2478" s="79"/>
      <c r="I2478" s="285"/>
      <c r="J2478" s="62"/>
      <c r="K2478" s="51"/>
      <c r="L2478" s="66"/>
    </row>
    <row r="2479" spans="1:12" x14ac:dyDescent="0.4">
      <c r="A2479" s="45">
        <f t="shared" ca="1" si="193"/>
        <v>0</v>
      </c>
      <c r="B2479" s="45" t="b">
        <f t="shared" si="192"/>
        <v>0</v>
      </c>
      <c r="C2479" s="46">
        <f t="shared" si="194"/>
        <v>0</v>
      </c>
      <c r="D2479" s="45">
        <f t="shared" si="195"/>
        <v>0</v>
      </c>
      <c r="E2479" s="251">
        <f t="shared" si="196"/>
        <v>0</v>
      </c>
      <c r="F2479" s="168"/>
      <c r="G2479" s="96"/>
      <c r="H2479" s="79"/>
      <c r="I2479" s="285"/>
      <c r="J2479" s="62"/>
      <c r="K2479" s="51"/>
      <c r="L2479" s="66"/>
    </row>
    <row r="2480" spans="1:12" x14ac:dyDescent="0.4">
      <c r="A2480" s="45">
        <f t="shared" ca="1" si="193"/>
        <v>0</v>
      </c>
      <c r="B2480" s="45" t="b">
        <f t="shared" si="192"/>
        <v>0</v>
      </c>
      <c r="C2480" s="46">
        <f t="shared" si="194"/>
        <v>0</v>
      </c>
      <c r="D2480" s="45">
        <f t="shared" si="195"/>
        <v>0</v>
      </c>
      <c r="E2480" s="251">
        <f t="shared" si="196"/>
        <v>0</v>
      </c>
      <c r="F2480" s="168"/>
      <c r="G2480" s="96"/>
      <c r="H2480" s="79"/>
      <c r="I2480" s="285"/>
      <c r="J2480" s="62"/>
      <c r="K2480" s="51"/>
      <c r="L2480" s="66"/>
    </row>
    <row r="2481" spans="1:12" x14ac:dyDescent="0.4">
      <c r="A2481" s="45">
        <f t="shared" ca="1" si="193"/>
        <v>0</v>
      </c>
      <c r="B2481" s="45" t="b">
        <f t="shared" si="192"/>
        <v>0</v>
      </c>
      <c r="C2481" s="46">
        <f t="shared" si="194"/>
        <v>0</v>
      </c>
      <c r="D2481" s="45">
        <f t="shared" si="195"/>
        <v>0</v>
      </c>
      <c r="E2481" s="251">
        <f t="shared" si="196"/>
        <v>0</v>
      </c>
      <c r="F2481" s="168"/>
      <c r="G2481" s="96"/>
      <c r="H2481" s="79"/>
      <c r="I2481" s="285"/>
      <c r="J2481" s="62"/>
      <c r="K2481" s="51"/>
      <c r="L2481" s="66"/>
    </row>
    <row r="2482" spans="1:12" x14ac:dyDescent="0.4">
      <c r="A2482" s="45">
        <f t="shared" ca="1" si="193"/>
        <v>0</v>
      </c>
      <c r="B2482" s="45" t="b">
        <f t="shared" si="192"/>
        <v>0</v>
      </c>
      <c r="C2482" s="46">
        <f t="shared" si="194"/>
        <v>0</v>
      </c>
      <c r="D2482" s="45">
        <f t="shared" si="195"/>
        <v>0</v>
      </c>
      <c r="E2482" s="251">
        <f t="shared" si="196"/>
        <v>0</v>
      </c>
      <c r="F2482" s="168"/>
      <c r="G2482" s="96"/>
      <c r="H2482" s="79"/>
      <c r="I2482" s="285"/>
      <c r="J2482" s="62"/>
      <c r="K2482" s="51"/>
      <c r="L2482" s="66"/>
    </row>
    <row r="2483" spans="1:12" x14ac:dyDescent="0.4">
      <c r="A2483" s="45">
        <f t="shared" ca="1" si="193"/>
        <v>0</v>
      </c>
      <c r="B2483" s="45" t="b">
        <f t="shared" si="192"/>
        <v>0</v>
      </c>
      <c r="C2483" s="46">
        <f t="shared" si="194"/>
        <v>0</v>
      </c>
      <c r="D2483" s="45">
        <f t="shared" si="195"/>
        <v>0</v>
      </c>
      <c r="E2483" s="251">
        <f t="shared" si="196"/>
        <v>0</v>
      </c>
      <c r="F2483" s="168"/>
      <c r="G2483" s="96"/>
      <c r="H2483" s="79"/>
      <c r="I2483" s="285"/>
      <c r="J2483" s="62"/>
      <c r="K2483" s="51"/>
      <c r="L2483" s="66"/>
    </row>
    <row r="2484" spans="1:12" x14ac:dyDescent="0.4">
      <c r="A2484" s="45">
        <f t="shared" ca="1" si="193"/>
        <v>0</v>
      </c>
      <c r="B2484" s="45" t="b">
        <f t="shared" si="192"/>
        <v>0</v>
      </c>
      <c r="C2484" s="46">
        <f t="shared" si="194"/>
        <v>0</v>
      </c>
      <c r="D2484" s="45">
        <f t="shared" si="195"/>
        <v>0</v>
      </c>
      <c r="E2484" s="251">
        <f t="shared" si="196"/>
        <v>0</v>
      </c>
      <c r="F2484" s="168"/>
      <c r="G2484" s="96"/>
      <c r="H2484" s="79"/>
      <c r="I2484" s="285"/>
      <c r="J2484" s="62"/>
      <c r="K2484" s="51"/>
      <c r="L2484" s="66"/>
    </row>
    <row r="2485" spans="1:12" x14ac:dyDescent="0.4">
      <c r="A2485" s="45">
        <f t="shared" ca="1" si="193"/>
        <v>0</v>
      </c>
      <c r="B2485" s="45" t="b">
        <f t="shared" si="192"/>
        <v>0</v>
      </c>
      <c r="C2485" s="46">
        <f t="shared" si="194"/>
        <v>0</v>
      </c>
      <c r="D2485" s="45">
        <f t="shared" si="195"/>
        <v>0</v>
      </c>
      <c r="E2485" s="251">
        <f t="shared" si="196"/>
        <v>0</v>
      </c>
      <c r="F2485" s="168"/>
      <c r="G2485" s="96"/>
      <c r="H2485" s="79"/>
      <c r="I2485" s="285"/>
      <c r="J2485" s="62"/>
      <c r="K2485" s="51"/>
      <c r="L2485" s="66"/>
    </row>
    <row r="2486" spans="1:12" x14ac:dyDescent="0.4">
      <c r="A2486" s="45">
        <f t="shared" ca="1" si="193"/>
        <v>0</v>
      </c>
      <c r="B2486" s="45" t="b">
        <f t="shared" si="192"/>
        <v>0</v>
      </c>
      <c r="C2486" s="46">
        <f t="shared" si="194"/>
        <v>0</v>
      </c>
      <c r="D2486" s="45">
        <f t="shared" si="195"/>
        <v>0</v>
      </c>
      <c r="E2486" s="251">
        <f t="shared" si="196"/>
        <v>0</v>
      </c>
      <c r="F2486" s="168"/>
      <c r="G2486" s="96"/>
      <c r="H2486" s="79"/>
      <c r="I2486" s="285"/>
      <c r="J2486" s="62"/>
      <c r="K2486" s="51"/>
      <c r="L2486" s="66"/>
    </row>
    <row r="2487" spans="1:12" x14ac:dyDescent="0.4">
      <c r="A2487" s="45">
        <f t="shared" ca="1" si="193"/>
        <v>0</v>
      </c>
      <c r="B2487" s="45" t="b">
        <f t="shared" si="192"/>
        <v>0</v>
      </c>
      <c r="C2487" s="46">
        <f t="shared" si="194"/>
        <v>0</v>
      </c>
      <c r="D2487" s="45">
        <f t="shared" si="195"/>
        <v>0</v>
      </c>
      <c r="E2487" s="251">
        <f t="shared" si="196"/>
        <v>0</v>
      </c>
      <c r="F2487" s="168"/>
      <c r="G2487" s="96"/>
      <c r="H2487" s="79"/>
      <c r="I2487" s="285"/>
      <c r="J2487" s="62"/>
      <c r="K2487" s="51"/>
      <c r="L2487" s="66"/>
    </row>
    <row r="2488" spans="1:12" x14ac:dyDescent="0.4">
      <c r="A2488" s="45">
        <f t="shared" ca="1" si="193"/>
        <v>0</v>
      </c>
      <c r="B2488" s="45" t="b">
        <f t="shared" si="192"/>
        <v>0</v>
      </c>
      <c r="C2488" s="46">
        <f t="shared" si="194"/>
        <v>0</v>
      </c>
      <c r="D2488" s="45">
        <f t="shared" si="195"/>
        <v>0</v>
      </c>
      <c r="E2488" s="251">
        <f t="shared" si="196"/>
        <v>0</v>
      </c>
      <c r="F2488" s="168"/>
      <c r="G2488" s="96"/>
      <c r="H2488" s="79"/>
      <c r="I2488" s="285"/>
      <c r="J2488" s="62"/>
      <c r="K2488" s="51"/>
      <c r="L2488" s="66"/>
    </row>
    <row r="2489" spans="1:12" x14ac:dyDescent="0.4">
      <c r="A2489" s="45">
        <f t="shared" ca="1" si="193"/>
        <v>0</v>
      </c>
      <c r="B2489" s="45" t="b">
        <f t="shared" si="192"/>
        <v>0</v>
      </c>
      <c r="C2489" s="46">
        <f t="shared" si="194"/>
        <v>0</v>
      </c>
      <c r="D2489" s="45">
        <f t="shared" si="195"/>
        <v>0</v>
      </c>
      <c r="E2489" s="251">
        <f t="shared" si="196"/>
        <v>0</v>
      </c>
      <c r="F2489" s="168"/>
      <c r="G2489" s="96"/>
      <c r="H2489" s="79"/>
      <c r="I2489" s="285"/>
      <c r="J2489" s="62"/>
      <c r="K2489" s="51"/>
      <c r="L2489" s="66"/>
    </row>
    <row r="2490" spans="1:12" x14ac:dyDescent="0.4">
      <c r="A2490" s="45">
        <f t="shared" ca="1" si="193"/>
        <v>0</v>
      </c>
      <c r="B2490" s="45" t="b">
        <f t="shared" si="192"/>
        <v>0</v>
      </c>
      <c r="C2490" s="46">
        <f t="shared" si="194"/>
        <v>0</v>
      </c>
      <c r="D2490" s="45">
        <f t="shared" si="195"/>
        <v>0</v>
      </c>
      <c r="E2490" s="251">
        <f t="shared" si="196"/>
        <v>0</v>
      </c>
      <c r="F2490" s="168"/>
      <c r="G2490" s="96"/>
      <c r="H2490" s="79"/>
      <c r="I2490" s="285"/>
      <c r="J2490" s="62"/>
      <c r="K2490" s="51"/>
      <c r="L2490" s="66"/>
    </row>
    <row r="2491" spans="1:12" x14ac:dyDescent="0.4">
      <c r="A2491" s="45">
        <f t="shared" ca="1" si="193"/>
        <v>0</v>
      </c>
      <c r="B2491" s="45" t="b">
        <f t="shared" si="192"/>
        <v>0</v>
      </c>
      <c r="C2491" s="46">
        <f t="shared" si="194"/>
        <v>0</v>
      </c>
      <c r="D2491" s="45">
        <f t="shared" si="195"/>
        <v>0</v>
      </c>
      <c r="E2491" s="251">
        <f t="shared" si="196"/>
        <v>0</v>
      </c>
      <c r="F2491" s="168"/>
      <c r="G2491" s="96"/>
      <c r="H2491" s="79"/>
      <c r="I2491" s="285"/>
      <c r="J2491" s="62"/>
      <c r="K2491" s="51"/>
      <c r="L2491" s="66"/>
    </row>
    <row r="2492" spans="1:12" x14ac:dyDescent="0.4">
      <c r="A2492" s="45">
        <f t="shared" ca="1" si="193"/>
        <v>0</v>
      </c>
      <c r="B2492" s="45" t="b">
        <f t="shared" si="192"/>
        <v>0</v>
      </c>
      <c r="C2492" s="46">
        <f t="shared" si="194"/>
        <v>0</v>
      </c>
      <c r="D2492" s="45">
        <f t="shared" si="195"/>
        <v>0</v>
      </c>
      <c r="E2492" s="251">
        <f t="shared" si="196"/>
        <v>0</v>
      </c>
      <c r="F2492" s="168"/>
      <c r="G2492" s="96"/>
      <c r="H2492" s="79"/>
      <c r="I2492" s="285"/>
      <c r="J2492" s="62"/>
      <c r="K2492" s="51"/>
      <c r="L2492" s="66"/>
    </row>
    <row r="2493" spans="1:12" x14ac:dyDescent="0.4">
      <c r="A2493" s="45">
        <f t="shared" ca="1" si="193"/>
        <v>0</v>
      </c>
      <c r="B2493" s="45" t="b">
        <f t="shared" si="192"/>
        <v>0</v>
      </c>
      <c r="C2493" s="46">
        <f t="shared" si="194"/>
        <v>0</v>
      </c>
      <c r="D2493" s="45">
        <f t="shared" si="195"/>
        <v>0</v>
      </c>
      <c r="E2493" s="251">
        <f t="shared" si="196"/>
        <v>0</v>
      </c>
      <c r="F2493" s="168"/>
      <c r="G2493" s="96"/>
      <c r="H2493" s="79"/>
      <c r="I2493" s="285"/>
      <c r="J2493" s="62"/>
      <c r="K2493" s="51"/>
      <c r="L2493" s="66"/>
    </row>
    <row r="2494" spans="1:12" x14ac:dyDescent="0.4">
      <c r="A2494" s="45">
        <f t="shared" ca="1" si="193"/>
        <v>0</v>
      </c>
      <c r="B2494" s="45" t="b">
        <f t="shared" si="192"/>
        <v>0</v>
      </c>
      <c r="C2494" s="46">
        <f t="shared" si="194"/>
        <v>0</v>
      </c>
      <c r="D2494" s="45">
        <f t="shared" si="195"/>
        <v>0</v>
      </c>
      <c r="E2494" s="251">
        <f t="shared" si="196"/>
        <v>0</v>
      </c>
      <c r="F2494" s="168"/>
      <c r="G2494" s="96"/>
      <c r="H2494" s="79"/>
      <c r="I2494" s="285"/>
      <c r="J2494" s="62"/>
      <c r="K2494" s="51"/>
      <c r="L2494" s="66"/>
    </row>
    <row r="2495" spans="1:12" x14ac:dyDescent="0.4">
      <c r="A2495" s="45">
        <f t="shared" ca="1" si="193"/>
        <v>0</v>
      </c>
      <c r="B2495" s="45" t="b">
        <f t="shared" si="192"/>
        <v>0</v>
      </c>
      <c r="C2495" s="46">
        <f t="shared" si="194"/>
        <v>0</v>
      </c>
      <c r="D2495" s="45">
        <f t="shared" si="195"/>
        <v>0</v>
      </c>
      <c r="E2495" s="251">
        <f t="shared" si="196"/>
        <v>0</v>
      </c>
      <c r="F2495" s="168"/>
      <c r="G2495" s="96"/>
      <c r="H2495" s="79"/>
      <c r="I2495" s="285"/>
      <c r="J2495" s="62"/>
      <c r="K2495" s="51"/>
      <c r="L2495" s="66"/>
    </row>
    <row r="2496" spans="1:12" x14ac:dyDescent="0.4">
      <c r="A2496" s="45">
        <f t="shared" ca="1" si="193"/>
        <v>0</v>
      </c>
      <c r="B2496" s="45" t="b">
        <f t="shared" si="192"/>
        <v>0</v>
      </c>
      <c r="C2496" s="46">
        <f t="shared" si="194"/>
        <v>0</v>
      </c>
      <c r="D2496" s="45">
        <f t="shared" si="195"/>
        <v>0</v>
      </c>
      <c r="E2496" s="251">
        <f t="shared" si="196"/>
        <v>0</v>
      </c>
      <c r="F2496" s="168"/>
      <c r="G2496" s="96"/>
      <c r="H2496" s="79"/>
      <c r="I2496" s="285"/>
      <c r="J2496" s="62"/>
      <c r="K2496" s="51"/>
      <c r="L2496" s="66"/>
    </row>
    <row r="2497" spans="1:12" x14ac:dyDescent="0.4">
      <c r="A2497" s="45">
        <f t="shared" ca="1" si="193"/>
        <v>0</v>
      </c>
      <c r="B2497" s="45" t="b">
        <f t="shared" si="192"/>
        <v>0</v>
      </c>
      <c r="C2497" s="46">
        <f t="shared" si="194"/>
        <v>0</v>
      </c>
      <c r="D2497" s="45">
        <f t="shared" si="195"/>
        <v>0</v>
      </c>
      <c r="E2497" s="251">
        <f t="shared" si="196"/>
        <v>0</v>
      </c>
      <c r="F2497" s="168"/>
      <c r="G2497" s="96"/>
      <c r="H2497" s="79"/>
      <c r="I2497" s="285"/>
      <c r="J2497" s="62"/>
      <c r="K2497" s="51"/>
      <c r="L2497" s="66"/>
    </row>
    <row r="2498" spans="1:12" x14ac:dyDescent="0.4">
      <c r="A2498" s="45">
        <f t="shared" ca="1" si="193"/>
        <v>0</v>
      </c>
      <c r="B2498" s="45" t="b">
        <f t="shared" si="192"/>
        <v>0</v>
      </c>
      <c r="C2498" s="46">
        <f t="shared" si="194"/>
        <v>0</v>
      </c>
      <c r="D2498" s="45">
        <f t="shared" si="195"/>
        <v>0</v>
      </c>
      <c r="E2498" s="251">
        <f t="shared" si="196"/>
        <v>0</v>
      </c>
      <c r="F2498" s="168"/>
      <c r="G2498" s="96"/>
      <c r="H2498" s="79"/>
      <c r="I2498" s="285"/>
      <c r="J2498" s="62"/>
      <c r="K2498" s="51"/>
      <c r="L2498" s="66"/>
    </row>
    <row r="2499" spans="1:12" x14ac:dyDescent="0.4">
      <c r="A2499" s="45">
        <f t="shared" ca="1" si="193"/>
        <v>0</v>
      </c>
      <c r="B2499" s="45" t="b">
        <f t="shared" si="192"/>
        <v>0</v>
      </c>
      <c r="C2499" s="46">
        <f t="shared" si="194"/>
        <v>0</v>
      </c>
      <c r="D2499" s="45">
        <f t="shared" si="195"/>
        <v>0</v>
      </c>
      <c r="E2499" s="251">
        <f t="shared" si="196"/>
        <v>0</v>
      </c>
      <c r="F2499" s="168"/>
      <c r="G2499" s="96"/>
      <c r="H2499" s="79"/>
      <c r="I2499" s="285"/>
      <c r="J2499" s="62"/>
      <c r="K2499" s="51"/>
      <c r="L2499" s="66"/>
    </row>
    <row r="2500" spans="1:12" x14ac:dyDescent="0.4">
      <c r="A2500" s="45">
        <f t="shared" ca="1" si="193"/>
        <v>0</v>
      </c>
      <c r="B2500" s="45" t="b">
        <f t="shared" si="192"/>
        <v>0</v>
      </c>
      <c r="C2500" s="46">
        <f t="shared" si="194"/>
        <v>0</v>
      </c>
      <c r="D2500" s="45">
        <f t="shared" si="195"/>
        <v>0</v>
      </c>
      <c r="E2500" s="251">
        <f t="shared" si="196"/>
        <v>0</v>
      </c>
      <c r="F2500" s="168"/>
      <c r="G2500" s="96"/>
      <c r="H2500" s="79"/>
      <c r="I2500" s="285"/>
      <c r="J2500" s="62"/>
      <c r="K2500" s="51"/>
      <c r="L2500" s="66"/>
    </row>
    <row r="2501" spans="1:12" x14ac:dyDescent="0.4">
      <c r="A2501" s="45">
        <f t="shared" ca="1" si="193"/>
        <v>0</v>
      </c>
      <c r="B2501" s="45" t="b">
        <f t="shared" si="192"/>
        <v>0</v>
      </c>
      <c r="C2501" s="46">
        <f t="shared" si="194"/>
        <v>0</v>
      </c>
      <c r="D2501" s="45">
        <f t="shared" si="195"/>
        <v>0</v>
      </c>
      <c r="E2501" s="251">
        <f t="shared" si="196"/>
        <v>0</v>
      </c>
      <c r="F2501" s="168"/>
      <c r="G2501" s="96"/>
      <c r="H2501" s="79"/>
      <c r="I2501" s="285"/>
      <c r="J2501" s="62"/>
      <c r="K2501" s="51"/>
      <c r="L2501" s="66"/>
    </row>
    <row r="2502" spans="1:12" x14ac:dyDescent="0.4">
      <c r="A2502" s="45">
        <f t="shared" ca="1" si="193"/>
        <v>0</v>
      </c>
      <c r="B2502" s="45" t="b">
        <f t="shared" si="192"/>
        <v>0</v>
      </c>
      <c r="C2502" s="46">
        <f t="shared" si="194"/>
        <v>0</v>
      </c>
      <c r="D2502" s="45">
        <f t="shared" si="195"/>
        <v>0</v>
      </c>
      <c r="E2502" s="251">
        <f t="shared" si="196"/>
        <v>0</v>
      </c>
      <c r="F2502" s="168"/>
      <c r="G2502" s="96"/>
      <c r="H2502" s="79"/>
      <c r="I2502" s="285"/>
      <c r="J2502" s="62"/>
      <c r="K2502" s="51"/>
      <c r="L2502" s="66"/>
    </row>
    <row r="2503" spans="1:12" x14ac:dyDescent="0.4">
      <c r="A2503" s="45">
        <f t="shared" ca="1" si="193"/>
        <v>0</v>
      </c>
      <c r="B2503" s="45" t="b">
        <f t="shared" ref="B2503:B2566" si="197">AND(分科號=E2503,D2503&gt;=分起日,D2503&lt;=分訖日)</f>
        <v>0</v>
      </c>
      <c r="C2503" s="46">
        <f t="shared" si="194"/>
        <v>0</v>
      </c>
      <c r="D2503" s="45">
        <f t="shared" si="195"/>
        <v>0</v>
      </c>
      <c r="E2503" s="251">
        <f t="shared" si="196"/>
        <v>0</v>
      </c>
      <c r="F2503" s="168"/>
      <c r="G2503" s="96"/>
      <c r="H2503" s="79"/>
      <c r="I2503" s="285"/>
      <c r="J2503" s="62"/>
      <c r="K2503" s="51"/>
      <c r="L2503" s="66"/>
    </row>
    <row r="2504" spans="1:12" x14ac:dyDescent="0.4">
      <c r="A2504" s="45">
        <f t="shared" ref="A2504:A2567" ca="1" si="198">IF(B2504,COUNTIF(OFFSET(B2504,ROW()*-1+6,,ROW()-5),TRUE),)</f>
        <v>0</v>
      </c>
      <c r="B2504" s="45" t="b">
        <f t="shared" si="197"/>
        <v>0</v>
      </c>
      <c r="C2504" s="46">
        <f t="shared" ref="C2504:C2567" si="199">IF(F2504&lt;&gt;"",F2504,IF(E2504&lt;&gt;0,INDEX(C:C,ROW()-1),0))</f>
        <v>0</v>
      </c>
      <c r="D2504" s="45">
        <f t="shared" ref="D2504:D2567" si="200">IF(G2504&lt;&gt;"",G2504,IF(E2504&lt;&gt;0,INDEX(D:D,ROW()-1),0))</f>
        <v>0</v>
      </c>
      <c r="E2504" s="251">
        <f t="shared" si="196"/>
        <v>0</v>
      </c>
      <c r="F2504" s="168"/>
      <c r="G2504" s="96"/>
      <c r="H2504" s="79"/>
      <c r="I2504" s="285"/>
      <c r="J2504" s="62"/>
      <c r="K2504" s="51"/>
      <c r="L2504" s="66"/>
    </row>
    <row r="2505" spans="1:12" x14ac:dyDescent="0.4">
      <c r="A2505" s="45">
        <f t="shared" ca="1" si="198"/>
        <v>0</v>
      </c>
      <c r="B2505" s="45" t="b">
        <f t="shared" si="197"/>
        <v>0</v>
      </c>
      <c r="C2505" s="46">
        <f t="shared" si="199"/>
        <v>0</v>
      </c>
      <c r="D2505" s="45">
        <f t="shared" si="200"/>
        <v>0</v>
      </c>
      <c r="E2505" s="251">
        <f t="shared" si="196"/>
        <v>0</v>
      </c>
      <c r="F2505" s="168"/>
      <c r="G2505" s="96"/>
      <c r="H2505" s="79"/>
      <c r="I2505" s="285"/>
      <c r="J2505" s="62"/>
      <c r="K2505" s="51"/>
      <c r="L2505" s="66"/>
    </row>
    <row r="2506" spans="1:12" x14ac:dyDescent="0.4">
      <c r="A2506" s="45">
        <f t="shared" ca="1" si="198"/>
        <v>0</v>
      </c>
      <c r="B2506" s="45" t="b">
        <f t="shared" si="197"/>
        <v>0</v>
      </c>
      <c r="C2506" s="46">
        <f t="shared" si="199"/>
        <v>0</v>
      </c>
      <c r="D2506" s="45">
        <f t="shared" si="200"/>
        <v>0</v>
      </c>
      <c r="E2506" s="251">
        <f t="shared" ref="E2506:E2569" si="201">IF(I2506&lt;&gt;"",VALUE(TRIM(LEFT(I2506,6))),0)</f>
        <v>0</v>
      </c>
      <c r="F2506" s="168"/>
      <c r="G2506" s="96"/>
      <c r="H2506" s="79"/>
      <c r="I2506" s="285"/>
      <c r="J2506" s="62"/>
      <c r="K2506" s="51"/>
      <c r="L2506" s="66"/>
    </row>
    <row r="2507" spans="1:12" x14ac:dyDescent="0.4">
      <c r="A2507" s="45">
        <f t="shared" ca="1" si="198"/>
        <v>0</v>
      </c>
      <c r="B2507" s="45" t="b">
        <f t="shared" si="197"/>
        <v>0</v>
      </c>
      <c r="C2507" s="46">
        <f t="shared" si="199"/>
        <v>0</v>
      </c>
      <c r="D2507" s="45">
        <f t="shared" si="200"/>
        <v>0</v>
      </c>
      <c r="E2507" s="251">
        <f t="shared" si="201"/>
        <v>0</v>
      </c>
      <c r="F2507" s="168"/>
      <c r="G2507" s="96"/>
      <c r="H2507" s="79"/>
      <c r="I2507" s="285"/>
      <c r="J2507" s="62"/>
      <c r="K2507" s="51"/>
      <c r="L2507" s="66"/>
    </row>
    <row r="2508" spans="1:12" x14ac:dyDescent="0.4">
      <c r="A2508" s="45">
        <f t="shared" ca="1" si="198"/>
        <v>0</v>
      </c>
      <c r="B2508" s="45" t="b">
        <f t="shared" si="197"/>
        <v>0</v>
      </c>
      <c r="C2508" s="46">
        <f t="shared" si="199"/>
        <v>0</v>
      </c>
      <c r="D2508" s="45">
        <f t="shared" si="200"/>
        <v>0</v>
      </c>
      <c r="E2508" s="251">
        <f t="shared" si="201"/>
        <v>0</v>
      </c>
      <c r="F2508" s="168"/>
      <c r="G2508" s="96"/>
      <c r="H2508" s="79"/>
      <c r="I2508" s="285"/>
      <c r="J2508" s="62"/>
      <c r="K2508" s="51"/>
      <c r="L2508" s="66"/>
    </row>
    <row r="2509" spans="1:12" x14ac:dyDescent="0.4">
      <c r="A2509" s="45">
        <f t="shared" ca="1" si="198"/>
        <v>0</v>
      </c>
      <c r="B2509" s="45" t="b">
        <f t="shared" si="197"/>
        <v>0</v>
      </c>
      <c r="C2509" s="46">
        <f t="shared" si="199"/>
        <v>0</v>
      </c>
      <c r="D2509" s="45">
        <f t="shared" si="200"/>
        <v>0</v>
      </c>
      <c r="E2509" s="251">
        <f t="shared" si="201"/>
        <v>0</v>
      </c>
      <c r="F2509" s="168"/>
      <c r="G2509" s="96"/>
      <c r="H2509" s="79"/>
      <c r="I2509" s="285"/>
      <c r="J2509" s="62"/>
      <c r="K2509" s="51"/>
      <c r="L2509" s="66"/>
    </row>
    <row r="2510" spans="1:12" x14ac:dyDescent="0.4">
      <c r="A2510" s="45">
        <f t="shared" ca="1" si="198"/>
        <v>0</v>
      </c>
      <c r="B2510" s="45" t="b">
        <f t="shared" si="197"/>
        <v>0</v>
      </c>
      <c r="C2510" s="46">
        <f t="shared" si="199"/>
        <v>0</v>
      </c>
      <c r="D2510" s="45">
        <f t="shared" si="200"/>
        <v>0</v>
      </c>
      <c r="E2510" s="251">
        <f t="shared" si="201"/>
        <v>0</v>
      </c>
      <c r="F2510" s="168"/>
      <c r="G2510" s="96"/>
      <c r="H2510" s="79"/>
      <c r="I2510" s="285"/>
      <c r="J2510" s="62"/>
      <c r="K2510" s="51"/>
      <c r="L2510" s="66"/>
    </row>
    <row r="2511" spans="1:12" x14ac:dyDescent="0.4">
      <c r="A2511" s="45">
        <f t="shared" ca="1" si="198"/>
        <v>0</v>
      </c>
      <c r="B2511" s="45" t="b">
        <f t="shared" si="197"/>
        <v>0</v>
      </c>
      <c r="C2511" s="46">
        <f t="shared" si="199"/>
        <v>0</v>
      </c>
      <c r="D2511" s="45">
        <f t="shared" si="200"/>
        <v>0</v>
      </c>
      <c r="E2511" s="251">
        <f t="shared" si="201"/>
        <v>0</v>
      </c>
      <c r="F2511" s="168"/>
      <c r="G2511" s="96"/>
      <c r="H2511" s="79"/>
      <c r="I2511" s="285"/>
      <c r="J2511" s="62"/>
      <c r="K2511" s="51"/>
      <c r="L2511" s="66"/>
    </row>
    <row r="2512" spans="1:12" x14ac:dyDescent="0.4">
      <c r="A2512" s="45">
        <f t="shared" ca="1" si="198"/>
        <v>0</v>
      </c>
      <c r="B2512" s="45" t="b">
        <f t="shared" si="197"/>
        <v>0</v>
      </c>
      <c r="C2512" s="46">
        <f t="shared" si="199"/>
        <v>0</v>
      </c>
      <c r="D2512" s="45">
        <f t="shared" si="200"/>
        <v>0</v>
      </c>
      <c r="E2512" s="251">
        <f t="shared" si="201"/>
        <v>0</v>
      </c>
      <c r="F2512" s="168"/>
      <c r="G2512" s="96"/>
      <c r="H2512" s="79"/>
      <c r="I2512" s="285"/>
      <c r="J2512" s="62"/>
      <c r="K2512" s="51"/>
      <c r="L2512" s="66"/>
    </row>
    <row r="2513" spans="1:12" x14ac:dyDescent="0.4">
      <c r="A2513" s="45">
        <f t="shared" ca="1" si="198"/>
        <v>0</v>
      </c>
      <c r="B2513" s="45" t="b">
        <f t="shared" si="197"/>
        <v>0</v>
      </c>
      <c r="C2513" s="46">
        <f t="shared" si="199"/>
        <v>0</v>
      </c>
      <c r="D2513" s="45">
        <f t="shared" si="200"/>
        <v>0</v>
      </c>
      <c r="E2513" s="251">
        <f t="shared" si="201"/>
        <v>0</v>
      </c>
      <c r="F2513" s="168"/>
      <c r="G2513" s="96"/>
      <c r="H2513" s="79"/>
      <c r="I2513" s="285"/>
      <c r="J2513" s="62"/>
      <c r="K2513" s="51"/>
      <c r="L2513" s="66"/>
    </row>
    <row r="2514" spans="1:12" x14ac:dyDescent="0.4">
      <c r="A2514" s="45">
        <f t="shared" ca="1" si="198"/>
        <v>0</v>
      </c>
      <c r="B2514" s="45" t="b">
        <f t="shared" si="197"/>
        <v>0</v>
      </c>
      <c r="C2514" s="46">
        <f t="shared" si="199"/>
        <v>0</v>
      </c>
      <c r="D2514" s="45">
        <f t="shared" si="200"/>
        <v>0</v>
      </c>
      <c r="E2514" s="251">
        <f t="shared" si="201"/>
        <v>0</v>
      </c>
      <c r="F2514" s="168"/>
      <c r="G2514" s="96"/>
      <c r="H2514" s="79"/>
      <c r="I2514" s="285"/>
      <c r="J2514" s="62"/>
      <c r="K2514" s="51"/>
      <c r="L2514" s="66"/>
    </row>
    <row r="2515" spans="1:12" x14ac:dyDescent="0.4">
      <c r="A2515" s="45">
        <f t="shared" ca="1" si="198"/>
        <v>0</v>
      </c>
      <c r="B2515" s="45" t="b">
        <f t="shared" si="197"/>
        <v>0</v>
      </c>
      <c r="C2515" s="46">
        <f t="shared" si="199"/>
        <v>0</v>
      </c>
      <c r="D2515" s="45">
        <f t="shared" si="200"/>
        <v>0</v>
      </c>
      <c r="E2515" s="251">
        <f t="shared" si="201"/>
        <v>0</v>
      </c>
      <c r="F2515" s="168"/>
      <c r="G2515" s="96"/>
      <c r="H2515" s="79"/>
      <c r="I2515" s="285"/>
      <c r="J2515" s="62"/>
      <c r="K2515" s="51"/>
      <c r="L2515" s="66"/>
    </row>
    <row r="2516" spans="1:12" x14ac:dyDescent="0.4">
      <c r="A2516" s="45">
        <f t="shared" ca="1" si="198"/>
        <v>0</v>
      </c>
      <c r="B2516" s="45" t="b">
        <f t="shared" si="197"/>
        <v>0</v>
      </c>
      <c r="C2516" s="46">
        <f t="shared" si="199"/>
        <v>0</v>
      </c>
      <c r="D2516" s="45">
        <f t="shared" si="200"/>
        <v>0</v>
      </c>
      <c r="E2516" s="251">
        <f t="shared" si="201"/>
        <v>0</v>
      </c>
      <c r="F2516" s="168"/>
      <c r="G2516" s="96"/>
      <c r="H2516" s="79"/>
      <c r="I2516" s="285"/>
      <c r="J2516" s="62"/>
      <c r="K2516" s="51"/>
      <c r="L2516" s="66"/>
    </row>
    <row r="2517" spans="1:12" x14ac:dyDescent="0.4">
      <c r="A2517" s="45">
        <f t="shared" ca="1" si="198"/>
        <v>0</v>
      </c>
      <c r="B2517" s="45" t="b">
        <f t="shared" si="197"/>
        <v>0</v>
      </c>
      <c r="C2517" s="46">
        <f t="shared" si="199"/>
        <v>0</v>
      </c>
      <c r="D2517" s="45">
        <f t="shared" si="200"/>
        <v>0</v>
      </c>
      <c r="E2517" s="251">
        <f t="shared" si="201"/>
        <v>0</v>
      </c>
      <c r="F2517" s="168"/>
      <c r="G2517" s="96"/>
      <c r="H2517" s="79"/>
      <c r="I2517" s="285"/>
      <c r="J2517" s="62"/>
      <c r="K2517" s="51"/>
      <c r="L2517" s="66"/>
    </row>
    <row r="2518" spans="1:12" x14ac:dyDescent="0.4">
      <c r="A2518" s="45">
        <f t="shared" ca="1" si="198"/>
        <v>0</v>
      </c>
      <c r="B2518" s="45" t="b">
        <f t="shared" si="197"/>
        <v>0</v>
      </c>
      <c r="C2518" s="46">
        <f t="shared" si="199"/>
        <v>0</v>
      </c>
      <c r="D2518" s="45">
        <f t="shared" si="200"/>
        <v>0</v>
      </c>
      <c r="E2518" s="251">
        <f t="shared" si="201"/>
        <v>0</v>
      </c>
      <c r="F2518" s="168"/>
      <c r="G2518" s="96"/>
      <c r="H2518" s="79"/>
      <c r="I2518" s="285"/>
      <c r="J2518" s="62"/>
      <c r="K2518" s="51"/>
      <c r="L2518" s="66"/>
    </row>
    <row r="2519" spans="1:12" x14ac:dyDescent="0.4">
      <c r="A2519" s="45">
        <f t="shared" ca="1" si="198"/>
        <v>0</v>
      </c>
      <c r="B2519" s="45" t="b">
        <f t="shared" si="197"/>
        <v>0</v>
      </c>
      <c r="C2519" s="46">
        <f t="shared" si="199"/>
        <v>0</v>
      </c>
      <c r="D2519" s="45">
        <f t="shared" si="200"/>
        <v>0</v>
      </c>
      <c r="E2519" s="251">
        <f t="shared" si="201"/>
        <v>0</v>
      </c>
      <c r="F2519" s="168"/>
      <c r="G2519" s="96"/>
      <c r="H2519" s="79"/>
      <c r="I2519" s="285"/>
      <c r="J2519" s="62"/>
      <c r="K2519" s="51"/>
      <c r="L2519" s="66"/>
    </row>
    <row r="2520" spans="1:12" x14ac:dyDescent="0.4">
      <c r="A2520" s="45">
        <f t="shared" ca="1" si="198"/>
        <v>0</v>
      </c>
      <c r="B2520" s="45" t="b">
        <f t="shared" si="197"/>
        <v>0</v>
      </c>
      <c r="C2520" s="46">
        <f t="shared" si="199"/>
        <v>0</v>
      </c>
      <c r="D2520" s="45">
        <f t="shared" si="200"/>
        <v>0</v>
      </c>
      <c r="E2520" s="251">
        <f t="shared" si="201"/>
        <v>0</v>
      </c>
      <c r="F2520" s="168"/>
      <c r="G2520" s="96"/>
      <c r="H2520" s="79"/>
      <c r="I2520" s="285"/>
      <c r="J2520" s="62"/>
      <c r="K2520" s="51"/>
      <c r="L2520" s="66"/>
    </row>
    <row r="2521" spans="1:12" x14ac:dyDescent="0.4">
      <c r="A2521" s="45">
        <f t="shared" ca="1" si="198"/>
        <v>0</v>
      </c>
      <c r="B2521" s="45" t="b">
        <f t="shared" si="197"/>
        <v>0</v>
      </c>
      <c r="C2521" s="46">
        <f t="shared" si="199"/>
        <v>0</v>
      </c>
      <c r="D2521" s="45">
        <f t="shared" si="200"/>
        <v>0</v>
      </c>
      <c r="E2521" s="251">
        <f t="shared" si="201"/>
        <v>0</v>
      </c>
      <c r="F2521" s="168"/>
      <c r="G2521" s="96"/>
      <c r="H2521" s="79"/>
      <c r="I2521" s="285"/>
      <c r="J2521" s="62"/>
      <c r="K2521" s="51"/>
      <c r="L2521" s="66"/>
    </row>
    <row r="2522" spans="1:12" x14ac:dyDescent="0.4">
      <c r="A2522" s="45">
        <f t="shared" ca="1" si="198"/>
        <v>0</v>
      </c>
      <c r="B2522" s="45" t="b">
        <f t="shared" si="197"/>
        <v>0</v>
      </c>
      <c r="C2522" s="46">
        <f t="shared" si="199"/>
        <v>0</v>
      </c>
      <c r="D2522" s="45">
        <f t="shared" si="200"/>
        <v>0</v>
      </c>
      <c r="E2522" s="251">
        <f t="shared" si="201"/>
        <v>0</v>
      </c>
      <c r="F2522" s="168"/>
      <c r="G2522" s="96"/>
      <c r="H2522" s="79"/>
      <c r="I2522" s="285"/>
      <c r="J2522" s="62"/>
      <c r="K2522" s="51"/>
      <c r="L2522" s="66"/>
    </row>
    <row r="2523" spans="1:12" x14ac:dyDescent="0.4">
      <c r="A2523" s="45">
        <f t="shared" ca="1" si="198"/>
        <v>0</v>
      </c>
      <c r="B2523" s="45" t="b">
        <f t="shared" si="197"/>
        <v>0</v>
      </c>
      <c r="C2523" s="46">
        <f t="shared" si="199"/>
        <v>0</v>
      </c>
      <c r="D2523" s="45">
        <f t="shared" si="200"/>
        <v>0</v>
      </c>
      <c r="E2523" s="251">
        <f t="shared" si="201"/>
        <v>0</v>
      </c>
      <c r="F2523" s="168"/>
      <c r="G2523" s="96"/>
      <c r="H2523" s="79"/>
      <c r="I2523" s="285"/>
      <c r="J2523" s="62"/>
      <c r="K2523" s="51"/>
      <c r="L2523" s="66"/>
    </row>
    <row r="2524" spans="1:12" x14ac:dyDescent="0.4">
      <c r="A2524" s="45">
        <f t="shared" ca="1" si="198"/>
        <v>0</v>
      </c>
      <c r="B2524" s="45" t="b">
        <f t="shared" si="197"/>
        <v>0</v>
      </c>
      <c r="C2524" s="46">
        <f t="shared" si="199"/>
        <v>0</v>
      </c>
      <c r="D2524" s="45">
        <f t="shared" si="200"/>
        <v>0</v>
      </c>
      <c r="E2524" s="251">
        <f t="shared" si="201"/>
        <v>0</v>
      </c>
      <c r="F2524" s="168"/>
      <c r="G2524" s="96"/>
      <c r="H2524" s="79"/>
      <c r="I2524" s="285"/>
      <c r="J2524" s="62"/>
      <c r="K2524" s="51"/>
      <c r="L2524" s="66"/>
    </row>
    <row r="2525" spans="1:12" x14ac:dyDescent="0.4">
      <c r="A2525" s="45">
        <f t="shared" ca="1" si="198"/>
        <v>0</v>
      </c>
      <c r="B2525" s="45" t="b">
        <f t="shared" si="197"/>
        <v>0</v>
      </c>
      <c r="C2525" s="46">
        <f t="shared" si="199"/>
        <v>0</v>
      </c>
      <c r="D2525" s="45">
        <f t="shared" si="200"/>
        <v>0</v>
      </c>
      <c r="E2525" s="251">
        <f t="shared" si="201"/>
        <v>0</v>
      </c>
      <c r="F2525" s="168"/>
      <c r="G2525" s="96"/>
      <c r="H2525" s="79"/>
      <c r="I2525" s="285"/>
      <c r="J2525" s="62"/>
      <c r="K2525" s="51"/>
      <c r="L2525" s="66"/>
    </row>
    <row r="2526" spans="1:12" x14ac:dyDescent="0.4">
      <c r="A2526" s="45">
        <f t="shared" ca="1" si="198"/>
        <v>0</v>
      </c>
      <c r="B2526" s="45" t="b">
        <f t="shared" si="197"/>
        <v>0</v>
      </c>
      <c r="C2526" s="46">
        <f t="shared" si="199"/>
        <v>0</v>
      </c>
      <c r="D2526" s="45">
        <f t="shared" si="200"/>
        <v>0</v>
      </c>
      <c r="E2526" s="251">
        <f t="shared" si="201"/>
        <v>0</v>
      </c>
      <c r="F2526" s="168"/>
      <c r="G2526" s="96"/>
      <c r="H2526" s="79"/>
      <c r="I2526" s="285"/>
      <c r="J2526" s="62"/>
      <c r="K2526" s="51"/>
      <c r="L2526" s="66"/>
    </row>
    <row r="2527" spans="1:12" x14ac:dyDescent="0.4">
      <c r="A2527" s="45">
        <f t="shared" ca="1" si="198"/>
        <v>0</v>
      </c>
      <c r="B2527" s="45" t="b">
        <f t="shared" si="197"/>
        <v>0</v>
      </c>
      <c r="C2527" s="46">
        <f t="shared" si="199"/>
        <v>0</v>
      </c>
      <c r="D2527" s="45">
        <f t="shared" si="200"/>
        <v>0</v>
      </c>
      <c r="E2527" s="251">
        <f t="shared" si="201"/>
        <v>0</v>
      </c>
      <c r="F2527" s="168"/>
      <c r="G2527" s="96"/>
      <c r="H2527" s="79"/>
      <c r="I2527" s="285"/>
      <c r="J2527" s="62"/>
      <c r="K2527" s="51"/>
      <c r="L2527" s="66"/>
    </row>
    <row r="2528" spans="1:12" x14ac:dyDescent="0.4">
      <c r="A2528" s="45">
        <f t="shared" ca="1" si="198"/>
        <v>0</v>
      </c>
      <c r="B2528" s="45" t="b">
        <f t="shared" si="197"/>
        <v>0</v>
      </c>
      <c r="C2528" s="46">
        <f t="shared" si="199"/>
        <v>0</v>
      </c>
      <c r="D2528" s="45">
        <f t="shared" si="200"/>
        <v>0</v>
      </c>
      <c r="E2528" s="251">
        <f t="shared" si="201"/>
        <v>0</v>
      </c>
      <c r="F2528" s="168"/>
      <c r="G2528" s="96"/>
      <c r="H2528" s="79"/>
      <c r="I2528" s="285"/>
      <c r="J2528" s="62"/>
      <c r="K2528" s="51"/>
      <c r="L2528" s="66"/>
    </row>
    <row r="2529" spans="1:12" x14ac:dyDescent="0.4">
      <c r="A2529" s="45">
        <f t="shared" ca="1" si="198"/>
        <v>0</v>
      </c>
      <c r="B2529" s="45" t="b">
        <f t="shared" si="197"/>
        <v>0</v>
      </c>
      <c r="C2529" s="46">
        <f t="shared" si="199"/>
        <v>0</v>
      </c>
      <c r="D2529" s="45">
        <f t="shared" si="200"/>
        <v>0</v>
      </c>
      <c r="E2529" s="251">
        <f t="shared" si="201"/>
        <v>0</v>
      </c>
      <c r="F2529" s="168"/>
      <c r="G2529" s="96"/>
      <c r="H2529" s="79"/>
      <c r="I2529" s="285"/>
      <c r="J2529" s="62"/>
      <c r="K2529" s="51"/>
      <c r="L2529" s="66"/>
    </row>
    <row r="2530" spans="1:12" x14ac:dyDescent="0.4">
      <c r="A2530" s="45">
        <f t="shared" ca="1" si="198"/>
        <v>0</v>
      </c>
      <c r="B2530" s="45" t="b">
        <f t="shared" si="197"/>
        <v>0</v>
      </c>
      <c r="C2530" s="46">
        <f t="shared" si="199"/>
        <v>0</v>
      </c>
      <c r="D2530" s="45">
        <f t="shared" si="200"/>
        <v>0</v>
      </c>
      <c r="E2530" s="251">
        <f t="shared" si="201"/>
        <v>0</v>
      </c>
      <c r="F2530" s="168"/>
      <c r="G2530" s="96"/>
      <c r="H2530" s="79"/>
      <c r="I2530" s="285"/>
      <c r="J2530" s="62"/>
      <c r="K2530" s="51"/>
      <c r="L2530" s="66"/>
    </row>
    <row r="2531" spans="1:12" x14ac:dyDescent="0.4">
      <c r="A2531" s="45">
        <f t="shared" ca="1" si="198"/>
        <v>0</v>
      </c>
      <c r="B2531" s="45" t="b">
        <f t="shared" si="197"/>
        <v>0</v>
      </c>
      <c r="C2531" s="46">
        <f t="shared" si="199"/>
        <v>0</v>
      </c>
      <c r="D2531" s="45">
        <f t="shared" si="200"/>
        <v>0</v>
      </c>
      <c r="E2531" s="251">
        <f t="shared" si="201"/>
        <v>0</v>
      </c>
      <c r="F2531" s="168"/>
      <c r="G2531" s="96"/>
      <c r="H2531" s="79"/>
      <c r="I2531" s="285"/>
      <c r="J2531" s="62"/>
      <c r="K2531" s="51"/>
      <c r="L2531" s="66"/>
    </row>
    <row r="2532" spans="1:12" x14ac:dyDescent="0.4">
      <c r="A2532" s="45">
        <f t="shared" ca="1" si="198"/>
        <v>0</v>
      </c>
      <c r="B2532" s="45" t="b">
        <f t="shared" si="197"/>
        <v>0</v>
      </c>
      <c r="C2532" s="46">
        <f t="shared" si="199"/>
        <v>0</v>
      </c>
      <c r="D2532" s="45">
        <f t="shared" si="200"/>
        <v>0</v>
      </c>
      <c r="E2532" s="251">
        <f t="shared" si="201"/>
        <v>0</v>
      </c>
      <c r="F2532" s="168"/>
      <c r="G2532" s="96"/>
      <c r="H2532" s="79"/>
      <c r="I2532" s="285"/>
      <c r="J2532" s="62"/>
      <c r="K2532" s="51"/>
      <c r="L2532" s="66"/>
    </row>
    <row r="2533" spans="1:12" x14ac:dyDescent="0.4">
      <c r="A2533" s="45">
        <f t="shared" ca="1" si="198"/>
        <v>0</v>
      </c>
      <c r="B2533" s="45" t="b">
        <f t="shared" si="197"/>
        <v>0</v>
      </c>
      <c r="C2533" s="46">
        <f t="shared" si="199"/>
        <v>0</v>
      </c>
      <c r="D2533" s="45">
        <f t="shared" si="200"/>
        <v>0</v>
      </c>
      <c r="E2533" s="251">
        <f t="shared" si="201"/>
        <v>0</v>
      </c>
      <c r="F2533" s="168"/>
      <c r="G2533" s="96"/>
      <c r="H2533" s="79"/>
      <c r="I2533" s="285"/>
      <c r="J2533" s="62"/>
      <c r="K2533" s="51"/>
      <c r="L2533" s="66"/>
    </row>
    <row r="2534" spans="1:12" x14ac:dyDescent="0.4">
      <c r="A2534" s="45">
        <f t="shared" ca="1" si="198"/>
        <v>0</v>
      </c>
      <c r="B2534" s="45" t="b">
        <f t="shared" si="197"/>
        <v>0</v>
      </c>
      <c r="C2534" s="46">
        <f t="shared" si="199"/>
        <v>0</v>
      </c>
      <c r="D2534" s="45">
        <f t="shared" si="200"/>
        <v>0</v>
      </c>
      <c r="E2534" s="251">
        <f t="shared" si="201"/>
        <v>0</v>
      </c>
      <c r="F2534" s="168"/>
      <c r="G2534" s="96"/>
      <c r="H2534" s="79"/>
      <c r="I2534" s="285"/>
      <c r="J2534" s="62"/>
      <c r="K2534" s="51"/>
      <c r="L2534" s="66"/>
    </row>
    <row r="2535" spans="1:12" x14ac:dyDescent="0.4">
      <c r="A2535" s="45">
        <f t="shared" ca="1" si="198"/>
        <v>0</v>
      </c>
      <c r="B2535" s="45" t="b">
        <f t="shared" si="197"/>
        <v>0</v>
      </c>
      <c r="C2535" s="46">
        <f t="shared" si="199"/>
        <v>0</v>
      </c>
      <c r="D2535" s="45">
        <f t="shared" si="200"/>
        <v>0</v>
      </c>
      <c r="E2535" s="251">
        <f t="shared" si="201"/>
        <v>0</v>
      </c>
      <c r="F2535" s="168"/>
      <c r="G2535" s="96"/>
      <c r="H2535" s="79"/>
      <c r="I2535" s="285"/>
      <c r="J2535" s="62"/>
      <c r="K2535" s="51"/>
      <c r="L2535" s="66"/>
    </row>
    <row r="2536" spans="1:12" x14ac:dyDescent="0.4">
      <c r="A2536" s="45">
        <f t="shared" ca="1" si="198"/>
        <v>0</v>
      </c>
      <c r="B2536" s="45" t="b">
        <f t="shared" si="197"/>
        <v>0</v>
      </c>
      <c r="C2536" s="46">
        <f t="shared" si="199"/>
        <v>0</v>
      </c>
      <c r="D2536" s="45">
        <f t="shared" si="200"/>
        <v>0</v>
      </c>
      <c r="E2536" s="251">
        <f t="shared" si="201"/>
        <v>0</v>
      </c>
      <c r="F2536" s="168"/>
      <c r="G2536" s="96"/>
      <c r="H2536" s="79"/>
      <c r="I2536" s="285"/>
      <c r="J2536" s="62"/>
      <c r="K2536" s="51"/>
      <c r="L2536" s="66"/>
    </row>
    <row r="2537" spans="1:12" x14ac:dyDescent="0.4">
      <c r="A2537" s="45">
        <f t="shared" ca="1" si="198"/>
        <v>0</v>
      </c>
      <c r="B2537" s="45" t="b">
        <f t="shared" si="197"/>
        <v>0</v>
      </c>
      <c r="C2537" s="46">
        <f t="shared" si="199"/>
        <v>0</v>
      </c>
      <c r="D2537" s="45">
        <f t="shared" si="200"/>
        <v>0</v>
      </c>
      <c r="E2537" s="251">
        <f t="shared" si="201"/>
        <v>0</v>
      </c>
      <c r="F2537" s="168"/>
      <c r="G2537" s="96"/>
      <c r="H2537" s="79"/>
      <c r="I2537" s="285"/>
      <c r="J2537" s="62"/>
      <c r="K2537" s="51"/>
      <c r="L2537" s="66"/>
    </row>
    <row r="2538" spans="1:12" x14ac:dyDescent="0.4">
      <c r="A2538" s="45">
        <f t="shared" ca="1" si="198"/>
        <v>0</v>
      </c>
      <c r="B2538" s="45" t="b">
        <f t="shared" si="197"/>
        <v>0</v>
      </c>
      <c r="C2538" s="46">
        <f t="shared" si="199"/>
        <v>0</v>
      </c>
      <c r="D2538" s="45">
        <f t="shared" si="200"/>
        <v>0</v>
      </c>
      <c r="E2538" s="251">
        <f t="shared" si="201"/>
        <v>0</v>
      </c>
      <c r="F2538" s="168"/>
      <c r="G2538" s="96"/>
      <c r="H2538" s="79"/>
      <c r="I2538" s="285"/>
      <c r="J2538" s="62"/>
      <c r="K2538" s="51"/>
      <c r="L2538" s="66"/>
    </row>
    <row r="2539" spans="1:12" x14ac:dyDescent="0.4">
      <c r="A2539" s="45">
        <f t="shared" ca="1" si="198"/>
        <v>0</v>
      </c>
      <c r="B2539" s="45" t="b">
        <f t="shared" si="197"/>
        <v>0</v>
      </c>
      <c r="C2539" s="46">
        <f t="shared" si="199"/>
        <v>0</v>
      </c>
      <c r="D2539" s="45">
        <f t="shared" si="200"/>
        <v>0</v>
      </c>
      <c r="E2539" s="251">
        <f t="shared" si="201"/>
        <v>0</v>
      </c>
      <c r="F2539" s="168"/>
      <c r="G2539" s="96"/>
      <c r="H2539" s="79"/>
      <c r="I2539" s="285"/>
      <c r="J2539" s="62"/>
      <c r="K2539" s="51"/>
      <c r="L2539" s="66"/>
    </row>
    <row r="2540" spans="1:12" x14ac:dyDescent="0.4">
      <c r="A2540" s="45">
        <f t="shared" ca="1" si="198"/>
        <v>0</v>
      </c>
      <c r="B2540" s="45" t="b">
        <f t="shared" si="197"/>
        <v>0</v>
      </c>
      <c r="C2540" s="46">
        <f t="shared" si="199"/>
        <v>0</v>
      </c>
      <c r="D2540" s="45">
        <f t="shared" si="200"/>
        <v>0</v>
      </c>
      <c r="E2540" s="251">
        <f t="shared" si="201"/>
        <v>0</v>
      </c>
      <c r="F2540" s="168"/>
      <c r="G2540" s="96"/>
      <c r="H2540" s="79"/>
      <c r="I2540" s="285"/>
      <c r="J2540" s="62"/>
      <c r="K2540" s="51"/>
      <c r="L2540" s="66"/>
    </row>
    <row r="2541" spans="1:12" x14ac:dyDescent="0.4">
      <c r="A2541" s="45">
        <f t="shared" ca="1" si="198"/>
        <v>0</v>
      </c>
      <c r="B2541" s="45" t="b">
        <f t="shared" si="197"/>
        <v>0</v>
      </c>
      <c r="C2541" s="46">
        <f t="shared" si="199"/>
        <v>0</v>
      </c>
      <c r="D2541" s="45">
        <f t="shared" si="200"/>
        <v>0</v>
      </c>
      <c r="E2541" s="251">
        <f t="shared" si="201"/>
        <v>0</v>
      </c>
      <c r="F2541" s="168"/>
      <c r="G2541" s="96"/>
      <c r="H2541" s="79"/>
      <c r="I2541" s="285"/>
      <c r="J2541" s="62"/>
      <c r="K2541" s="51"/>
      <c r="L2541" s="66"/>
    </row>
    <row r="2542" spans="1:12" x14ac:dyDescent="0.4">
      <c r="A2542" s="45">
        <f t="shared" ca="1" si="198"/>
        <v>0</v>
      </c>
      <c r="B2542" s="45" t="b">
        <f t="shared" si="197"/>
        <v>0</v>
      </c>
      <c r="C2542" s="46">
        <f t="shared" si="199"/>
        <v>0</v>
      </c>
      <c r="D2542" s="45">
        <f t="shared" si="200"/>
        <v>0</v>
      </c>
      <c r="E2542" s="251">
        <f t="shared" si="201"/>
        <v>0</v>
      </c>
      <c r="F2542" s="168"/>
      <c r="G2542" s="96"/>
      <c r="H2542" s="79"/>
      <c r="I2542" s="285"/>
      <c r="J2542" s="62"/>
      <c r="K2542" s="51"/>
      <c r="L2542" s="66"/>
    </row>
    <row r="2543" spans="1:12" x14ac:dyDescent="0.4">
      <c r="A2543" s="45">
        <f t="shared" ca="1" si="198"/>
        <v>0</v>
      </c>
      <c r="B2543" s="45" t="b">
        <f t="shared" si="197"/>
        <v>0</v>
      </c>
      <c r="C2543" s="46">
        <f t="shared" si="199"/>
        <v>0</v>
      </c>
      <c r="D2543" s="45">
        <f t="shared" si="200"/>
        <v>0</v>
      </c>
      <c r="E2543" s="251">
        <f t="shared" si="201"/>
        <v>0</v>
      </c>
      <c r="F2543" s="168"/>
      <c r="G2543" s="96"/>
      <c r="H2543" s="79"/>
      <c r="I2543" s="285"/>
      <c r="J2543" s="62"/>
      <c r="K2543" s="51"/>
      <c r="L2543" s="66"/>
    </row>
    <row r="2544" spans="1:12" x14ac:dyDescent="0.4">
      <c r="A2544" s="45">
        <f t="shared" ca="1" si="198"/>
        <v>0</v>
      </c>
      <c r="B2544" s="45" t="b">
        <f t="shared" si="197"/>
        <v>0</v>
      </c>
      <c r="C2544" s="46">
        <f t="shared" si="199"/>
        <v>0</v>
      </c>
      <c r="D2544" s="45">
        <f t="shared" si="200"/>
        <v>0</v>
      </c>
      <c r="E2544" s="251">
        <f t="shared" si="201"/>
        <v>0</v>
      </c>
      <c r="F2544" s="168"/>
      <c r="G2544" s="96"/>
      <c r="H2544" s="79"/>
      <c r="I2544" s="285"/>
      <c r="J2544" s="62"/>
      <c r="K2544" s="51"/>
      <c r="L2544" s="66"/>
    </row>
    <row r="2545" spans="1:12" x14ac:dyDescent="0.4">
      <c r="A2545" s="45">
        <f t="shared" ca="1" si="198"/>
        <v>0</v>
      </c>
      <c r="B2545" s="45" t="b">
        <f t="shared" si="197"/>
        <v>0</v>
      </c>
      <c r="C2545" s="46">
        <f t="shared" si="199"/>
        <v>0</v>
      </c>
      <c r="D2545" s="45">
        <f t="shared" si="200"/>
        <v>0</v>
      </c>
      <c r="E2545" s="251">
        <f t="shared" si="201"/>
        <v>0</v>
      </c>
      <c r="F2545" s="168"/>
      <c r="G2545" s="96"/>
      <c r="H2545" s="79"/>
      <c r="I2545" s="285"/>
      <c r="J2545" s="62"/>
      <c r="K2545" s="51"/>
      <c r="L2545" s="66"/>
    </row>
    <row r="2546" spans="1:12" x14ac:dyDescent="0.4">
      <c r="A2546" s="45">
        <f t="shared" ca="1" si="198"/>
        <v>0</v>
      </c>
      <c r="B2546" s="45" t="b">
        <f t="shared" si="197"/>
        <v>0</v>
      </c>
      <c r="C2546" s="46">
        <f t="shared" si="199"/>
        <v>0</v>
      </c>
      <c r="D2546" s="45">
        <f t="shared" si="200"/>
        <v>0</v>
      </c>
      <c r="E2546" s="251">
        <f t="shared" si="201"/>
        <v>0</v>
      </c>
      <c r="F2546" s="168"/>
      <c r="G2546" s="96"/>
      <c r="H2546" s="79"/>
      <c r="I2546" s="285"/>
      <c r="J2546" s="62"/>
      <c r="K2546" s="51"/>
      <c r="L2546" s="66"/>
    </row>
    <row r="2547" spans="1:12" x14ac:dyDescent="0.4">
      <c r="A2547" s="45">
        <f t="shared" ca="1" si="198"/>
        <v>0</v>
      </c>
      <c r="B2547" s="45" t="b">
        <f t="shared" si="197"/>
        <v>0</v>
      </c>
      <c r="C2547" s="46">
        <f t="shared" si="199"/>
        <v>0</v>
      </c>
      <c r="D2547" s="45">
        <f t="shared" si="200"/>
        <v>0</v>
      </c>
      <c r="E2547" s="251">
        <f t="shared" si="201"/>
        <v>0</v>
      </c>
      <c r="F2547" s="168"/>
      <c r="G2547" s="96"/>
      <c r="H2547" s="79"/>
      <c r="I2547" s="285"/>
      <c r="J2547" s="62"/>
      <c r="K2547" s="51"/>
      <c r="L2547" s="66"/>
    </row>
    <row r="2548" spans="1:12" x14ac:dyDescent="0.4">
      <c r="A2548" s="45">
        <f t="shared" ca="1" si="198"/>
        <v>0</v>
      </c>
      <c r="B2548" s="45" t="b">
        <f t="shared" si="197"/>
        <v>0</v>
      </c>
      <c r="C2548" s="46">
        <f t="shared" si="199"/>
        <v>0</v>
      </c>
      <c r="D2548" s="45">
        <f t="shared" si="200"/>
        <v>0</v>
      </c>
      <c r="E2548" s="251">
        <f t="shared" si="201"/>
        <v>0</v>
      </c>
      <c r="F2548" s="168"/>
      <c r="G2548" s="96"/>
      <c r="H2548" s="79"/>
      <c r="I2548" s="285"/>
      <c r="J2548" s="62"/>
      <c r="K2548" s="51"/>
      <c r="L2548" s="66"/>
    </row>
    <row r="2549" spans="1:12" x14ac:dyDescent="0.4">
      <c r="A2549" s="45">
        <f t="shared" ca="1" si="198"/>
        <v>0</v>
      </c>
      <c r="B2549" s="45" t="b">
        <f t="shared" si="197"/>
        <v>0</v>
      </c>
      <c r="C2549" s="46">
        <f t="shared" si="199"/>
        <v>0</v>
      </c>
      <c r="D2549" s="45">
        <f t="shared" si="200"/>
        <v>0</v>
      </c>
      <c r="E2549" s="251">
        <f t="shared" si="201"/>
        <v>0</v>
      </c>
      <c r="F2549" s="168"/>
      <c r="G2549" s="96"/>
      <c r="H2549" s="79"/>
      <c r="I2549" s="285"/>
      <c r="J2549" s="62"/>
      <c r="K2549" s="51"/>
      <c r="L2549" s="66"/>
    </row>
    <row r="2550" spans="1:12" x14ac:dyDescent="0.4">
      <c r="A2550" s="45">
        <f t="shared" ca="1" si="198"/>
        <v>0</v>
      </c>
      <c r="B2550" s="45" t="b">
        <f t="shared" si="197"/>
        <v>0</v>
      </c>
      <c r="C2550" s="46">
        <f t="shared" si="199"/>
        <v>0</v>
      </c>
      <c r="D2550" s="45">
        <f t="shared" si="200"/>
        <v>0</v>
      </c>
      <c r="E2550" s="251">
        <f t="shared" si="201"/>
        <v>0</v>
      </c>
      <c r="F2550" s="168"/>
      <c r="G2550" s="96"/>
      <c r="H2550" s="79"/>
      <c r="I2550" s="285"/>
      <c r="J2550" s="62"/>
      <c r="K2550" s="51"/>
      <c r="L2550" s="66"/>
    </row>
    <row r="2551" spans="1:12" x14ac:dyDescent="0.4">
      <c r="A2551" s="45">
        <f t="shared" ca="1" si="198"/>
        <v>0</v>
      </c>
      <c r="B2551" s="45" t="b">
        <f t="shared" si="197"/>
        <v>0</v>
      </c>
      <c r="C2551" s="46">
        <f t="shared" si="199"/>
        <v>0</v>
      </c>
      <c r="D2551" s="45">
        <f t="shared" si="200"/>
        <v>0</v>
      </c>
      <c r="E2551" s="251">
        <f t="shared" si="201"/>
        <v>0</v>
      </c>
      <c r="F2551" s="168"/>
      <c r="G2551" s="96"/>
      <c r="H2551" s="79"/>
      <c r="I2551" s="285"/>
      <c r="J2551" s="62"/>
      <c r="K2551" s="51"/>
      <c r="L2551" s="66"/>
    </row>
    <row r="2552" spans="1:12" x14ac:dyDescent="0.4">
      <c r="A2552" s="45">
        <f t="shared" ca="1" si="198"/>
        <v>0</v>
      </c>
      <c r="B2552" s="45" t="b">
        <f t="shared" si="197"/>
        <v>0</v>
      </c>
      <c r="C2552" s="46">
        <f t="shared" si="199"/>
        <v>0</v>
      </c>
      <c r="D2552" s="45">
        <f t="shared" si="200"/>
        <v>0</v>
      </c>
      <c r="E2552" s="251">
        <f t="shared" si="201"/>
        <v>0</v>
      </c>
      <c r="F2552" s="168"/>
      <c r="G2552" s="96"/>
      <c r="H2552" s="79"/>
      <c r="I2552" s="285"/>
      <c r="J2552" s="62"/>
      <c r="K2552" s="51"/>
      <c r="L2552" s="66"/>
    </row>
    <row r="2553" spans="1:12" x14ac:dyDescent="0.4">
      <c r="A2553" s="45">
        <f t="shared" ca="1" si="198"/>
        <v>0</v>
      </c>
      <c r="B2553" s="45" t="b">
        <f t="shared" si="197"/>
        <v>0</v>
      </c>
      <c r="C2553" s="46">
        <f t="shared" si="199"/>
        <v>0</v>
      </c>
      <c r="D2553" s="45">
        <f t="shared" si="200"/>
        <v>0</v>
      </c>
      <c r="E2553" s="251">
        <f t="shared" si="201"/>
        <v>0</v>
      </c>
      <c r="F2553" s="168"/>
      <c r="G2553" s="96"/>
      <c r="H2553" s="79"/>
      <c r="I2553" s="285"/>
      <c r="J2553" s="62"/>
      <c r="K2553" s="51"/>
      <c r="L2553" s="66"/>
    </row>
    <row r="2554" spans="1:12" x14ac:dyDescent="0.4">
      <c r="A2554" s="45">
        <f t="shared" ca="1" si="198"/>
        <v>0</v>
      </c>
      <c r="B2554" s="45" t="b">
        <f t="shared" si="197"/>
        <v>0</v>
      </c>
      <c r="C2554" s="46">
        <f t="shared" si="199"/>
        <v>0</v>
      </c>
      <c r="D2554" s="45">
        <f t="shared" si="200"/>
        <v>0</v>
      </c>
      <c r="E2554" s="251">
        <f t="shared" si="201"/>
        <v>0</v>
      </c>
      <c r="F2554" s="168"/>
      <c r="G2554" s="96"/>
      <c r="H2554" s="79"/>
      <c r="I2554" s="285"/>
      <c r="J2554" s="62"/>
      <c r="K2554" s="51"/>
      <c r="L2554" s="66"/>
    </row>
    <row r="2555" spans="1:12" x14ac:dyDescent="0.4">
      <c r="A2555" s="45">
        <f t="shared" ca="1" si="198"/>
        <v>0</v>
      </c>
      <c r="B2555" s="45" t="b">
        <f t="shared" si="197"/>
        <v>0</v>
      </c>
      <c r="C2555" s="46">
        <f t="shared" si="199"/>
        <v>0</v>
      </c>
      <c r="D2555" s="45">
        <f t="shared" si="200"/>
        <v>0</v>
      </c>
      <c r="E2555" s="251">
        <f t="shared" si="201"/>
        <v>0</v>
      </c>
      <c r="F2555" s="168"/>
      <c r="G2555" s="96"/>
      <c r="H2555" s="79"/>
      <c r="I2555" s="285"/>
      <c r="J2555" s="62"/>
      <c r="K2555" s="51"/>
      <c r="L2555" s="66"/>
    </row>
    <row r="2556" spans="1:12" x14ac:dyDescent="0.4">
      <c r="A2556" s="45">
        <f t="shared" ca="1" si="198"/>
        <v>0</v>
      </c>
      <c r="B2556" s="45" t="b">
        <f t="shared" si="197"/>
        <v>0</v>
      </c>
      <c r="C2556" s="46">
        <f t="shared" si="199"/>
        <v>0</v>
      </c>
      <c r="D2556" s="45">
        <f t="shared" si="200"/>
        <v>0</v>
      </c>
      <c r="E2556" s="251">
        <f t="shared" si="201"/>
        <v>0</v>
      </c>
      <c r="F2556" s="168"/>
      <c r="G2556" s="96"/>
      <c r="H2556" s="79"/>
      <c r="I2556" s="285"/>
      <c r="J2556" s="62"/>
      <c r="K2556" s="51"/>
      <c r="L2556" s="66"/>
    </row>
    <row r="2557" spans="1:12" x14ac:dyDescent="0.4">
      <c r="A2557" s="45">
        <f t="shared" ca="1" si="198"/>
        <v>0</v>
      </c>
      <c r="B2557" s="45" t="b">
        <f t="shared" si="197"/>
        <v>0</v>
      </c>
      <c r="C2557" s="46">
        <f t="shared" si="199"/>
        <v>0</v>
      </c>
      <c r="D2557" s="45">
        <f t="shared" si="200"/>
        <v>0</v>
      </c>
      <c r="E2557" s="251">
        <f t="shared" si="201"/>
        <v>0</v>
      </c>
      <c r="F2557" s="168"/>
      <c r="G2557" s="96"/>
      <c r="H2557" s="79"/>
      <c r="I2557" s="285"/>
      <c r="J2557" s="62"/>
      <c r="K2557" s="51"/>
      <c r="L2557" s="66"/>
    </row>
    <row r="2558" spans="1:12" x14ac:dyDescent="0.4">
      <c r="A2558" s="45">
        <f t="shared" ca="1" si="198"/>
        <v>0</v>
      </c>
      <c r="B2558" s="45" t="b">
        <f t="shared" si="197"/>
        <v>0</v>
      </c>
      <c r="C2558" s="46">
        <f t="shared" si="199"/>
        <v>0</v>
      </c>
      <c r="D2558" s="45">
        <f t="shared" si="200"/>
        <v>0</v>
      </c>
      <c r="E2558" s="251">
        <f t="shared" si="201"/>
        <v>0</v>
      </c>
      <c r="F2558" s="168"/>
      <c r="G2558" s="96"/>
      <c r="H2558" s="79"/>
      <c r="I2558" s="285"/>
      <c r="J2558" s="62"/>
      <c r="K2558" s="51"/>
      <c r="L2558" s="66"/>
    </row>
    <row r="2559" spans="1:12" x14ac:dyDescent="0.4">
      <c r="A2559" s="45">
        <f t="shared" ca="1" si="198"/>
        <v>0</v>
      </c>
      <c r="B2559" s="45" t="b">
        <f t="shared" si="197"/>
        <v>0</v>
      </c>
      <c r="C2559" s="46">
        <f t="shared" si="199"/>
        <v>0</v>
      </c>
      <c r="D2559" s="45">
        <f t="shared" si="200"/>
        <v>0</v>
      </c>
      <c r="E2559" s="251">
        <f t="shared" si="201"/>
        <v>0</v>
      </c>
      <c r="F2559" s="168"/>
      <c r="G2559" s="96"/>
      <c r="H2559" s="79"/>
      <c r="I2559" s="285"/>
      <c r="J2559" s="62"/>
      <c r="K2559" s="51"/>
      <c r="L2559" s="66"/>
    </row>
    <row r="2560" spans="1:12" x14ac:dyDescent="0.4">
      <c r="A2560" s="45">
        <f t="shared" ca="1" si="198"/>
        <v>0</v>
      </c>
      <c r="B2560" s="45" t="b">
        <f t="shared" si="197"/>
        <v>0</v>
      </c>
      <c r="C2560" s="46">
        <f t="shared" si="199"/>
        <v>0</v>
      </c>
      <c r="D2560" s="45">
        <f t="shared" si="200"/>
        <v>0</v>
      </c>
      <c r="E2560" s="251">
        <f t="shared" si="201"/>
        <v>0</v>
      </c>
      <c r="F2560" s="168"/>
      <c r="G2560" s="96"/>
      <c r="H2560" s="79"/>
      <c r="I2560" s="285"/>
      <c r="J2560" s="62"/>
      <c r="K2560" s="51"/>
      <c r="L2560" s="66"/>
    </row>
    <row r="2561" spans="1:12" x14ac:dyDescent="0.4">
      <c r="A2561" s="45">
        <f t="shared" ca="1" si="198"/>
        <v>0</v>
      </c>
      <c r="B2561" s="45" t="b">
        <f t="shared" si="197"/>
        <v>0</v>
      </c>
      <c r="C2561" s="46">
        <f t="shared" si="199"/>
        <v>0</v>
      </c>
      <c r="D2561" s="45">
        <f t="shared" si="200"/>
        <v>0</v>
      </c>
      <c r="E2561" s="251">
        <f t="shared" si="201"/>
        <v>0</v>
      </c>
      <c r="F2561" s="168"/>
      <c r="G2561" s="96"/>
      <c r="H2561" s="79"/>
      <c r="I2561" s="285"/>
      <c r="J2561" s="62"/>
      <c r="K2561" s="51"/>
      <c r="L2561" s="66"/>
    </row>
    <row r="2562" spans="1:12" x14ac:dyDescent="0.4">
      <c r="A2562" s="45">
        <f t="shared" ca="1" si="198"/>
        <v>0</v>
      </c>
      <c r="B2562" s="45" t="b">
        <f t="shared" si="197"/>
        <v>0</v>
      </c>
      <c r="C2562" s="46">
        <f t="shared" si="199"/>
        <v>0</v>
      </c>
      <c r="D2562" s="45">
        <f t="shared" si="200"/>
        <v>0</v>
      </c>
      <c r="E2562" s="251">
        <f t="shared" si="201"/>
        <v>0</v>
      </c>
      <c r="F2562" s="168"/>
      <c r="G2562" s="96"/>
      <c r="H2562" s="79"/>
      <c r="I2562" s="285"/>
      <c r="J2562" s="62"/>
      <c r="K2562" s="51"/>
      <c r="L2562" s="66"/>
    </row>
    <row r="2563" spans="1:12" x14ac:dyDescent="0.4">
      <c r="A2563" s="45">
        <f t="shared" ca="1" si="198"/>
        <v>0</v>
      </c>
      <c r="B2563" s="45" t="b">
        <f t="shared" si="197"/>
        <v>0</v>
      </c>
      <c r="C2563" s="46">
        <f t="shared" si="199"/>
        <v>0</v>
      </c>
      <c r="D2563" s="45">
        <f t="shared" si="200"/>
        <v>0</v>
      </c>
      <c r="E2563" s="251">
        <f t="shared" si="201"/>
        <v>0</v>
      </c>
      <c r="F2563" s="168"/>
      <c r="G2563" s="96"/>
      <c r="H2563" s="79"/>
      <c r="I2563" s="285"/>
      <c r="J2563" s="62"/>
      <c r="K2563" s="51"/>
      <c r="L2563" s="66"/>
    </row>
    <row r="2564" spans="1:12" x14ac:dyDescent="0.4">
      <c r="A2564" s="45">
        <f t="shared" ca="1" si="198"/>
        <v>0</v>
      </c>
      <c r="B2564" s="45" t="b">
        <f t="shared" si="197"/>
        <v>0</v>
      </c>
      <c r="C2564" s="46">
        <f t="shared" si="199"/>
        <v>0</v>
      </c>
      <c r="D2564" s="45">
        <f t="shared" si="200"/>
        <v>0</v>
      </c>
      <c r="E2564" s="251">
        <f t="shared" si="201"/>
        <v>0</v>
      </c>
      <c r="F2564" s="168"/>
      <c r="G2564" s="96"/>
      <c r="H2564" s="79"/>
      <c r="I2564" s="285"/>
      <c r="J2564" s="62"/>
      <c r="K2564" s="51"/>
      <c r="L2564" s="66"/>
    </row>
    <row r="2565" spans="1:12" x14ac:dyDescent="0.4">
      <c r="A2565" s="45">
        <f t="shared" ca="1" si="198"/>
        <v>0</v>
      </c>
      <c r="B2565" s="45" t="b">
        <f t="shared" si="197"/>
        <v>0</v>
      </c>
      <c r="C2565" s="46">
        <f t="shared" si="199"/>
        <v>0</v>
      </c>
      <c r="D2565" s="45">
        <f t="shared" si="200"/>
        <v>0</v>
      </c>
      <c r="E2565" s="251">
        <f t="shared" si="201"/>
        <v>0</v>
      </c>
      <c r="F2565" s="168"/>
      <c r="G2565" s="96"/>
      <c r="H2565" s="79"/>
      <c r="I2565" s="285"/>
      <c r="J2565" s="62"/>
      <c r="K2565" s="51"/>
      <c r="L2565" s="66"/>
    </row>
    <row r="2566" spans="1:12" x14ac:dyDescent="0.4">
      <c r="A2566" s="45">
        <f t="shared" ca="1" si="198"/>
        <v>0</v>
      </c>
      <c r="B2566" s="45" t="b">
        <f t="shared" si="197"/>
        <v>0</v>
      </c>
      <c r="C2566" s="46">
        <f t="shared" si="199"/>
        <v>0</v>
      </c>
      <c r="D2566" s="45">
        <f t="shared" si="200"/>
        <v>0</v>
      </c>
      <c r="E2566" s="251">
        <f t="shared" si="201"/>
        <v>0</v>
      </c>
      <c r="F2566" s="168"/>
      <c r="G2566" s="96"/>
      <c r="H2566" s="79"/>
      <c r="I2566" s="285"/>
      <c r="J2566" s="62"/>
      <c r="K2566" s="51"/>
      <c r="L2566" s="66"/>
    </row>
    <row r="2567" spans="1:12" x14ac:dyDescent="0.4">
      <c r="A2567" s="45">
        <f t="shared" ca="1" si="198"/>
        <v>0</v>
      </c>
      <c r="B2567" s="45" t="b">
        <f t="shared" ref="B2567:B2630" si="202">AND(分科號=E2567,D2567&gt;=分起日,D2567&lt;=分訖日)</f>
        <v>0</v>
      </c>
      <c r="C2567" s="46">
        <f t="shared" si="199"/>
        <v>0</v>
      </c>
      <c r="D2567" s="45">
        <f t="shared" si="200"/>
        <v>0</v>
      </c>
      <c r="E2567" s="251">
        <f t="shared" si="201"/>
        <v>0</v>
      </c>
      <c r="F2567" s="168"/>
      <c r="G2567" s="96"/>
      <c r="H2567" s="79"/>
      <c r="I2567" s="285"/>
      <c r="J2567" s="62"/>
      <c r="K2567" s="51"/>
      <c r="L2567" s="66"/>
    </row>
    <row r="2568" spans="1:12" x14ac:dyDescent="0.4">
      <c r="A2568" s="45">
        <f t="shared" ref="A2568:A2631" ca="1" si="203">IF(B2568,COUNTIF(OFFSET(B2568,ROW()*-1+6,,ROW()-5),TRUE),)</f>
        <v>0</v>
      </c>
      <c r="B2568" s="45" t="b">
        <f t="shared" si="202"/>
        <v>0</v>
      </c>
      <c r="C2568" s="46">
        <f t="shared" ref="C2568:C2631" si="204">IF(F2568&lt;&gt;"",F2568,IF(E2568&lt;&gt;0,INDEX(C:C,ROW()-1),0))</f>
        <v>0</v>
      </c>
      <c r="D2568" s="45">
        <f t="shared" ref="D2568:D2631" si="205">IF(G2568&lt;&gt;"",G2568,IF(E2568&lt;&gt;0,INDEX(D:D,ROW()-1),0))</f>
        <v>0</v>
      </c>
      <c r="E2568" s="251">
        <f t="shared" si="201"/>
        <v>0</v>
      </c>
      <c r="F2568" s="168"/>
      <c r="G2568" s="96"/>
      <c r="H2568" s="79"/>
      <c r="I2568" s="285"/>
      <c r="J2568" s="62"/>
      <c r="K2568" s="51"/>
      <c r="L2568" s="66"/>
    </row>
    <row r="2569" spans="1:12" x14ac:dyDescent="0.4">
      <c r="A2569" s="45">
        <f t="shared" ca="1" si="203"/>
        <v>0</v>
      </c>
      <c r="B2569" s="45" t="b">
        <f t="shared" si="202"/>
        <v>0</v>
      </c>
      <c r="C2569" s="46">
        <f t="shared" si="204"/>
        <v>0</v>
      </c>
      <c r="D2569" s="45">
        <f t="shared" si="205"/>
        <v>0</v>
      </c>
      <c r="E2569" s="251">
        <f t="shared" si="201"/>
        <v>0</v>
      </c>
      <c r="F2569" s="168"/>
      <c r="G2569" s="96"/>
      <c r="H2569" s="79"/>
      <c r="I2569" s="285"/>
      <c r="J2569" s="62"/>
      <c r="K2569" s="51"/>
      <c r="L2569" s="66"/>
    </row>
    <row r="2570" spans="1:12" x14ac:dyDescent="0.4">
      <c r="A2570" s="45">
        <f t="shared" ca="1" si="203"/>
        <v>0</v>
      </c>
      <c r="B2570" s="45" t="b">
        <f t="shared" si="202"/>
        <v>0</v>
      </c>
      <c r="C2570" s="46">
        <f t="shared" si="204"/>
        <v>0</v>
      </c>
      <c r="D2570" s="45">
        <f t="shared" si="205"/>
        <v>0</v>
      </c>
      <c r="E2570" s="251">
        <f t="shared" ref="E2570:E2633" si="206">IF(I2570&lt;&gt;"",VALUE(TRIM(LEFT(I2570,6))),0)</f>
        <v>0</v>
      </c>
      <c r="F2570" s="168"/>
      <c r="G2570" s="96"/>
      <c r="H2570" s="79"/>
      <c r="I2570" s="285"/>
      <c r="J2570" s="62"/>
      <c r="K2570" s="51"/>
      <c r="L2570" s="66"/>
    </row>
    <row r="2571" spans="1:12" x14ac:dyDescent="0.4">
      <c r="A2571" s="45">
        <f t="shared" ca="1" si="203"/>
        <v>0</v>
      </c>
      <c r="B2571" s="45" t="b">
        <f t="shared" si="202"/>
        <v>0</v>
      </c>
      <c r="C2571" s="46">
        <f t="shared" si="204"/>
        <v>0</v>
      </c>
      <c r="D2571" s="45">
        <f t="shared" si="205"/>
        <v>0</v>
      </c>
      <c r="E2571" s="251">
        <f t="shared" si="206"/>
        <v>0</v>
      </c>
      <c r="F2571" s="168"/>
      <c r="G2571" s="96"/>
      <c r="H2571" s="79"/>
      <c r="I2571" s="285"/>
      <c r="J2571" s="62"/>
      <c r="K2571" s="51"/>
      <c r="L2571" s="66"/>
    </row>
    <row r="2572" spans="1:12" x14ac:dyDescent="0.4">
      <c r="A2572" s="45">
        <f t="shared" ca="1" si="203"/>
        <v>0</v>
      </c>
      <c r="B2572" s="45" t="b">
        <f t="shared" si="202"/>
        <v>0</v>
      </c>
      <c r="C2572" s="46">
        <f t="shared" si="204"/>
        <v>0</v>
      </c>
      <c r="D2572" s="45">
        <f t="shared" si="205"/>
        <v>0</v>
      </c>
      <c r="E2572" s="251">
        <f t="shared" si="206"/>
        <v>0</v>
      </c>
      <c r="F2572" s="168"/>
      <c r="G2572" s="96"/>
      <c r="H2572" s="79"/>
      <c r="I2572" s="285"/>
      <c r="J2572" s="62"/>
      <c r="K2572" s="51"/>
      <c r="L2572" s="66"/>
    </row>
    <row r="2573" spans="1:12" x14ac:dyDescent="0.4">
      <c r="A2573" s="45">
        <f t="shared" ca="1" si="203"/>
        <v>0</v>
      </c>
      <c r="B2573" s="45" t="b">
        <f t="shared" si="202"/>
        <v>0</v>
      </c>
      <c r="C2573" s="46">
        <f t="shared" si="204"/>
        <v>0</v>
      </c>
      <c r="D2573" s="45">
        <f t="shared" si="205"/>
        <v>0</v>
      </c>
      <c r="E2573" s="251">
        <f t="shared" si="206"/>
        <v>0</v>
      </c>
      <c r="F2573" s="168"/>
      <c r="G2573" s="96"/>
      <c r="H2573" s="79"/>
      <c r="I2573" s="285"/>
      <c r="J2573" s="62"/>
      <c r="K2573" s="51"/>
      <c r="L2573" s="66"/>
    </row>
    <row r="2574" spans="1:12" x14ac:dyDescent="0.4">
      <c r="A2574" s="45">
        <f t="shared" ca="1" si="203"/>
        <v>0</v>
      </c>
      <c r="B2574" s="45" t="b">
        <f t="shared" si="202"/>
        <v>0</v>
      </c>
      <c r="C2574" s="46">
        <f t="shared" si="204"/>
        <v>0</v>
      </c>
      <c r="D2574" s="45">
        <f t="shared" si="205"/>
        <v>0</v>
      </c>
      <c r="E2574" s="251">
        <f t="shared" si="206"/>
        <v>0</v>
      </c>
      <c r="F2574" s="168"/>
      <c r="G2574" s="96"/>
      <c r="H2574" s="79"/>
      <c r="I2574" s="285"/>
      <c r="J2574" s="62"/>
      <c r="K2574" s="51"/>
      <c r="L2574" s="66"/>
    </row>
    <row r="2575" spans="1:12" x14ac:dyDescent="0.4">
      <c r="A2575" s="45">
        <f t="shared" ca="1" si="203"/>
        <v>0</v>
      </c>
      <c r="B2575" s="45" t="b">
        <f t="shared" si="202"/>
        <v>0</v>
      </c>
      <c r="C2575" s="46">
        <f t="shared" si="204"/>
        <v>0</v>
      </c>
      <c r="D2575" s="45">
        <f t="shared" si="205"/>
        <v>0</v>
      </c>
      <c r="E2575" s="251">
        <f t="shared" si="206"/>
        <v>0</v>
      </c>
      <c r="F2575" s="168"/>
      <c r="G2575" s="96"/>
      <c r="H2575" s="79"/>
      <c r="I2575" s="285"/>
      <c r="J2575" s="62"/>
      <c r="K2575" s="51"/>
      <c r="L2575" s="66"/>
    </row>
    <row r="2576" spans="1:12" x14ac:dyDescent="0.4">
      <c r="A2576" s="45">
        <f t="shared" ca="1" si="203"/>
        <v>0</v>
      </c>
      <c r="B2576" s="45" t="b">
        <f t="shared" si="202"/>
        <v>0</v>
      </c>
      <c r="C2576" s="46">
        <f t="shared" si="204"/>
        <v>0</v>
      </c>
      <c r="D2576" s="45">
        <f t="shared" si="205"/>
        <v>0</v>
      </c>
      <c r="E2576" s="251">
        <f t="shared" si="206"/>
        <v>0</v>
      </c>
      <c r="F2576" s="168"/>
      <c r="G2576" s="96"/>
      <c r="H2576" s="79"/>
      <c r="I2576" s="285"/>
      <c r="J2576" s="62"/>
      <c r="K2576" s="51"/>
      <c r="L2576" s="66"/>
    </row>
    <row r="2577" spans="1:12" x14ac:dyDescent="0.4">
      <c r="A2577" s="45">
        <f t="shared" ca="1" si="203"/>
        <v>0</v>
      </c>
      <c r="B2577" s="45" t="b">
        <f t="shared" si="202"/>
        <v>0</v>
      </c>
      <c r="C2577" s="46">
        <f t="shared" si="204"/>
        <v>0</v>
      </c>
      <c r="D2577" s="45">
        <f t="shared" si="205"/>
        <v>0</v>
      </c>
      <c r="E2577" s="251">
        <f t="shared" si="206"/>
        <v>0</v>
      </c>
      <c r="F2577" s="168"/>
      <c r="G2577" s="96"/>
      <c r="H2577" s="79"/>
      <c r="I2577" s="285"/>
      <c r="J2577" s="62"/>
      <c r="K2577" s="51"/>
      <c r="L2577" s="66"/>
    </row>
    <row r="2578" spans="1:12" x14ac:dyDescent="0.4">
      <c r="A2578" s="45">
        <f t="shared" ca="1" si="203"/>
        <v>0</v>
      </c>
      <c r="B2578" s="45" t="b">
        <f t="shared" si="202"/>
        <v>0</v>
      </c>
      <c r="C2578" s="46">
        <f t="shared" si="204"/>
        <v>0</v>
      </c>
      <c r="D2578" s="45">
        <f t="shared" si="205"/>
        <v>0</v>
      </c>
      <c r="E2578" s="251">
        <f t="shared" si="206"/>
        <v>0</v>
      </c>
      <c r="F2578" s="168"/>
      <c r="G2578" s="96"/>
      <c r="H2578" s="79"/>
      <c r="I2578" s="285"/>
      <c r="J2578" s="62"/>
      <c r="K2578" s="51"/>
      <c r="L2578" s="66"/>
    </row>
    <row r="2579" spans="1:12" x14ac:dyDescent="0.4">
      <c r="A2579" s="45">
        <f t="shared" ca="1" si="203"/>
        <v>0</v>
      </c>
      <c r="B2579" s="45" t="b">
        <f t="shared" si="202"/>
        <v>0</v>
      </c>
      <c r="C2579" s="46">
        <f t="shared" si="204"/>
        <v>0</v>
      </c>
      <c r="D2579" s="45">
        <f t="shared" si="205"/>
        <v>0</v>
      </c>
      <c r="E2579" s="251">
        <f t="shared" si="206"/>
        <v>0</v>
      </c>
      <c r="F2579" s="168"/>
      <c r="G2579" s="96"/>
      <c r="H2579" s="79"/>
      <c r="I2579" s="285"/>
      <c r="J2579" s="62"/>
      <c r="K2579" s="51"/>
      <c r="L2579" s="66"/>
    </row>
    <row r="2580" spans="1:12" x14ac:dyDescent="0.4">
      <c r="A2580" s="45">
        <f t="shared" ca="1" si="203"/>
        <v>0</v>
      </c>
      <c r="B2580" s="45" t="b">
        <f t="shared" si="202"/>
        <v>0</v>
      </c>
      <c r="C2580" s="46">
        <f t="shared" si="204"/>
        <v>0</v>
      </c>
      <c r="D2580" s="45">
        <f t="shared" si="205"/>
        <v>0</v>
      </c>
      <c r="E2580" s="251">
        <f t="shared" si="206"/>
        <v>0</v>
      </c>
      <c r="F2580" s="168"/>
      <c r="G2580" s="96"/>
      <c r="H2580" s="79"/>
      <c r="I2580" s="285"/>
      <c r="J2580" s="62"/>
      <c r="K2580" s="51"/>
      <c r="L2580" s="66"/>
    </row>
    <row r="2581" spans="1:12" x14ac:dyDescent="0.4">
      <c r="A2581" s="45">
        <f t="shared" ca="1" si="203"/>
        <v>0</v>
      </c>
      <c r="B2581" s="45" t="b">
        <f t="shared" si="202"/>
        <v>0</v>
      </c>
      <c r="C2581" s="46">
        <f t="shared" si="204"/>
        <v>0</v>
      </c>
      <c r="D2581" s="45">
        <f t="shared" si="205"/>
        <v>0</v>
      </c>
      <c r="E2581" s="251">
        <f t="shared" si="206"/>
        <v>0</v>
      </c>
      <c r="F2581" s="168"/>
      <c r="G2581" s="96"/>
      <c r="H2581" s="79"/>
      <c r="I2581" s="285"/>
      <c r="J2581" s="62"/>
      <c r="K2581" s="51"/>
      <c r="L2581" s="66"/>
    </row>
    <row r="2582" spans="1:12" x14ac:dyDescent="0.4">
      <c r="A2582" s="45">
        <f t="shared" ca="1" si="203"/>
        <v>0</v>
      </c>
      <c r="B2582" s="45" t="b">
        <f t="shared" si="202"/>
        <v>0</v>
      </c>
      <c r="C2582" s="46">
        <f t="shared" si="204"/>
        <v>0</v>
      </c>
      <c r="D2582" s="45">
        <f t="shared" si="205"/>
        <v>0</v>
      </c>
      <c r="E2582" s="251">
        <f t="shared" si="206"/>
        <v>0</v>
      </c>
      <c r="F2582" s="168"/>
      <c r="G2582" s="96"/>
      <c r="H2582" s="79"/>
      <c r="I2582" s="285"/>
      <c r="J2582" s="62"/>
      <c r="K2582" s="51"/>
      <c r="L2582" s="66"/>
    </row>
    <row r="2583" spans="1:12" x14ac:dyDescent="0.4">
      <c r="A2583" s="45">
        <f t="shared" ca="1" si="203"/>
        <v>0</v>
      </c>
      <c r="B2583" s="45" t="b">
        <f t="shared" si="202"/>
        <v>0</v>
      </c>
      <c r="C2583" s="46">
        <f t="shared" si="204"/>
        <v>0</v>
      </c>
      <c r="D2583" s="45">
        <f t="shared" si="205"/>
        <v>0</v>
      </c>
      <c r="E2583" s="251">
        <f t="shared" si="206"/>
        <v>0</v>
      </c>
      <c r="F2583" s="168"/>
      <c r="G2583" s="96"/>
      <c r="H2583" s="79"/>
      <c r="I2583" s="285"/>
      <c r="J2583" s="62"/>
      <c r="K2583" s="51"/>
      <c r="L2583" s="66"/>
    </row>
    <row r="2584" spans="1:12" x14ac:dyDescent="0.4">
      <c r="A2584" s="45">
        <f t="shared" ca="1" si="203"/>
        <v>0</v>
      </c>
      <c r="B2584" s="45" t="b">
        <f t="shared" si="202"/>
        <v>0</v>
      </c>
      <c r="C2584" s="46">
        <f t="shared" si="204"/>
        <v>0</v>
      </c>
      <c r="D2584" s="45">
        <f t="shared" si="205"/>
        <v>0</v>
      </c>
      <c r="E2584" s="251">
        <f t="shared" si="206"/>
        <v>0</v>
      </c>
      <c r="F2584" s="168"/>
      <c r="G2584" s="96"/>
      <c r="H2584" s="79"/>
      <c r="I2584" s="285"/>
      <c r="J2584" s="62"/>
      <c r="K2584" s="51"/>
      <c r="L2584" s="66"/>
    </row>
    <row r="2585" spans="1:12" x14ac:dyDescent="0.4">
      <c r="A2585" s="45">
        <f t="shared" ca="1" si="203"/>
        <v>0</v>
      </c>
      <c r="B2585" s="45" t="b">
        <f t="shared" si="202"/>
        <v>0</v>
      </c>
      <c r="C2585" s="46">
        <f t="shared" si="204"/>
        <v>0</v>
      </c>
      <c r="D2585" s="45">
        <f t="shared" si="205"/>
        <v>0</v>
      </c>
      <c r="E2585" s="251">
        <f t="shared" si="206"/>
        <v>0</v>
      </c>
      <c r="F2585" s="168"/>
      <c r="G2585" s="96"/>
      <c r="H2585" s="79"/>
      <c r="I2585" s="285"/>
      <c r="J2585" s="62"/>
      <c r="K2585" s="51"/>
      <c r="L2585" s="66"/>
    </row>
    <row r="2586" spans="1:12" x14ac:dyDescent="0.4">
      <c r="A2586" s="45">
        <f t="shared" ca="1" si="203"/>
        <v>0</v>
      </c>
      <c r="B2586" s="45" t="b">
        <f t="shared" si="202"/>
        <v>0</v>
      </c>
      <c r="C2586" s="46">
        <f t="shared" si="204"/>
        <v>0</v>
      </c>
      <c r="D2586" s="45">
        <f t="shared" si="205"/>
        <v>0</v>
      </c>
      <c r="E2586" s="251">
        <f t="shared" si="206"/>
        <v>0</v>
      </c>
      <c r="F2586" s="168"/>
      <c r="G2586" s="96"/>
      <c r="H2586" s="79"/>
      <c r="I2586" s="285"/>
      <c r="J2586" s="62"/>
      <c r="K2586" s="51"/>
      <c r="L2586" s="66"/>
    </row>
    <row r="2587" spans="1:12" x14ac:dyDescent="0.4">
      <c r="A2587" s="45">
        <f t="shared" ca="1" si="203"/>
        <v>0</v>
      </c>
      <c r="B2587" s="45" t="b">
        <f t="shared" si="202"/>
        <v>0</v>
      </c>
      <c r="C2587" s="46">
        <f t="shared" si="204"/>
        <v>0</v>
      </c>
      <c r="D2587" s="45">
        <f t="shared" si="205"/>
        <v>0</v>
      </c>
      <c r="E2587" s="251">
        <f t="shared" si="206"/>
        <v>0</v>
      </c>
      <c r="F2587" s="168"/>
      <c r="G2587" s="96"/>
      <c r="H2587" s="79"/>
      <c r="I2587" s="285"/>
      <c r="J2587" s="62"/>
      <c r="K2587" s="51"/>
      <c r="L2587" s="66"/>
    </row>
    <row r="2588" spans="1:12" x14ac:dyDescent="0.4">
      <c r="A2588" s="45">
        <f t="shared" ca="1" si="203"/>
        <v>0</v>
      </c>
      <c r="B2588" s="45" t="b">
        <f t="shared" si="202"/>
        <v>0</v>
      </c>
      <c r="C2588" s="46">
        <f t="shared" si="204"/>
        <v>0</v>
      </c>
      <c r="D2588" s="45">
        <f t="shared" si="205"/>
        <v>0</v>
      </c>
      <c r="E2588" s="251">
        <f t="shared" si="206"/>
        <v>0</v>
      </c>
      <c r="F2588" s="168"/>
      <c r="G2588" s="96"/>
      <c r="H2588" s="79"/>
      <c r="I2588" s="285"/>
      <c r="J2588" s="62"/>
      <c r="K2588" s="51"/>
      <c r="L2588" s="66"/>
    </row>
    <row r="2589" spans="1:12" x14ac:dyDescent="0.4">
      <c r="A2589" s="45">
        <f t="shared" ca="1" si="203"/>
        <v>0</v>
      </c>
      <c r="B2589" s="45" t="b">
        <f t="shared" si="202"/>
        <v>0</v>
      </c>
      <c r="C2589" s="46">
        <f t="shared" si="204"/>
        <v>0</v>
      </c>
      <c r="D2589" s="45">
        <f t="shared" si="205"/>
        <v>0</v>
      </c>
      <c r="E2589" s="251">
        <f t="shared" si="206"/>
        <v>0</v>
      </c>
      <c r="F2589" s="168"/>
      <c r="G2589" s="96"/>
      <c r="H2589" s="79"/>
      <c r="I2589" s="285"/>
      <c r="J2589" s="62"/>
      <c r="K2589" s="51"/>
      <c r="L2589" s="66"/>
    </row>
    <row r="2590" spans="1:12" x14ac:dyDescent="0.4">
      <c r="A2590" s="45">
        <f t="shared" ca="1" si="203"/>
        <v>0</v>
      </c>
      <c r="B2590" s="45" t="b">
        <f t="shared" si="202"/>
        <v>0</v>
      </c>
      <c r="C2590" s="46">
        <f t="shared" si="204"/>
        <v>0</v>
      </c>
      <c r="D2590" s="45">
        <f t="shared" si="205"/>
        <v>0</v>
      </c>
      <c r="E2590" s="251">
        <f t="shared" si="206"/>
        <v>0</v>
      </c>
      <c r="F2590" s="168"/>
      <c r="G2590" s="96"/>
      <c r="H2590" s="79"/>
      <c r="I2590" s="285"/>
      <c r="J2590" s="62"/>
      <c r="K2590" s="51"/>
      <c r="L2590" s="66"/>
    </row>
    <row r="2591" spans="1:12" x14ac:dyDescent="0.4">
      <c r="A2591" s="45">
        <f t="shared" ca="1" si="203"/>
        <v>0</v>
      </c>
      <c r="B2591" s="45" t="b">
        <f t="shared" si="202"/>
        <v>0</v>
      </c>
      <c r="C2591" s="46">
        <f t="shared" si="204"/>
        <v>0</v>
      </c>
      <c r="D2591" s="45">
        <f t="shared" si="205"/>
        <v>0</v>
      </c>
      <c r="E2591" s="251">
        <f t="shared" si="206"/>
        <v>0</v>
      </c>
      <c r="F2591" s="168"/>
      <c r="G2591" s="96"/>
      <c r="H2591" s="79"/>
      <c r="I2591" s="285"/>
      <c r="J2591" s="62"/>
      <c r="K2591" s="51"/>
      <c r="L2591" s="66"/>
    </row>
    <row r="2592" spans="1:12" x14ac:dyDescent="0.4">
      <c r="A2592" s="45">
        <f t="shared" ca="1" si="203"/>
        <v>0</v>
      </c>
      <c r="B2592" s="45" t="b">
        <f t="shared" si="202"/>
        <v>0</v>
      </c>
      <c r="C2592" s="46">
        <f t="shared" si="204"/>
        <v>0</v>
      </c>
      <c r="D2592" s="45">
        <f t="shared" si="205"/>
        <v>0</v>
      </c>
      <c r="E2592" s="251">
        <f t="shared" si="206"/>
        <v>0</v>
      </c>
      <c r="F2592" s="168"/>
      <c r="G2592" s="96"/>
      <c r="H2592" s="79"/>
      <c r="I2592" s="285"/>
      <c r="J2592" s="62"/>
      <c r="K2592" s="51"/>
      <c r="L2592" s="66"/>
    </row>
    <row r="2593" spans="1:12" x14ac:dyDescent="0.4">
      <c r="A2593" s="45">
        <f t="shared" ca="1" si="203"/>
        <v>0</v>
      </c>
      <c r="B2593" s="45" t="b">
        <f t="shared" si="202"/>
        <v>0</v>
      </c>
      <c r="C2593" s="46">
        <f t="shared" si="204"/>
        <v>0</v>
      </c>
      <c r="D2593" s="45">
        <f t="shared" si="205"/>
        <v>0</v>
      </c>
      <c r="E2593" s="251">
        <f t="shared" si="206"/>
        <v>0</v>
      </c>
      <c r="F2593" s="168"/>
      <c r="G2593" s="96"/>
      <c r="H2593" s="79"/>
      <c r="I2593" s="285"/>
      <c r="J2593" s="62"/>
      <c r="K2593" s="51"/>
      <c r="L2593" s="66"/>
    </row>
    <row r="2594" spans="1:12" x14ac:dyDescent="0.4">
      <c r="A2594" s="45">
        <f t="shared" ca="1" si="203"/>
        <v>0</v>
      </c>
      <c r="B2594" s="45" t="b">
        <f t="shared" si="202"/>
        <v>0</v>
      </c>
      <c r="C2594" s="46">
        <f t="shared" si="204"/>
        <v>0</v>
      </c>
      <c r="D2594" s="45">
        <f t="shared" si="205"/>
        <v>0</v>
      </c>
      <c r="E2594" s="251">
        <f t="shared" si="206"/>
        <v>0</v>
      </c>
      <c r="F2594" s="168"/>
      <c r="G2594" s="96"/>
      <c r="H2594" s="79"/>
      <c r="I2594" s="285"/>
      <c r="J2594" s="62"/>
      <c r="K2594" s="51"/>
      <c r="L2594" s="66"/>
    </row>
    <row r="2595" spans="1:12" x14ac:dyDescent="0.4">
      <c r="A2595" s="45">
        <f t="shared" ca="1" si="203"/>
        <v>0</v>
      </c>
      <c r="B2595" s="45" t="b">
        <f t="shared" si="202"/>
        <v>0</v>
      </c>
      <c r="C2595" s="46">
        <f t="shared" si="204"/>
        <v>0</v>
      </c>
      <c r="D2595" s="45">
        <f t="shared" si="205"/>
        <v>0</v>
      </c>
      <c r="E2595" s="251">
        <f t="shared" si="206"/>
        <v>0</v>
      </c>
      <c r="F2595" s="168"/>
      <c r="G2595" s="96"/>
      <c r="H2595" s="79"/>
      <c r="I2595" s="285"/>
      <c r="J2595" s="62"/>
      <c r="K2595" s="51"/>
      <c r="L2595" s="66"/>
    </row>
    <row r="2596" spans="1:12" x14ac:dyDescent="0.4">
      <c r="A2596" s="45">
        <f t="shared" ca="1" si="203"/>
        <v>0</v>
      </c>
      <c r="B2596" s="45" t="b">
        <f t="shared" si="202"/>
        <v>0</v>
      </c>
      <c r="C2596" s="46">
        <f t="shared" si="204"/>
        <v>0</v>
      </c>
      <c r="D2596" s="45">
        <f t="shared" si="205"/>
        <v>0</v>
      </c>
      <c r="E2596" s="251">
        <f t="shared" si="206"/>
        <v>0</v>
      </c>
      <c r="F2596" s="168"/>
      <c r="G2596" s="96"/>
      <c r="H2596" s="79"/>
      <c r="I2596" s="285"/>
      <c r="J2596" s="62"/>
      <c r="K2596" s="51"/>
      <c r="L2596" s="66"/>
    </row>
    <row r="2597" spans="1:12" x14ac:dyDescent="0.4">
      <c r="A2597" s="45">
        <f t="shared" ca="1" si="203"/>
        <v>0</v>
      </c>
      <c r="B2597" s="45" t="b">
        <f t="shared" si="202"/>
        <v>0</v>
      </c>
      <c r="C2597" s="46">
        <f t="shared" si="204"/>
        <v>0</v>
      </c>
      <c r="D2597" s="45">
        <f t="shared" si="205"/>
        <v>0</v>
      </c>
      <c r="E2597" s="251">
        <f t="shared" si="206"/>
        <v>0</v>
      </c>
      <c r="F2597" s="168"/>
      <c r="G2597" s="96"/>
      <c r="H2597" s="79"/>
      <c r="I2597" s="285"/>
      <c r="J2597" s="62"/>
      <c r="K2597" s="51"/>
      <c r="L2597" s="66"/>
    </row>
    <row r="2598" spans="1:12" x14ac:dyDescent="0.4">
      <c r="A2598" s="45">
        <f t="shared" ca="1" si="203"/>
        <v>0</v>
      </c>
      <c r="B2598" s="45" t="b">
        <f t="shared" si="202"/>
        <v>0</v>
      </c>
      <c r="C2598" s="46">
        <f t="shared" si="204"/>
        <v>0</v>
      </c>
      <c r="D2598" s="45">
        <f t="shared" si="205"/>
        <v>0</v>
      </c>
      <c r="E2598" s="251">
        <f t="shared" si="206"/>
        <v>0</v>
      </c>
      <c r="F2598" s="168"/>
      <c r="G2598" s="96"/>
      <c r="H2598" s="79"/>
      <c r="I2598" s="285"/>
      <c r="J2598" s="62"/>
      <c r="K2598" s="51"/>
      <c r="L2598" s="66"/>
    </row>
    <row r="2599" spans="1:12" x14ac:dyDescent="0.4">
      <c r="A2599" s="45">
        <f t="shared" ca="1" si="203"/>
        <v>0</v>
      </c>
      <c r="B2599" s="45" t="b">
        <f t="shared" si="202"/>
        <v>0</v>
      </c>
      <c r="C2599" s="46">
        <f t="shared" si="204"/>
        <v>0</v>
      </c>
      <c r="D2599" s="45">
        <f t="shared" si="205"/>
        <v>0</v>
      </c>
      <c r="E2599" s="251">
        <f t="shared" si="206"/>
        <v>0</v>
      </c>
      <c r="F2599" s="168"/>
      <c r="G2599" s="96"/>
      <c r="H2599" s="79"/>
      <c r="I2599" s="285"/>
      <c r="J2599" s="62"/>
      <c r="K2599" s="51"/>
      <c r="L2599" s="66"/>
    </row>
    <row r="2600" spans="1:12" x14ac:dyDescent="0.4">
      <c r="A2600" s="45">
        <f t="shared" ca="1" si="203"/>
        <v>0</v>
      </c>
      <c r="B2600" s="45" t="b">
        <f t="shared" si="202"/>
        <v>0</v>
      </c>
      <c r="C2600" s="46">
        <f t="shared" si="204"/>
        <v>0</v>
      </c>
      <c r="D2600" s="45">
        <f t="shared" si="205"/>
        <v>0</v>
      </c>
      <c r="E2600" s="251">
        <f t="shared" si="206"/>
        <v>0</v>
      </c>
      <c r="F2600" s="168"/>
      <c r="G2600" s="96"/>
      <c r="H2600" s="79"/>
      <c r="I2600" s="285"/>
      <c r="J2600" s="62"/>
      <c r="K2600" s="51"/>
      <c r="L2600" s="66"/>
    </row>
    <row r="2601" spans="1:12" x14ac:dyDescent="0.4">
      <c r="A2601" s="45">
        <f t="shared" ca="1" si="203"/>
        <v>0</v>
      </c>
      <c r="B2601" s="45" t="b">
        <f t="shared" si="202"/>
        <v>0</v>
      </c>
      <c r="C2601" s="46">
        <f t="shared" si="204"/>
        <v>0</v>
      </c>
      <c r="D2601" s="45">
        <f t="shared" si="205"/>
        <v>0</v>
      </c>
      <c r="E2601" s="251">
        <f t="shared" si="206"/>
        <v>0</v>
      </c>
      <c r="F2601" s="168"/>
      <c r="G2601" s="96"/>
      <c r="H2601" s="79"/>
      <c r="I2601" s="285"/>
      <c r="J2601" s="62"/>
      <c r="K2601" s="51"/>
      <c r="L2601" s="66"/>
    </row>
    <row r="2602" spans="1:12" x14ac:dyDescent="0.4">
      <c r="A2602" s="45">
        <f t="shared" ca="1" si="203"/>
        <v>0</v>
      </c>
      <c r="B2602" s="45" t="b">
        <f t="shared" si="202"/>
        <v>0</v>
      </c>
      <c r="C2602" s="46">
        <f t="shared" si="204"/>
        <v>0</v>
      </c>
      <c r="D2602" s="45">
        <f t="shared" si="205"/>
        <v>0</v>
      </c>
      <c r="E2602" s="251">
        <f t="shared" si="206"/>
        <v>0</v>
      </c>
      <c r="F2602" s="168"/>
      <c r="G2602" s="96"/>
      <c r="H2602" s="79"/>
      <c r="I2602" s="285"/>
      <c r="J2602" s="62"/>
      <c r="K2602" s="51"/>
      <c r="L2602" s="66"/>
    </row>
    <row r="2603" spans="1:12" x14ac:dyDescent="0.4">
      <c r="A2603" s="45">
        <f t="shared" ca="1" si="203"/>
        <v>0</v>
      </c>
      <c r="B2603" s="45" t="b">
        <f t="shared" si="202"/>
        <v>0</v>
      </c>
      <c r="C2603" s="46">
        <f t="shared" si="204"/>
        <v>0</v>
      </c>
      <c r="D2603" s="45">
        <f t="shared" si="205"/>
        <v>0</v>
      </c>
      <c r="E2603" s="251">
        <f t="shared" si="206"/>
        <v>0</v>
      </c>
      <c r="F2603" s="168"/>
      <c r="G2603" s="96"/>
      <c r="H2603" s="79"/>
      <c r="I2603" s="285"/>
      <c r="J2603" s="62"/>
      <c r="K2603" s="51"/>
      <c r="L2603" s="66"/>
    </row>
    <row r="2604" spans="1:12" x14ac:dyDescent="0.4">
      <c r="A2604" s="45">
        <f t="shared" ca="1" si="203"/>
        <v>0</v>
      </c>
      <c r="B2604" s="45" t="b">
        <f t="shared" si="202"/>
        <v>0</v>
      </c>
      <c r="C2604" s="46">
        <f t="shared" si="204"/>
        <v>0</v>
      </c>
      <c r="D2604" s="45">
        <f t="shared" si="205"/>
        <v>0</v>
      </c>
      <c r="E2604" s="251">
        <f t="shared" si="206"/>
        <v>0</v>
      </c>
      <c r="F2604" s="168"/>
      <c r="G2604" s="96"/>
      <c r="H2604" s="79"/>
      <c r="I2604" s="285"/>
      <c r="J2604" s="62"/>
      <c r="K2604" s="51"/>
      <c r="L2604" s="66"/>
    </row>
    <row r="2605" spans="1:12" x14ac:dyDescent="0.4">
      <c r="A2605" s="45">
        <f t="shared" ca="1" si="203"/>
        <v>0</v>
      </c>
      <c r="B2605" s="45" t="b">
        <f t="shared" si="202"/>
        <v>0</v>
      </c>
      <c r="C2605" s="46">
        <f t="shared" si="204"/>
        <v>0</v>
      </c>
      <c r="D2605" s="45">
        <f t="shared" si="205"/>
        <v>0</v>
      </c>
      <c r="E2605" s="251">
        <f t="shared" si="206"/>
        <v>0</v>
      </c>
      <c r="F2605" s="168"/>
      <c r="G2605" s="96"/>
      <c r="H2605" s="79"/>
      <c r="I2605" s="285"/>
      <c r="J2605" s="62"/>
      <c r="K2605" s="51"/>
      <c r="L2605" s="66"/>
    </row>
    <row r="2606" spans="1:12" x14ac:dyDescent="0.4">
      <c r="A2606" s="45">
        <f t="shared" ca="1" si="203"/>
        <v>0</v>
      </c>
      <c r="B2606" s="45" t="b">
        <f t="shared" si="202"/>
        <v>0</v>
      </c>
      <c r="C2606" s="46">
        <f t="shared" si="204"/>
        <v>0</v>
      </c>
      <c r="D2606" s="45">
        <f t="shared" si="205"/>
        <v>0</v>
      </c>
      <c r="E2606" s="251">
        <f t="shared" si="206"/>
        <v>0</v>
      </c>
      <c r="F2606" s="168"/>
      <c r="G2606" s="96"/>
      <c r="H2606" s="79"/>
      <c r="I2606" s="285"/>
      <c r="J2606" s="62"/>
      <c r="K2606" s="51"/>
      <c r="L2606" s="66"/>
    </row>
    <row r="2607" spans="1:12" x14ac:dyDescent="0.4">
      <c r="A2607" s="45">
        <f t="shared" ca="1" si="203"/>
        <v>0</v>
      </c>
      <c r="B2607" s="45" t="b">
        <f t="shared" si="202"/>
        <v>0</v>
      </c>
      <c r="C2607" s="46">
        <f t="shared" si="204"/>
        <v>0</v>
      </c>
      <c r="D2607" s="45">
        <f t="shared" si="205"/>
        <v>0</v>
      </c>
      <c r="E2607" s="251">
        <f t="shared" si="206"/>
        <v>0</v>
      </c>
      <c r="F2607" s="168"/>
      <c r="G2607" s="96"/>
      <c r="H2607" s="79"/>
      <c r="I2607" s="285"/>
      <c r="J2607" s="62"/>
      <c r="K2607" s="51"/>
      <c r="L2607" s="66"/>
    </row>
    <row r="2608" spans="1:12" x14ac:dyDescent="0.4">
      <c r="A2608" s="45">
        <f t="shared" ca="1" si="203"/>
        <v>0</v>
      </c>
      <c r="B2608" s="45" t="b">
        <f t="shared" si="202"/>
        <v>0</v>
      </c>
      <c r="C2608" s="46">
        <f t="shared" si="204"/>
        <v>0</v>
      </c>
      <c r="D2608" s="45">
        <f t="shared" si="205"/>
        <v>0</v>
      </c>
      <c r="E2608" s="251">
        <f t="shared" si="206"/>
        <v>0</v>
      </c>
      <c r="F2608" s="168"/>
      <c r="G2608" s="96"/>
      <c r="H2608" s="79"/>
      <c r="I2608" s="285"/>
      <c r="J2608" s="62"/>
      <c r="K2608" s="51"/>
      <c r="L2608" s="66"/>
    </row>
    <row r="2609" spans="1:12" x14ac:dyDescent="0.4">
      <c r="A2609" s="45">
        <f t="shared" ca="1" si="203"/>
        <v>0</v>
      </c>
      <c r="B2609" s="45" t="b">
        <f t="shared" si="202"/>
        <v>0</v>
      </c>
      <c r="C2609" s="46">
        <f t="shared" si="204"/>
        <v>0</v>
      </c>
      <c r="D2609" s="45">
        <f t="shared" si="205"/>
        <v>0</v>
      </c>
      <c r="E2609" s="251">
        <f t="shared" si="206"/>
        <v>0</v>
      </c>
      <c r="F2609" s="168"/>
      <c r="G2609" s="96"/>
      <c r="H2609" s="79"/>
      <c r="I2609" s="285"/>
      <c r="J2609" s="62"/>
      <c r="K2609" s="51"/>
      <c r="L2609" s="66"/>
    </row>
    <row r="2610" spans="1:12" x14ac:dyDescent="0.4">
      <c r="A2610" s="45">
        <f t="shared" ca="1" si="203"/>
        <v>0</v>
      </c>
      <c r="B2610" s="45" t="b">
        <f t="shared" si="202"/>
        <v>0</v>
      </c>
      <c r="C2610" s="46">
        <f t="shared" si="204"/>
        <v>0</v>
      </c>
      <c r="D2610" s="45">
        <f t="shared" si="205"/>
        <v>0</v>
      </c>
      <c r="E2610" s="251">
        <f t="shared" si="206"/>
        <v>0</v>
      </c>
      <c r="F2610" s="168"/>
      <c r="G2610" s="96"/>
      <c r="H2610" s="79"/>
      <c r="I2610" s="285"/>
      <c r="J2610" s="62"/>
      <c r="K2610" s="51"/>
      <c r="L2610" s="66"/>
    </row>
    <row r="2611" spans="1:12" x14ac:dyDescent="0.4">
      <c r="A2611" s="45">
        <f t="shared" ca="1" si="203"/>
        <v>0</v>
      </c>
      <c r="B2611" s="45" t="b">
        <f t="shared" si="202"/>
        <v>0</v>
      </c>
      <c r="C2611" s="46">
        <f t="shared" si="204"/>
        <v>0</v>
      </c>
      <c r="D2611" s="45">
        <f t="shared" si="205"/>
        <v>0</v>
      </c>
      <c r="E2611" s="251">
        <f t="shared" si="206"/>
        <v>0</v>
      </c>
      <c r="F2611" s="168"/>
      <c r="G2611" s="96"/>
      <c r="H2611" s="79"/>
      <c r="I2611" s="285"/>
      <c r="J2611" s="62"/>
      <c r="K2611" s="51"/>
      <c r="L2611" s="66"/>
    </row>
    <row r="2612" spans="1:12" x14ac:dyDescent="0.4">
      <c r="A2612" s="45">
        <f t="shared" ca="1" si="203"/>
        <v>0</v>
      </c>
      <c r="B2612" s="45" t="b">
        <f t="shared" si="202"/>
        <v>0</v>
      </c>
      <c r="C2612" s="46">
        <f t="shared" si="204"/>
        <v>0</v>
      </c>
      <c r="D2612" s="45">
        <f t="shared" si="205"/>
        <v>0</v>
      </c>
      <c r="E2612" s="251">
        <f t="shared" si="206"/>
        <v>0</v>
      </c>
      <c r="F2612" s="168"/>
      <c r="G2612" s="96"/>
      <c r="H2612" s="79"/>
      <c r="I2612" s="285"/>
      <c r="J2612" s="62"/>
      <c r="K2612" s="51"/>
      <c r="L2612" s="66"/>
    </row>
    <row r="2613" spans="1:12" x14ac:dyDescent="0.4">
      <c r="A2613" s="45">
        <f t="shared" ca="1" si="203"/>
        <v>0</v>
      </c>
      <c r="B2613" s="45" t="b">
        <f t="shared" si="202"/>
        <v>0</v>
      </c>
      <c r="C2613" s="46">
        <f t="shared" si="204"/>
        <v>0</v>
      </c>
      <c r="D2613" s="45">
        <f t="shared" si="205"/>
        <v>0</v>
      </c>
      <c r="E2613" s="251">
        <f t="shared" si="206"/>
        <v>0</v>
      </c>
      <c r="F2613" s="168"/>
      <c r="G2613" s="96"/>
      <c r="H2613" s="79"/>
      <c r="I2613" s="285"/>
      <c r="J2613" s="62"/>
      <c r="K2613" s="51"/>
      <c r="L2613" s="66"/>
    </row>
    <row r="2614" spans="1:12" x14ac:dyDescent="0.4">
      <c r="A2614" s="45">
        <f t="shared" ca="1" si="203"/>
        <v>0</v>
      </c>
      <c r="B2614" s="45" t="b">
        <f t="shared" si="202"/>
        <v>0</v>
      </c>
      <c r="C2614" s="46">
        <f t="shared" si="204"/>
        <v>0</v>
      </c>
      <c r="D2614" s="45">
        <f t="shared" si="205"/>
        <v>0</v>
      </c>
      <c r="E2614" s="251">
        <f t="shared" si="206"/>
        <v>0</v>
      </c>
      <c r="F2614" s="168"/>
      <c r="G2614" s="96"/>
      <c r="H2614" s="79"/>
      <c r="I2614" s="285"/>
      <c r="J2614" s="62"/>
      <c r="K2614" s="51"/>
      <c r="L2614" s="66"/>
    </row>
    <row r="2615" spans="1:12" x14ac:dyDescent="0.4">
      <c r="A2615" s="45">
        <f t="shared" ca="1" si="203"/>
        <v>0</v>
      </c>
      <c r="B2615" s="45" t="b">
        <f t="shared" si="202"/>
        <v>0</v>
      </c>
      <c r="C2615" s="46">
        <f t="shared" si="204"/>
        <v>0</v>
      </c>
      <c r="D2615" s="45">
        <f t="shared" si="205"/>
        <v>0</v>
      </c>
      <c r="E2615" s="251">
        <f t="shared" si="206"/>
        <v>0</v>
      </c>
      <c r="F2615" s="168"/>
      <c r="G2615" s="96"/>
      <c r="H2615" s="79"/>
      <c r="I2615" s="285"/>
      <c r="J2615" s="62"/>
      <c r="K2615" s="51"/>
      <c r="L2615" s="66"/>
    </row>
    <row r="2616" spans="1:12" x14ac:dyDescent="0.4">
      <c r="A2616" s="45">
        <f t="shared" ca="1" si="203"/>
        <v>0</v>
      </c>
      <c r="B2616" s="45" t="b">
        <f t="shared" si="202"/>
        <v>0</v>
      </c>
      <c r="C2616" s="46">
        <f t="shared" si="204"/>
        <v>0</v>
      </c>
      <c r="D2616" s="45">
        <f t="shared" si="205"/>
        <v>0</v>
      </c>
      <c r="E2616" s="251">
        <f t="shared" si="206"/>
        <v>0</v>
      </c>
      <c r="F2616" s="168"/>
      <c r="G2616" s="96"/>
      <c r="H2616" s="79"/>
      <c r="I2616" s="285"/>
      <c r="J2616" s="62"/>
      <c r="K2616" s="51"/>
      <c r="L2616" s="66"/>
    </row>
    <row r="2617" spans="1:12" x14ac:dyDescent="0.4">
      <c r="A2617" s="45">
        <f t="shared" ca="1" si="203"/>
        <v>0</v>
      </c>
      <c r="B2617" s="45" t="b">
        <f t="shared" si="202"/>
        <v>0</v>
      </c>
      <c r="C2617" s="46">
        <f t="shared" si="204"/>
        <v>0</v>
      </c>
      <c r="D2617" s="45">
        <f t="shared" si="205"/>
        <v>0</v>
      </c>
      <c r="E2617" s="251">
        <f t="shared" si="206"/>
        <v>0</v>
      </c>
      <c r="F2617" s="168"/>
      <c r="G2617" s="96"/>
      <c r="H2617" s="79"/>
      <c r="I2617" s="285"/>
      <c r="J2617" s="62"/>
      <c r="K2617" s="51"/>
      <c r="L2617" s="66"/>
    </row>
    <row r="2618" spans="1:12" x14ac:dyDescent="0.4">
      <c r="A2618" s="45">
        <f t="shared" ca="1" si="203"/>
        <v>0</v>
      </c>
      <c r="B2618" s="45" t="b">
        <f t="shared" si="202"/>
        <v>0</v>
      </c>
      <c r="C2618" s="46">
        <f t="shared" si="204"/>
        <v>0</v>
      </c>
      <c r="D2618" s="45">
        <f t="shared" si="205"/>
        <v>0</v>
      </c>
      <c r="E2618" s="251">
        <f t="shared" si="206"/>
        <v>0</v>
      </c>
      <c r="F2618" s="168"/>
      <c r="G2618" s="96"/>
      <c r="H2618" s="79"/>
      <c r="I2618" s="285"/>
      <c r="J2618" s="62"/>
      <c r="K2618" s="51"/>
      <c r="L2618" s="66"/>
    </row>
    <row r="2619" spans="1:12" x14ac:dyDescent="0.4">
      <c r="A2619" s="45">
        <f t="shared" ca="1" si="203"/>
        <v>0</v>
      </c>
      <c r="B2619" s="45" t="b">
        <f t="shared" si="202"/>
        <v>0</v>
      </c>
      <c r="C2619" s="46">
        <f t="shared" si="204"/>
        <v>0</v>
      </c>
      <c r="D2619" s="45">
        <f t="shared" si="205"/>
        <v>0</v>
      </c>
      <c r="E2619" s="251">
        <f t="shared" si="206"/>
        <v>0</v>
      </c>
      <c r="F2619" s="168"/>
      <c r="G2619" s="96"/>
      <c r="H2619" s="79"/>
      <c r="I2619" s="285"/>
      <c r="J2619" s="62"/>
      <c r="K2619" s="51"/>
      <c r="L2619" s="66"/>
    </row>
    <row r="2620" spans="1:12" x14ac:dyDescent="0.4">
      <c r="A2620" s="45">
        <f t="shared" ca="1" si="203"/>
        <v>0</v>
      </c>
      <c r="B2620" s="45" t="b">
        <f t="shared" si="202"/>
        <v>0</v>
      </c>
      <c r="C2620" s="46">
        <f t="shared" si="204"/>
        <v>0</v>
      </c>
      <c r="D2620" s="45">
        <f t="shared" si="205"/>
        <v>0</v>
      </c>
      <c r="E2620" s="251">
        <f t="shared" si="206"/>
        <v>0</v>
      </c>
      <c r="F2620" s="168"/>
      <c r="G2620" s="96"/>
      <c r="H2620" s="79"/>
      <c r="I2620" s="285"/>
      <c r="J2620" s="62"/>
      <c r="K2620" s="51"/>
      <c r="L2620" s="66"/>
    </row>
    <row r="2621" spans="1:12" x14ac:dyDescent="0.4">
      <c r="A2621" s="45">
        <f t="shared" ca="1" si="203"/>
        <v>0</v>
      </c>
      <c r="B2621" s="45" t="b">
        <f t="shared" si="202"/>
        <v>0</v>
      </c>
      <c r="C2621" s="46">
        <f t="shared" si="204"/>
        <v>0</v>
      </c>
      <c r="D2621" s="45">
        <f t="shared" si="205"/>
        <v>0</v>
      </c>
      <c r="E2621" s="251">
        <f t="shared" si="206"/>
        <v>0</v>
      </c>
      <c r="F2621" s="168"/>
      <c r="G2621" s="96"/>
      <c r="H2621" s="79"/>
      <c r="I2621" s="285"/>
      <c r="J2621" s="62"/>
      <c r="K2621" s="51"/>
      <c r="L2621" s="66"/>
    </row>
    <row r="2622" spans="1:12" x14ac:dyDescent="0.4">
      <c r="A2622" s="45">
        <f t="shared" ca="1" si="203"/>
        <v>0</v>
      </c>
      <c r="B2622" s="45" t="b">
        <f t="shared" si="202"/>
        <v>0</v>
      </c>
      <c r="C2622" s="46">
        <f t="shared" si="204"/>
        <v>0</v>
      </c>
      <c r="D2622" s="45">
        <f t="shared" si="205"/>
        <v>0</v>
      </c>
      <c r="E2622" s="251">
        <f t="shared" si="206"/>
        <v>0</v>
      </c>
      <c r="F2622" s="168"/>
      <c r="G2622" s="96"/>
      <c r="H2622" s="79"/>
      <c r="I2622" s="285"/>
      <c r="J2622" s="62"/>
      <c r="K2622" s="51"/>
      <c r="L2622" s="66"/>
    </row>
    <row r="2623" spans="1:12" x14ac:dyDescent="0.4">
      <c r="A2623" s="45">
        <f t="shared" ca="1" si="203"/>
        <v>0</v>
      </c>
      <c r="B2623" s="45" t="b">
        <f t="shared" si="202"/>
        <v>0</v>
      </c>
      <c r="C2623" s="46">
        <f t="shared" si="204"/>
        <v>0</v>
      </c>
      <c r="D2623" s="45">
        <f t="shared" si="205"/>
        <v>0</v>
      </c>
      <c r="E2623" s="251">
        <f t="shared" si="206"/>
        <v>0</v>
      </c>
      <c r="F2623" s="168"/>
      <c r="G2623" s="96"/>
      <c r="H2623" s="79"/>
      <c r="I2623" s="285"/>
      <c r="J2623" s="62"/>
      <c r="K2623" s="51"/>
      <c r="L2623" s="66"/>
    </row>
    <row r="2624" spans="1:12" x14ac:dyDescent="0.4">
      <c r="A2624" s="45">
        <f t="shared" ca="1" si="203"/>
        <v>0</v>
      </c>
      <c r="B2624" s="45" t="b">
        <f t="shared" si="202"/>
        <v>0</v>
      </c>
      <c r="C2624" s="46">
        <f t="shared" si="204"/>
        <v>0</v>
      </c>
      <c r="D2624" s="45">
        <f t="shared" si="205"/>
        <v>0</v>
      </c>
      <c r="E2624" s="251">
        <f t="shared" si="206"/>
        <v>0</v>
      </c>
      <c r="F2624" s="168"/>
      <c r="G2624" s="96"/>
      <c r="H2624" s="79"/>
      <c r="I2624" s="285"/>
      <c r="J2624" s="62"/>
      <c r="K2624" s="51"/>
      <c r="L2624" s="66"/>
    </row>
    <row r="2625" spans="1:12" x14ac:dyDescent="0.4">
      <c r="A2625" s="45">
        <f t="shared" ca="1" si="203"/>
        <v>0</v>
      </c>
      <c r="B2625" s="45" t="b">
        <f t="shared" si="202"/>
        <v>0</v>
      </c>
      <c r="C2625" s="46">
        <f t="shared" si="204"/>
        <v>0</v>
      </c>
      <c r="D2625" s="45">
        <f t="shared" si="205"/>
        <v>0</v>
      </c>
      <c r="E2625" s="251">
        <f t="shared" si="206"/>
        <v>0</v>
      </c>
      <c r="F2625" s="168"/>
      <c r="G2625" s="96"/>
      <c r="H2625" s="79"/>
      <c r="I2625" s="285"/>
      <c r="J2625" s="62"/>
      <c r="K2625" s="51"/>
      <c r="L2625" s="66"/>
    </row>
    <row r="2626" spans="1:12" x14ac:dyDescent="0.4">
      <c r="A2626" s="45">
        <f t="shared" ca="1" si="203"/>
        <v>0</v>
      </c>
      <c r="B2626" s="45" t="b">
        <f t="shared" si="202"/>
        <v>0</v>
      </c>
      <c r="C2626" s="46">
        <f t="shared" si="204"/>
        <v>0</v>
      </c>
      <c r="D2626" s="45">
        <f t="shared" si="205"/>
        <v>0</v>
      </c>
      <c r="E2626" s="251">
        <f t="shared" si="206"/>
        <v>0</v>
      </c>
      <c r="F2626" s="168"/>
      <c r="G2626" s="96"/>
      <c r="H2626" s="79"/>
      <c r="I2626" s="285"/>
      <c r="J2626" s="62"/>
      <c r="K2626" s="51"/>
      <c r="L2626" s="66"/>
    </row>
    <row r="2627" spans="1:12" x14ac:dyDescent="0.4">
      <c r="A2627" s="45">
        <f t="shared" ca="1" si="203"/>
        <v>0</v>
      </c>
      <c r="B2627" s="45" t="b">
        <f t="shared" si="202"/>
        <v>0</v>
      </c>
      <c r="C2627" s="46">
        <f t="shared" si="204"/>
        <v>0</v>
      </c>
      <c r="D2627" s="45">
        <f t="shared" si="205"/>
        <v>0</v>
      </c>
      <c r="E2627" s="251">
        <f t="shared" si="206"/>
        <v>0</v>
      </c>
      <c r="F2627" s="168"/>
      <c r="G2627" s="96"/>
      <c r="H2627" s="79"/>
      <c r="I2627" s="285"/>
      <c r="J2627" s="62"/>
      <c r="K2627" s="51"/>
      <c r="L2627" s="66"/>
    </row>
    <row r="2628" spans="1:12" x14ac:dyDescent="0.4">
      <c r="A2628" s="45">
        <f t="shared" ca="1" si="203"/>
        <v>0</v>
      </c>
      <c r="B2628" s="45" t="b">
        <f t="shared" si="202"/>
        <v>0</v>
      </c>
      <c r="C2628" s="46">
        <f t="shared" si="204"/>
        <v>0</v>
      </c>
      <c r="D2628" s="45">
        <f t="shared" si="205"/>
        <v>0</v>
      </c>
      <c r="E2628" s="251">
        <f t="shared" si="206"/>
        <v>0</v>
      </c>
      <c r="F2628" s="168"/>
      <c r="G2628" s="96"/>
      <c r="H2628" s="79"/>
      <c r="I2628" s="285"/>
      <c r="J2628" s="62"/>
      <c r="K2628" s="51"/>
      <c r="L2628" s="66"/>
    </row>
    <row r="2629" spans="1:12" x14ac:dyDescent="0.4">
      <c r="A2629" s="45">
        <f t="shared" ca="1" si="203"/>
        <v>0</v>
      </c>
      <c r="B2629" s="45" t="b">
        <f t="shared" si="202"/>
        <v>0</v>
      </c>
      <c r="C2629" s="46">
        <f t="shared" si="204"/>
        <v>0</v>
      </c>
      <c r="D2629" s="45">
        <f t="shared" si="205"/>
        <v>0</v>
      </c>
      <c r="E2629" s="251">
        <f t="shared" si="206"/>
        <v>0</v>
      </c>
      <c r="F2629" s="168"/>
      <c r="G2629" s="96"/>
      <c r="H2629" s="79"/>
      <c r="I2629" s="285"/>
      <c r="J2629" s="62"/>
      <c r="K2629" s="51"/>
      <c r="L2629" s="66"/>
    </row>
    <row r="2630" spans="1:12" x14ac:dyDescent="0.4">
      <c r="A2630" s="45">
        <f t="shared" ca="1" si="203"/>
        <v>0</v>
      </c>
      <c r="B2630" s="45" t="b">
        <f t="shared" si="202"/>
        <v>0</v>
      </c>
      <c r="C2630" s="46">
        <f t="shared" si="204"/>
        <v>0</v>
      </c>
      <c r="D2630" s="45">
        <f t="shared" si="205"/>
        <v>0</v>
      </c>
      <c r="E2630" s="251">
        <f t="shared" si="206"/>
        <v>0</v>
      </c>
      <c r="F2630" s="168"/>
      <c r="G2630" s="96"/>
      <c r="H2630" s="79"/>
      <c r="I2630" s="285"/>
      <c r="J2630" s="62"/>
      <c r="K2630" s="51"/>
      <c r="L2630" s="66"/>
    </row>
    <row r="2631" spans="1:12" x14ac:dyDescent="0.4">
      <c r="A2631" s="45">
        <f t="shared" ca="1" si="203"/>
        <v>0</v>
      </c>
      <c r="B2631" s="45" t="b">
        <f t="shared" ref="B2631:B2694" si="207">AND(分科號=E2631,D2631&gt;=分起日,D2631&lt;=分訖日)</f>
        <v>0</v>
      </c>
      <c r="C2631" s="46">
        <f t="shared" si="204"/>
        <v>0</v>
      </c>
      <c r="D2631" s="45">
        <f t="shared" si="205"/>
        <v>0</v>
      </c>
      <c r="E2631" s="251">
        <f t="shared" si="206"/>
        <v>0</v>
      </c>
      <c r="F2631" s="168"/>
      <c r="G2631" s="96"/>
      <c r="H2631" s="79"/>
      <c r="I2631" s="285"/>
      <c r="J2631" s="62"/>
      <c r="K2631" s="51"/>
      <c r="L2631" s="66"/>
    </row>
    <row r="2632" spans="1:12" x14ac:dyDescent="0.4">
      <c r="A2632" s="45">
        <f t="shared" ref="A2632:A2695" ca="1" si="208">IF(B2632,COUNTIF(OFFSET(B2632,ROW()*-1+6,,ROW()-5),TRUE),)</f>
        <v>0</v>
      </c>
      <c r="B2632" s="45" t="b">
        <f t="shared" si="207"/>
        <v>0</v>
      </c>
      <c r="C2632" s="46">
        <f t="shared" ref="C2632:C2695" si="209">IF(F2632&lt;&gt;"",F2632,IF(E2632&lt;&gt;0,INDEX(C:C,ROW()-1),0))</f>
        <v>0</v>
      </c>
      <c r="D2632" s="45">
        <f t="shared" ref="D2632:D2695" si="210">IF(G2632&lt;&gt;"",G2632,IF(E2632&lt;&gt;0,INDEX(D:D,ROW()-1),0))</f>
        <v>0</v>
      </c>
      <c r="E2632" s="251">
        <f t="shared" si="206"/>
        <v>0</v>
      </c>
      <c r="F2632" s="168"/>
      <c r="G2632" s="96"/>
      <c r="H2632" s="79"/>
      <c r="I2632" s="285"/>
      <c r="J2632" s="62"/>
      <c r="K2632" s="51"/>
      <c r="L2632" s="66"/>
    </row>
    <row r="2633" spans="1:12" x14ac:dyDescent="0.4">
      <c r="A2633" s="45">
        <f t="shared" ca="1" si="208"/>
        <v>0</v>
      </c>
      <c r="B2633" s="45" t="b">
        <f t="shared" si="207"/>
        <v>0</v>
      </c>
      <c r="C2633" s="46">
        <f t="shared" si="209"/>
        <v>0</v>
      </c>
      <c r="D2633" s="45">
        <f t="shared" si="210"/>
        <v>0</v>
      </c>
      <c r="E2633" s="251">
        <f t="shared" si="206"/>
        <v>0</v>
      </c>
      <c r="F2633" s="168"/>
      <c r="G2633" s="96"/>
      <c r="H2633" s="79"/>
      <c r="I2633" s="285"/>
      <c r="J2633" s="62"/>
      <c r="K2633" s="51"/>
      <c r="L2633" s="66"/>
    </row>
    <row r="2634" spans="1:12" x14ac:dyDescent="0.4">
      <c r="A2634" s="45">
        <f t="shared" ca="1" si="208"/>
        <v>0</v>
      </c>
      <c r="B2634" s="45" t="b">
        <f t="shared" si="207"/>
        <v>0</v>
      </c>
      <c r="C2634" s="46">
        <f t="shared" si="209"/>
        <v>0</v>
      </c>
      <c r="D2634" s="45">
        <f t="shared" si="210"/>
        <v>0</v>
      </c>
      <c r="E2634" s="251">
        <f t="shared" ref="E2634:E2697" si="211">IF(I2634&lt;&gt;"",VALUE(TRIM(LEFT(I2634,6))),0)</f>
        <v>0</v>
      </c>
      <c r="F2634" s="168"/>
      <c r="G2634" s="96"/>
      <c r="H2634" s="79"/>
      <c r="I2634" s="285"/>
      <c r="J2634" s="62"/>
      <c r="K2634" s="51"/>
      <c r="L2634" s="66"/>
    </row>
    <row r="2635" spans="1:12" x14ac:dyDescent="0.4">
      <c r="A2635" s="45">
        <f t="shared" ca="1" si="208"/>
        <v>0</v>
      </c>
      <c r="B2635" s="45" t="b">
        <f t="shared" si="207"/>
        <v>0</v>
      </c>
      <c r="C2635" s="46">
        <f t="shared" si="209"/>
        <v>0</v>
      </c>
      <c r="D2635" s="45">
        <f t="shared" si="210"/>
        <v>0</v>
      </c>
      <c r="E2635" s="251">
        <f t="shared" si="211"/>
        <v>0</v>
      </c>
      <c r="F2635" s="168"/>
      <c r="G2635" s="96"/>
      <c r="H2635" s="79"/>
      <c r="I2635" s="285"/>
      <c r="J2635" s="62"/>
      <c r="K2635" s="51"/>
      <c r="L2635" s="66"/>
    </row>
    <row r="2636" spans="1:12" x14ac:dyDescent="0.4">
      <c r="A2636" s="45">
        <f t="shared" ca="1" si="208"/>
        <v>0</v>
      </c>
      <c r="B2636" s="45" t="b">
        <f t="shared" si="207"/>
        <v>0</v>
      </c>
      <c r="C2636" s="46">
        <f t="shared" si="209"/>
        <v>0</v>
      </c>
      <c r="D2636" s="45">
        <f t="shared" si="210"/>
        <v>0</v>
      </c>
      <c r="E2636" s="251">
        <f t="shared" si="211"/>
        <v>0</v>
      </c>
      <c r="F2636" s="168"/>
      <c r="G2636" s="96"/>
      <c r="H2636" s="79"/>
      <c r="I2636" s="285"/>
      <c r="J2636" s="62"/>
      <c r="K2636" s="51"/>
      <c r="L2636" s="66"/>
    </row>
    <row r="2637" spans="1:12" x14ac:dyDescent="0.4">
      <c r="A2637" s="45">
        <f t="shared" ca="1" si="208"/>
        <v>0</v>
      </c>
      <c r="B2637" s="45" t="b">
        <f t="shared" si="207"/>
        <v>0</v>
      </c>
      <c r="C2637" s="46">
        <f t="shared" si="209"/>
        <v>0</v>
      </c>
      <c r="D2637" s="45">
        <f t="shared" si="210"/>
        <v>0</v>
      </c>
      <c r="E2637" s="251">
        <f t="shared" si="211"/>
        <v>0</v>
      </c>
      <c r="F2637" s="168"/>
      <c r="G2637" s="96"/>
      <c r="H2637" s="79"/>
      <c r="I2637" s="285"/>
      <c r="J2637" s="62"/>
      <c r="K2637" s="51"/>
      <c r="L2637" s="66"/>
    </row>
    <row r="2638" spans="1:12" x14ac:dyDescent="0.4">
      <c r="A2638" s="45">
        <f t="shared" ca="1" si="208"/>
        <v>0</v>
      </c>
      <c r="B2638" s="45" t="b">
        <f t="shared" si="207"/>
        <v>0</v>
      </c>
      <c r="C2638" s="46">
        <f t="shared" si="209"/>
        <v>0</v>
      </c>
      <c r="D2638" s="45">
        <f t="shared" si="210"/>
        <v>0</v>
      </c>
      <c r="E2638" s="251">
        <f t="shared" si="211"/>
        <v>0</v>
      </c>
      <c r="F2638" s="168"/>
      <c r="G2638" s="96"/>
      <c r="H2638" s="79"/>
      <c r="I2638" s="285"/>
      <c r="J2638" s="62"/>
      <c r="K2638" s="51"/>
      <c r="L2638" s="66"/>
    </row>
    <row r="2639" spans="1:12" x14ac:dyDescent="0.4">
      <c r="A2639" s="45">
        <f t="shared" ca="1" si="208"/>
        <v>0</v>
      </c>
      <c r="B2639" s="45" t="b">
        <f t="shared" si="207"/>
        <v>0</v>
      </c>
      <c r="C2639" s="46">
        <f t="shared" si="209"/>
        <v>0</v>
      </c>
      <c r="D2639" s="45">
        <f t="shared" si="210"/>
        <v>0</v>
      </c>
      <c r="E2639" s="251">
        <f t="shared" si="211"/>
        <v>0</v>
      </c>
      <c r="F2639" s="168"/>
      <c r="G2639" s="96"/>
      <c r="H2639" s="79"/>
      <c r="I2639" s="285"/>
      <c r="J2639" s="62"/>
      <c r="K2639" s="51"/>
      <c r="L2639" s="66"/>
    </row>
    <row r="2640" spans="1:12" x14ac:dyDescent="0.4">
      <c r="A2640" s="45">
        <f t="shared" ca="1" si="208"/>
        <v>0</v>
      </c>
      <c r="B2640" s="45" t="b">
        <f t="shared" si="207"/>
        <v>0</v>
      </c>
      <c r="C2640" s="46">
        <f t="shared" si="209"/>
        <v>0</v>
      </c>
      <c r="D2640" s="45">
        <f t="shared" si="210"/>
        <v>0</v>
      </c>
      <c r="E2640" s="251">
        <f t="shared" si="211"/>
        <v>0</v>
      </c>
      <c r="F2640" s="168"/>
      <c r="G2640" s="96"/>
      <c r="H2640" s="79"/>
      <c r="I2640" s="285"/>
      <c r="J2640" s="62"/>
      <c r="K2640" s="51"/>
      <c r="L2640" s="66"/>
    </row>
    <row r="2641" spans="1:12" x14ac:dyDescent="0.4">
      <c r="A2641" s="45">
        <f t="shared" ca="1" si="208"/>
        <v>0</v>
      </c>
      <c r="B2641" s="45" t="b">
        <f t="shared" si="207"/>
        <v>0</v>
      </c>
      <c r="C2641" s="46">
        <f t="shared" si="209"/>
        <v>0</v>
      </c>
      <c r="D2641" s="45">
        <f t="shared" si="210"/>
        <v>0</v>
      </c>
      <c r="E2641" s="251">
        <f t="shared" si="211"/>
        <v>0</v>
      </c>
      <c r="F2641" s="168"/>
      <c r="G2641" s="96"/>
      <c r="H2641" s="79"/>
      <c r="I2641" s="285"/>
      <c r="J2641" s="62"/>
      <c r="K2641" s="51"/>
      <c r="L2641" s="66"/>
    </row>
    <row r="2642" spans="1:12" x14ac:dyDescent="0.4">
      <c r="A2642" s="45">
        <f t="shared" ca="1" si="208"/>
        <v>0</v>
      </c>
      <c r="B2642" s="45" t="b">
        <f t="shared" si="207"/>
        <v>0</v>
      </c>
      <c r="C2642" s="46">
        <f t="shared" si="209"/>
        <v>0</v>
      </c>
      <c r="D2642" s="45">
        <f t="shared" si="210"/>
        <v>0</v>
      </c>
      <c r="E2642" s="251">
        <f t="shared" si="211"/>
        <v>0</v>
      </c>
      <c r="F2642" s="168"/>
      <c r="G2642" s="96"/>
      <c r="H2642" s="79"/>
      <c r="I2642" s="285"/>
      <c r="J2642" s="62"/>
      <c r="K2642" s="51"/>
      <c r="L2642" s="66"/>
    </row>
    <row r="2643" spans="1:12" x14ac:dyDescent="0.4">
      <c r="A2643" s="45">
        <f t="shared" ca="1" si="208"/>
        <v>0</v>
      </c>
      <c r="B2643" s="45" t="b">
        <f t="shared" si="207"/>
        <v>0</v>
      </c>
      <c r="C2643" s="46">
        <f t="shared" si="209"/>
        <v>0</v>
      </c>
      <c r="D2643" s="45">
        <f t="shared" si="210"/>
        <v>0</v>
      </c>
      <c r="E2643" s="251">
        <f t="shared" si="211"/>
        <v>0</v>
      </c>
      <c r="F2643" s="168"/>
      <c r="G2643" s="96"/>
      <c r="H2643" s="79"/>
      <c r="I2643" s="285"/>
      <c r="J2643" s="62"/>
      <c r="K2643" s="51"/>
      <c r="L2643" s="66"/>
    </row>
    <row r="2644" spans="1:12" x14ac:dyDescent="0.4">
      <c r="A2644" s="45">
        <f t="shared" ca="1" si="208"/>
        <v>0</v>
      </c>
      <c r="B2644" s="45" t="b">
        <f t="shared" si="207"/>
        <v>0</v>
      </c>
      <c r="C2644" s="46">
        <f t="shared" si="209"/>
        <v>0</v>
      </c>
      <c r="D2644" s="45">
        <f t="shared" si="210"/>
        <v>0</v>
      </c>
      <c r="E2644" s="251">
        <f t="shared" si="211"/>
        <v>0</v>
      </c>
      <c r="F2644" s="168"/>
      <c r="G2644" s="96"/>
      <c r="H2644" s="79"/>
      <c r="I2644" s="285"/>
      <c r="J2644" s="62"/>
      <c r="K2644" s="51"/>
      <c r="L2644" s="66"/>
    </row>
    <row r="2645" spans="1:12" x14ac:dyDescent="0.4">
      <c r="A2645" s="45">
        <f t="shared" ca="1" si="208"/>
        <v>0</v>
      </c>
      <c r="B2645" s="45" t="b">
        <f t="shared" si="207"/>
        <v>0</v>
      </c>
      <c r="C2645" s="46">
        <f t="shared" si="209"/>
        <v>0</v>
      </c>
      <c r="D2645" s="45">
        <f t="shared" si="210"/>
        <v>0</v>
      </c>
      <c r="E2645" s="251">
        <f t="shared" si="211"/>
        <v>0</v>
      </c>
      <c r="F2645" s="168"/>
      <c r="G2645" s="96"/>
      <c r="H2645" s="79"/>
      <c r="I2645" s="285"/>
      <c r="J2645" s="62"/>
      <c r="K2645" s="51"/>
      <c r="L2645" s="66"/>
    </row>
    <row r="2646" spans="1:12" x14ac:dyDescent="0.4">
      <c r="A2646" s="45">
        <f t="shared" ca="1" si="208"/>
        <v>0</v>
      </c>
      <c r="B2646" s="45" t="b">
        <f t="shared" si="207"/>
        <v>0</v>
      </c>
      <c r="C2646" s="46">
        <f t="shared" si="209"/>
        <v>0</v>
      </c>
      <c r="D2646" s="45">
        <f t="shared" si="210"/>
        <v>0</v>
      </c>
      <c r="E2646" s="251">
        <f t="shared" si="211"/>
        <v>0</v>
      </c>
      <c r="F2646" s="168"/>
      <c r="G2646" s="96"/>
      <c r="H2646" s="79"/>
      <c r="I2646" s="285"/>
      <c r="J2646" s="62"/>
      <c r="K2646" s="51"/>
      <c r="L2646" s="66"/>
    </row>
    <row r="2647" spans="1:12" x14ac:dyDescent="0.4">
      <c r="A2647" s="45">
        <f t="shared" ca="1" si="208"/>
        <v>0</v>
      </c>
      <c r="B2647" s="45" t="b">
        <f t="shared" si="207"/>
        <v>0</v>
      </c>
      <c r="C2647" s="46">
        <f t="shared" si="209"/>
        <v>0</v>
      </c>
      <c r="D2647" s="45">
        <f t="shared" si="210"/>
        <v>0</v>
      </c>
      <c r="E2647" s="251">
        <f t="shared" si="211"/>
        <v>0</v>
      </c>
      <c r="F2647" s="168"/>
      <c r="G2647" s="96"/>
      <c r="H2647" s="79"/>
      <c r="I2647" s="285"/>
      <c r="J2647" s="62"/>
      <c r="K2647" s="51"/>
      <c r="L2647" s="66"/>
    </row>
    <row r="2648" spans="1:12" x14ac:dyDescent="0.4">
      <c r="A2648" s="45">
        <f t="shared" ca="1" si="208"/>
        <v>0</v>
      </c>
      <c r="B2648" s="45" t="b">
        <f t="shared" si="207"/>
        <v>0</v>
      </c>
      <c r="C2648" s="46">
        <f t="shared" si="209"/>
        <v>0</v>
      </c>
      <c r="D2648" s="45">
        <f t="shared" si="210"/>
        <v>0</v>
      </c>
      <c r="E2648" s="251">
        <f t="shared" si="211"/>
        <v>0</v>
      </c>
      <c r="F2648" s="168"/>
      <c r="G2648" s="96"/>
      <c r="H2648" s="79"/>
      <c r="I2648" s="285"/>
      <c r="J2648" s="62"/>
      <c r="K2648" s="51"/>
      <c r="L2648" s="66"/>
    </row>
    <row r="2649" spans="1:12" x14ac:dyDescent="0.4">
      <c r="A2649" s="45">
        <f t="shared" ca="1" si="208"/>
        <v>0</v>
      </c>
      <c r="B2649" s="45" t="b">
        <f t="shared" si="207"/>
        <v>0</v>
      </c>
      <c r="C2649" s="46">
        <f t="shared" si="209"/>
        <v>0</v>
      </c>
      <c r="D2649" s="45">
        <f t="shared" si="210"/>
        <v>0</v>
      </c>
      <c r="E2649" s="251">
        <f t="shared" si="211"/>
        <v>0</v>
      </c>
      <c r="F2649" s="168"/>
      <c r="G2649" s="96"/>
      <c r="H2649" s="79"/>
      <c r="I2649" s="285"/>
      <c r="J2649" s="62"/>
      <c r="K2649" s="51"/>
      <c r="L2649" s="66"/>
    </row>
    <row r="2650" spans="1:12" x14ac:dyDescent="0.4">
      <c r="A2650" s="45">
        <f t="shared" ca="1" si="208"/>
        <v>0</v>
      </c>
      <c r="B2650" s="45" t="b">
        <f t="shared" si="207"/>
        <v>0</v>
      </c>
      <c r="C2650" s="46">
        <f t="shared" si="209"/>
        <v>0</v>
      </c>
      <c r="D2650" s="45">
        <f t="shared" si="210"/>
        <v>0</v>
      </c>
      <c r="E2650" s="251">
        <f t="shared" si="211"/>
        <v>0</v>
      </c>
      <c r="F2650" s="168"/>
      <c r="G2650" s="96"/>
      <c r="H2650" s="79"/>
      <c r="I2650" s="285"/>
      <c r="J2650" s="62"/>
      <c r="K2650" s="51"/>
      <c r="L2650" s="66"/>
    </row>
    <row r="2651" spans="1:12" x14ac:dyDescent="0.4">
      <c r="A2651" s="45">
        <f t="shared" ca="1" si="208"/>
        <v>0</v>
      </c>
      <c r="B2651" s="45" t="b">
        <f t="shared" si="207"/>
        <v>0</v>
      </c>
      <c r="C2651" s="46">
        <f t="shared" si="209"/>
        <v>0</v>
      </c>
      <c r="D2651" s="45">
        <f t="shared" si="210"/>
        <v>0</v>
      </c>
      <c r="E2651" s="251">
        <f t="shared" si="211"/>
        <v>0</v>
      </c>
      <c r="F2651" s="168"/>
      <c r="G2651" s="96"/>
      <c r="H2651" s="79"/>
      <c r="I2651" s="285"/>
      <c r="J2651" s="62"/>
      <c r="K2651" s="51"/>
      <c r="L2651" s="66"/>
    </row>
    <row r="2652" spans="1:12" x14ac:dyDescent="0.4">
      <c r="A2652" s="45">
        <f t="shared" ca="1" si="208"/>
        <v>0</v>
      </c>
      <c r="B2652" s="45" t="b">
        <f t="shared" si="207"/>
        <v>0</v>
      </c>
      <c r="C2652" s="46">
        <f t="shared" si="209"/>
        <v>0</v>
      </c>
      <c r="D2652" s="45">
        <f t="shared" si="210"/>
        <v>0</v>
      </c>
      <c r="E2652" s="251">
        <f t="shared" si="211"/>
        <v>0</v>
      </c>
      <c r="F2652" s="168"/>
      <c r="G2652" s="96"/>
      <c r="H2652" s="79"/>
      <c r="I2652" s="285"/>
      <c r="J2652" s="62"/>
      <c r="K2652" s="51"/>
      <c r="L2652" s="66"/>
    </row>
    <row r="2653" spans="1:12" x14ac:dyDescent="0.4">
      <c r="A2653" s="45">
        <f t="shared" ca="1" si="208"/>
        <v>0</v>
      </c>
      <c r="B2653" s="45" t="b">
        <f t="shared" si="207"/>
        <v>0</v>
      </c>
      <c r="C2653" s="46">
        <f t="shared" si="209"/>
        <v>0</v>
      </c>
      <c r="D2653" s="45">
        <f t="shared" si="210"/>
        <v>0</v>
      </c>
      <c r="E2653" s="251">
        <f t="shared" si="211"/>
        <v>0</v>
      </c>
      <c r="F2653" s="168"/>
      <c r="G2653" s="96"/>
      <c r="H2653" s="79"/>
      <c r="I2653" s="285"/>
      <c r="J2653" s="62"/>
      <c r="K2653" s="51"/>
      <c r="L2653" s="66"/>
    </row>
    <row r="2654" spans="1:12" x14ac:dyDescent="0.4">
      <c r="A2654" s="45">
        <f t="shared" ca="1" si="208"/>
        <v>0</v>
      </c>
      <c r="B2654" s="45" t="b">
        <f t="shared" si="207"/>
        <v>0</v>
      </c>
      <c r="C2654" s="46">
        <f t="shared" si="209"/>
        <v>0</v>
      </c>
      <c r="D2654" s="45">
        <f t="shared" si="210"/>
        <v>0</v>
      </c>
      <c r="E2654" s="251">
        <f t="shared" si="211"/>
        <v>0</v>
      </c>
      <c r="F2654" s="168"/>
      <c r="G2654" s="96"/>
      <c r="H2654" s="79"/>
      <c r="I2654" s="285"/>
      <c r="J2654" s="62"/>
      <c r="K2654" s="51"/>
      <c r="L2654" s="66"/>
    </row>
    <row r="2655" spans="1:12" x14ac:dyDescent="0.4">
      <c r="A2655" s="45">
        <f t="shared" ca="1" si="208"/>
        <v>0</v>
      </c>
      <c r="B2655" s="45" t="b">
        <f t="shared" si="207"/>
        <v>0</v>
      </c>
      <c r="C2655" s="46">
        <f t="shared" si="209"/>
        <v>0</v>
      </c>
      <c r="D2655" s="45">
        <f t="shared" si="210"/>
        <v>0</v>
      </c>
      <c r="E2655" s="251">
        <f t="shared" si="211"/>
        <v>0</v>
      </c>
      <c r="F2655" s="168"/>
      <c r="G2655" s="96"/>
      <c r="H2655" s="79"/>
      <c r="I2655" s="285"/>
      <c r="J2655" s="62"/>
      <c r="K2655" s="51"/>
      <c r="L2655" s="66"/>
    </row>
    <row r="2656" spans="1:12" x14ac:dyDescent="0.4">
      <c r="A2656" s="45">
        <f t="shared" ca="1" si="208"/>
        <v>0</v>
      </c>
      <c r="B2656" s="45" t="b">
        <f t="shared" si="207"/>
        <v>0</v>
      </c>
      <c r="C2656" s="46">
        <f t="shared" si="209"/>
        <v>0</v>
      </c>
      <c r="D2656" s="45">
        <f t="shared" si="210"/>
        <v>0</v>
      </c>
      <c r="E2656" s="251">
        <f t="shared" si="211"/>
        <v>0</v>
      </c>
      <c r="F2656" s="168"/>
      <c r="G2656" s="96"/>
      <c r="H2656" s="79"/>
      <c r="I2656" s="285"/>
      <c r="J2656" s="62"/>
      <c r="K2656" s="51"/>
      <c r="L2656" s="66"/>
    </row>
    <row r="2657" spans="1:12" x14ac:dyDescent="0.4">
      <c r="A2657" s="45">
        <f t="shared" ca="1" si="208"/>
        <v>0</v>
      </c>
      <c r="B2657" s="45" t="b">
        <f t="shared" si="207"/>
        <v>0</v>
      </c>
      <c r="C2657" s="46">
        <f t="shared" si="209"/>
        <v>0</v>
      </c>
      <c r="D2657" s="45">
        <f t="shared" si="210"/>
        <v>0</v>
      </c>
      <c r="E2657" s="251">
        <f t="shared" si="211"/>
        <v>0</v>
      </c>
      <c r="F2657" s="168"/>
      <c r="G2657" s="96"/>
      <c r="H2657" s="79"/>
      <c r="I2657" s="285"/>
      <c r="J2657" s="62"/>
      <c r="K2657" s="51"/>
      <c r="L2657" s="66"/>
    </row>
    <row r="2658" spans="1:12" x14ac:dyDescent="0.4">
      <c r="A2658" s="45">
        <f t="shared" ca="1" si="208"/>
        <v>0</v>
      </c>
      <c r="B2658" s="45" t="b">
        <f t="shared" si="207"/>
        <v>0</v>
      </c>
      <c r="C2658" s="46">
        <f t="shared" si="209"/>
        <v>0</v>
      </c>
      <c r="D2658" s="45">
        <f t="shared" si="210"/>
        <v>0</v>
      </c>
      <c r="E2658" s="251">
        <f t="shared" si="211"/>
        <v>0</v>
      </c>
      <c r="F2658" s="168"/>
      <c r="G2658" s="96"/>
      <c r="H2658" s="79"/>
      <c r="I2658" s="285"/>
      <c r="J2658" s="62"/>
      <c r="K2658" s="51"/>
      <c r="L2658" s="66"/>
    </row>
    <row r="2659" spans="1:12" x14ac:dyDescent="0.4">
      <c r="A2659" s="45">
        <f t="shared" ca="1" si="208"/>
        <v>0</v>
      </c>
      <c r="B2659" s="45" t="b">
        <f t="shared" si="207"/>
        <v>0</v>
      </c>
      <c r="C2659" s="46">
        <f t="shared" si="209"/>
        <v>0</v>
      </c>
      <c r="D2659" s="45">
        <f t="shared" si="210"/>
        <v>0</v>
      </c>
      <c r="E2659" s="251">
        <f t="shared" si="211"/>
        <v>0</v>
      </c>
      <c r="F2659" s="168"/>
      <c r="G2659" s="96"/>
      <c r="H2659" s="79"/>
      <c r="I2659" s="285"/>
      <c r="J2659" s="62"/>
      <c r="K2659" s="51"/>
      <c r="L2659" s="66"/>
    </row>
    <row r="2660" spans="1:12" x14ac:dyDescent="0.4">
      <c r="A2660" s="45">
        <f t="shared" ca="1" si="208"/>
        <v>0</v>
      </c>
      <c r="B2660" s="45" t="b">
        <f t="shared" si="207"/>
        <v>0</v>
      </c>
      <c r="C2660" s="46">
        <f t="shared" si="209"/>
        <v>0</v>
      </c>
      <c r="D2660" s="45">
        <f t="shared" si="210"/>
        <v>0</v>
      </c>
      <c r="E2660" s="251">
        <f t="shared" si="211"/>
        <v>0</v>
      </c>
      <c r="F2660" s="168"/>
      <c r="G2660" s="96"/>
      <c r="H2660" s="79"/>
      <c r="I2660" s="285"/>
      <c r="J2660" s="62"/>
      <c r="K2660" s="51"/>
      <c r="L2660" s="66"/>
    </row>
    <row r="2661" spans="1:12" x14ac:dyDescent="0.4">
      <c r="A2661" s="45">
        <f t="shared" ca="1" si="208"/>
        <v>0</v>
      </c>
      <c r="B2661" s="45" t="b">
        <f t="shared" si="207"/>
        <v>0</v>
      </c>
      <c r="C2661" s="46">
        <f t="shared" si="209"/>
        <v>0</v>
      </c>
      <c r="D2661" s="45">
        <f t="shared" si="210"/>
        <v>0</v>
      </c>
      <c r="E2661" s="251">
        <f t="shared" si="211"/>
        <v>0</v>
      </c>
      <c r="F2661" s="168"/>
      <c r="G2661" s="96"/>
      <c r="H2661" s="79"/>
      <c r="I2661" s="285"/>
      <c r="J2661" s="62"/>
      <c r="K2661" s="51"/>
      <c r="L2661" s="66"/>
    </row>
    <row r="2662" spans="1:12" x14ac:dyDescent="0.4">
      <c r="A2662" s="45">
        <f t="shared" ca="1" si="208"/>
        <v>0</v>
      </c>
      <c r="B2662" s="45" t="b">
        <f t="shared" si="207"/>
        <v>0</v>
      </c>
      <c r="C2662" s="46">
        <f t="shared" si="209"/>
        <v>0</v>
      </c>
      <c r="D2662" s="45">
        <f t="shared" si="210"/>
        <v>0</v>
      </c>
      <c r="E2662" s="251">
        <f t="shared" si="211"/>
        <v>0</v>
      </c>
      <c r="F2662" s="168"/>
      <c r="G2662" s="96"/>
      <c r="H2662" s="79"/>
      <c r="I2662" s="285"/>
      <c r="J2662" s="62"/>
      <c r="K2662" s="51"/>
      <c r="L2662" s="66"/>
    </row>
    <row r="2663" spans="1:12" x14ac:dyDescent="0.4">
      <c r="A2663" s="45">
        <f t="shared" ca="1" si="208"/>
        <v>0</v>
      </c>
      <c r="B2663" s="45" t="b">
        <f t="shared" si="207"/>
        <v>0</v>
      </c>
      <c r="C2663" s="46">
        <f t="shared" si="209"/>
        <v>0</v>
      </c>
      <c r="D2663" s="45">
        <f t="shared" si="210"/>
        <v>0</v>
      </c>
      <c r="E2663" s="251">
        <f t="shared" si="211"/>
        <v>0</v>
      </c>
      <c r="F2663" s="168"/>
      <c r="G2663" s="96"/>
      <c r="H2663" s="79"/>
      <c r="I2663" s="285"/>
      <c r="J2663" s="62"/>
      <c r="K2663" s="51"/>
      <c r="L2663" s="66"/>
    </row>
    <row r="2664" spans="1:12" x14ac:dyDescent="0.4">
      <c r="A2664" s="45">
        <f t="shared" ca="1" si="208"/>
        <v>0</v>
      </c>
      <c r="B2664" s="45" t="b">
        <f t="shared" si="207"/>
        <v>0</v>
      </c>
      <c r="C2664" s="46">
        <f t="shared" si="209"/>
        <v>0</v>
      </c>
      <c r="D2664" s="45">
        <f t="shared" si="210"/>
        <v>0</v>
      </c>
      <c r="E2664" s="251">
        <f t="shared" si="211"/>
        <v>0</v>
      </c>
      <c r="F2664" s="168"/>
      <c r="G2664" s="96"/>
      <c r="H2664" s="79"/>
      <c r="I2664" s="285"/>
      <c r="J2664" s="62"/>
      <c r="K2664" s="51"/>
      <c r="L2664" s="66"/>
    </row>
    <row r="2665" spans="1:12" x14ac:dyDescent="0.4">
      <c r="A2665" s="45">
        <f t="shared" ca="1" si="208"/>
        <v>0</v>
      </c>
      <c r="B2665" s="45" t="b">
        <f t="shared" si="207"/>
        <v>0</v>
      </c>
      <c r="C2665" s="46">
        <f t="shared" si="209"/>
        <v>0</v>
      </c>
      <c r="D2665" s="45">
        <f t="shared" si="210"/>
        <v>0</v>
      </c>
      <c r="E2665" s="251">
        <f t="shared" si="211"/>
        <v>0</v>
      </c>
      <c r="F2665" s="168"/>
      <c r="G2665" s="96"/>
      <c r="H2665" s="79"/>
      <c r="I2665" s="285"/>
      <c r="J2665" s="62"/>
      <c r="K2665" s="51"/>
      <c r="L2665" s="66"/>
    </row>
    <row r="2666" spans="1:12" x14ac:dyDescent="0.4">
      <c r="A2666" s="45">
        <f t="shared" ca="1" si="208"/>
        <v>0</v>
      </c>
      <c r="B2666" s="45" t="b">
        <f t="shared" si="207"/>
        <v>0</v>
      </c>
      <c r="C2666" s="46">
        <f t="shared" si="209"/>
        <v>0</v>
      </c>
      <c r="D2666" s="45">
        <f t="shared" si="210"/>
        <v>0</v>
      </c>
      <c r="E2666" s="251">
        <f t="shared" si="211"/>
        <v>0</v>
      </c>
      <c r="F2666" s="168"/>
      <c r="G2666" s="96"/>
      <c r="H2666" s="79"/>
      <c r="I2666" s="285"/>
      <c r="J2666" s="62"/>
      <c r="K2666" s="51"/>
      <c r="L2666" s="66"/>
    </row>
    <row r="2667" spans="1:12" x14ac:dyDescent="0.4">
      <c r="A2667" s="45">
        <f t="shared" ca="1" si="208"/>
        <v>0</v>
      </c>
      <c r="B2667" s="45" t="b">
        <f t="shared" si="207"/>
        <v>0</v>
      </c>
      <c r="C2667" s="46">
        <f t="shared" si="209"/>
        <v>0</v>
      </c>
      <c r="D2667" s="45">
        <f t="shared" si="210"/>
        <v>0</v>
      </c>
      <c r="E2667" s="251">
        <f t="shared" si="211"/>
        <v>0</v>
      </c>
      <c r="F2667" s="168"/>
      <c r="G2667" s="96"/>
      <c r="H2667" s="79"/>
      <c r="I2667" s="285"/>
      <c r="J2667" s="62"/>
      <c r="K2667" s="51"/>
      <c r="L2667" s="66"/>
    </row>
    <row r="2668" spans="1:12" x14ac:dyDescent="0.4">
      <c r="A2668" s="45">
        <f t="shared" ca="1" si="208"/>
        <v>0</v>
      </c>
      <c r="B2668" s="45" t="b">
        <f t="shared" si="207"/>
        <v>0</v>
      </c>
      <c r="C2668" s="46">
        <f t="shared" si="209"/>
        <v>0</v>
      </c>
      <c r="D2668" s="45">
        <f t="shared" si="210"/>
        <v>0</v>
      </c>
      <c r="E2668" s="251">
        <f t="shared" si="211"/>
        <v>0</v>
      </c>
      <c r="F2668" s="168"/>
      <c r="G2668" s="96"/>
      <c r="H2668" s="79"/>
      <c r="I2668" s="285"/>
      <c r="J2668" s="62"/>
      <c r="K2668" s="51"/>
      <c r="L2668" s="66"/>
    </row>
    <row r="2669" spans="1:12" x14ac:dyDescent="0.4">
      <c r="A2669" s="45">
        <f t="shared" ca="1" si="208"/>
        <v>0</v>
      </c>
      <c r="B2669" s="45" t="b">
        <f t="shared" si="207"/>
        <v>0</v>
      </c>
      <c r="C2669" s="46">
        <f t="shared" si="209"/>
        <v>0</v>
      </c>
      <c r="D2669" s="45">
        <f t="shared" si="210"/>
        <v>0</v>
      </c>
      <c r="E2669" s="251">
        <f t="shared" si="211"/>
        <v>0</v>
      </c>
      <c r="F2669" s="168"/>
      <c r="G2669" s="96"/>
      <c r="H2669" s="79"/>
      <c r="I2669" s="285"/>
      <c r="J2669" s="62"/>
      <c r="K2669" s="51"/>
      <c r="L2669" s="66"/>
    </row>
    <row r="2670" spans="1:12" x14ac:dyDescent="0.4">
      <c r="A2670" s="45">
        <f t="shared" ca="1" si="208"/>
        <v>0</v>
      </c>
      <c r="B2670" s="45" t="b">
        <f t="shared" si="207"/>
        <v>0</v>
      </c>
      <c r="C2670" s="46">
        <f t="shared" si="209"/>
        <v>0</v>
      </c>
      <c r="D2670" s="45">
        <f t="shared" si="210"/>
        <v>0</v>
      </c>
      <c r="E2670" s="251">
        <f t="shared" si="211"/>
        <v>0</v>
      </c>
      <c r="F2670" s="168"/>
      <c r="G2670" s="96"/>
      <c r="H2670" s="79"/>
      <c r="I2670" s="285"/>
      <c r="J2670" s="62"/>
      <c r="K2670" s="51"/>
      <c r="L2670" s="66"/>
    </row>
    <row r="2671" spans="1:12" x14ac:dyDescent="0.4">
      <c r="A2671" s="45">
        <f t="shared" ca="1" si="208"/>
        <v>0</v>
      </c>
      <c r="B2671" s="45" t="b">
        <f t="shared" si="207"/>
        <v>0</v>
      </c>
      <c r="C2671" s="46">
        <f t="shared" si="209"/>
        <v>0</v>
      </c>
      <c r="D2671" s="45">
        <f t="shared" si="210"/>
        <v>0</v>
      </c>
      <c r="E2671" s="251">
        <f t="shared" si="211"/>
        <v>0</v>
      </c>
      <c r="F2671" s="168"/>
      <c r="G2671" s="96"/>
      <c r="H2671" s="79"/>
      <c r="I2671" s="285"/>
      <c r="J2671" s="62"/>
      <c r="K2671" s="51"/>
      <c r="L2671" s="66"/>
    </row>
    <row r="2672" spans="1:12" x14ac:dyDescent="0.4">
      <c r="A2672" s="45">
        <f t="shared" ca="1" si="208"/>
        <v>0</v>
      </c>
      <c r="B2672" s="45" t="b">
        <f t="shared" si="207"/>
        <v>0</v>
      </c>
      <c r="C2672" s="46">
        <f t="shared" si="209"/>
        <v>0</v>
      </c>
      <c r="D2672" s="45">
        <f t="shared" si="210"/>
        <v>0</v>
      </c>
      <c r="E2672" s="251">
        <f t="shared" si="211"/>
        <v>0</v>
      </c>
      <c r="F2672" s="168"/>
      <c r="G2672" s="96"/>
      <c r="H2672" s="79"/>
      <c r="I2672" s="285"/>
      <c r="J2672" s="62"/>
      <c r="K2672" s="51"/>
      <c r="L2672" s="66"/>
    </row>
    <row r="2673" spans="1:12" x14ac:dyDescent="0.4">
      <c r="A2673" s="45">
        <f t="shared" ca="1" si="208"/>
        <v>0</v>
      </c>
      <c r="B2673" s="45" t="b">
        <f t="shared" si="207"/>
        <v>0</v>
      </c>
      <c r="C2673" s="46">
        <f t="shared" si="209"/>
        <v>0</v>
      </c>
      <c r="D2673" s="45">
        <f t="shared" si="210"/>
        <v>0</v>
      </c>
      <c r="E2673" s="251">
        <f t="shared" si="211"/>
        <v>0</v>
      </c>
      <c r="F2673" s="168"/>
      <c r="G2673" s="96"/>
      <c r="H2673" s="79"/>
      <c r="I2673" s="285"/>
      <c r="J2673" s="62"/>
      <c r="K2673" s="51"/>
      <c r="L2673" s="66"/>
    </row>
    <row r="2674" spans="1:12" x14ac:dyDescent="0.4">
      <c r="A2674" s="45">
        <f t="shared" ca="1" si="208"/>
        <v>0</v>
      </c>
      <c r="B2674" s="45" t="b">
        <f t="shared" si="207"/>
        <v>0</v>
      </c>
      <c r="C2674" s="46">
        <f t="shared" si="209"/>
        <v>0</v>
      </c>
      <c r="D2674" s="45">
        <f t="shared" si="210"/>
        <v>0</v>
      </c>
      <c r="E2674" s="251">
        <f t="shared" si="211"/>
        <v>0</v>
      </c>
      <c r="F2674" s="168"/>
      <c r="G2674" s="96"/>
      <c r="H2674" s="79"/>
      <c r="I2674" s="285"/>
      <c r="J2674" s="62"/>
      <c r="K2674" s="51"/>
      <c r="L2674" s="66"/>
    </row>
    <row r="2675" spans="1:12" x14ac:dyDescent="0.4">
      <c r="A2675" s="45">
        <f t="shared" ca="1" si="208"/>
        <v>0</v>
      </c>
      <c r="B2675" s="45" t="b">
        <f t="shared" si="207"/>
        <v>0</v>
      </c>
      <c r="C2675" s="46">
        <f t="shared" si="209"/>
        <v>0</v>
      </c>
      <c r="D2675" s="45">
        <f t="shared" si="210"/>
        <v>0</v>
      </c>
      <c r="E2675" s="251">
        <f t="shared" si="211"/>
        <v>0</v>
      </c>
      <c r="F2675" s="168"/>
      <c r="G2675" s="96"/>
      <c r="H2675" s="79"/>
      <c r="I2675" s="285"/>
      <c r="J2675" s="62"/>
      <c r="K2675" s="51"/>
      <c r="L2675" s="66"/>
    </row>
    <row r="2676" spans="1:12" x14ac:dyDescent="0.4">
      <c r="A2676" s="45">
        <f t="shared" ca="1" si="208"/>
        <v>0</v>
      </c>
      <c r="B2676" s="45" t="b">
        <f t="shared" si="207"/>
        <v>0</v>
      </c>
      <c r="C2676" s="46">
        <f t="shared" si="209"/>
        <v>0</v>
      </c>
      <c r="D2676" s="45">
        <f t="shared" si="210"/>
        <v>0</v>
      </c>
      <c r="E2676" s="251">
        <f t="shared" si="211"/>
        <v>0</v>
      </c>
      <c r="F2676" s="168"/>
      <c r="G2676" s="96"/>
      <c r="H2676" s="79"/>
      <c r="I2676" s="285"/>
      <c r="J2676" s="62"/>
      <c r="K2676" s="51"/>
      <c r="L2676" s="66"/>
    </row>
    <row r="2677" spans="1:12" x14ac:dyDescent="0.4">
      <c r="A2677" s="45">
        <f t="shared" ca="1" si="208"/>
        <v>0</v>
      </c>
      <c r="B2677" s="45" t="b">
        <f t="shared" si="207"/>
        <v>0</v>
      </c>
      <c r="C2677" s="46">
        <f t="shared" si="209"/>
        <v>0</v>
      </c>
      <c r="D2677" s="45">
        <f t="shared" si="210"/>
        <v>0</v>
      </c>
      <c r="E2677" s="251">
        <f t="shared" si="211"/>
        <v>0</v>
      </c>
      <c r="F2677" s="168"/>
      <c r="G2677" s="96"/>
      <c r="H2677" s="79"/>
      <c r="I2677" s="285"/>
      <c r="J2677" s="62"/>
      <c r="K2677" s="51"/>
      <c r="L2677" s="66"/>
    </row>
    <row r="2678" spans="1:12" x14ac:dyDescent="0.4">
      <c r="A2678" s="45">
        <f t="shared" ca="1" si="208"/>
        <v>0</v>
      </c>
      <c r="B2678" s="45" t="b">
        <f t="shared" si="207"/>
        <v>0</v>
      </c>
      <c r="C2678" s="46">
        <f t="shared" si="209"/>
        <v>0</v>
      </c>
      <c r="D2678" s="45">
        <f t="shared" si="210"/>
        <v>0</v>
      </c>
      <c r="E2678" s="251">
        <f t="shared" si="211"/>
        <v>0</v>
      </c>
      <c r="F2678" s="168"/>
      <c r="G2678" s="96"/>
      <c r="H2678" s="79"/>
      <c r="I2678" s="285"/>
      <c r="J2678" s="62"/>
      <c r="K2678" s="51"/>
      <c r="L2678" s="66"/>
    </row>
    <row r="2679" spans="1:12" x14ac:dyDescent="0.4">
      <c r="A2679" s="45">
        <f t="shared" ca="1" si="208"/>
        <v>0</v>
      </c>
      <c r="B2679" s="45" t="b">
        <f t="shared" si="207"/>
        <v>0</v>
      </c>
      <c r="C2679" s="46">
        <f t="shared" si="209"/>
        <v>0</v>
      </c>
      <c r="D2679" s="45">
        <f t="shared" si="210"/>
        <v>0</v>
      </c>
      <c r="E2679" s="251">
        <f t="shared" si="211"/>
        <v>0</v>
      </c>
      <c r="F2679" s="168"/>
      <c r="G2679" s="96"/>
      <c r="H2679" s="79"/>
      <c r="I2679" s="285"/>
      <c r="J2679" s="62"/>
      <c r="K2679" s="51"/>
      <c r="L2679" s="66"/>
    </row>
    <row r="2680" spans="1:12" x14ac:dyDescent="0.4">
      <c r="A2680" s="45">
        <f t="shared" ca="1" si="208"/>
        <v>0</v>
      </c>
      <c r="B2680" s="45" t="b">
        <f t="shared" si="207"/>
        <v>0</v>
      </c>
      <c r="C2680" s="46">
        <f t="shared" si="209"/>
        <v>0</v>
      </c>
      <c r="D2680" s="45">
        <f t="shared" si="210"/>
        <v>0</v>
      </c>
      <c r="E2680" s="251">
        <f t="shared" si="211"/>
        <v>0</v>
      </c>
      <c r="F2680" s="168"/>
      <c r="G2680" s="96"/>
      <c r="H2680" s="79"/>
      <c r="I2680" s="285"/>
      <c r="J2680" s="62"/>
      <c r="K2680" s="51"/>
      <c r="L2680" s="66"/>
    </row>
    <row r="2681" spans="1:12" x14ac:dyDescent="0.4">
      <c r="A2681" s="45">
        <f t="shared" ca="1" si="208"/>
        <v>0</v>
      </c>
      <c r="B2681" s="45" t="b">
        <f t="shared" si="207"/>
        <v>0</v>
      </c>
      <c r="C2681" s="46">
        <f t="shared" si="209"/>
        <v>0</v>
      </c>
      <c r="D2681" s="45">
        <f t="shared" si="210"/>
        <v>0</v>
      </c>
      <c r="E2681" s="251">
        <f t="shared" si="211"/>
        <v>0</v>
      </c>
      <c r="F2681" s="168"/>
      <c r="G2681" s="96"/>
      <c r="H2681" s="79"/>
      <c r="I2681" s="285"/>
      <c r="J2681" s="62"/>
      <c r="K2681" s="51"/>
      <c r="L2681" s="66"/>
    </row>
    <row r="2682" spans="1:12" x14ac:dyDescent="0.4">
      <c r="A2682" s="45">
        <f t="shared" ca="1" si="208"/>
        <v>0</v>
      </c>
      <c r="B2682" s="45" t="b">
        <f t="shared" si="207"/>
        <v>0</v>
      </c>
      <c r="C2682" s="46">
        <f t="shared" si="209"/>
        <v>0</v>
      </c>
      <c r="D2682" s="45">
        <f t="shared" si="210"/>
        <v>0</v>
      </c>
      <c r="E2682" s="251">
        <f t="shared" si="211"/>
        <v>0</v>
      </c>
      <c r="F2682" s="168"/>
      <c r="G2682" s="96"/>
      <c r="H2682" s="79"/>
      <c r="I2682" s="285"/>
      <c r="J2682" s="62"/>
      <c r="K2682" s="51"/>
      <c r="L2682" s="66"/>
    </row>
    <row r="2683" spans="1:12" x14ac:dyDescent="0.4">
      <c r="A2683" s="45">
        <f t="shared" ca="1" si="208"/>
        <v>0</v>
      </c>
      <c r="B2683" s="45" t="b">
        <f t="shared" si="207"/>
        <v>0</v>
      </c>
      <c r="C2683" s="46">
        <f t="shared" si="209"/>
        <v>0</v>
      </c>
      <c r="D2683" s="45">
        <f t="shared" si="210"/>
        <v>0</v>
      </c>
      <c r="E2683" s="251">
        <f t="shared" si="211"/>
        <v>0</v>
      </c>
      <c r="F2683" s="168"/>
      <c r="G2683" s="96"/>
      <c r="H2683" s="79"/>
      <c r="I2683" s="285"/>
      <c r="J2683" s="62"/>
      <c r="K2683" s="51"/>
      <c r="L2683" s="66"/>
    </row>
    <row r="2684" spans="1:12" x14ac:dyDescent="0.4">
      <c r="A2684" s="45">
        <f t="shared" ca="1" si="208"/>
        <v>0</v>
      </c>
      <c r="B2684" s="45" t="b">
        <f t="shared" si="207"/>
        <v>0</v>
      </c>
      <c r="C2684" s="46">
        <f t="shared" si="209"/>
        <v>0</v>
      </c>
      <c r="D2684" s="45">
        <f t="shared" si="210"/>
        <v>0</v>
      </c>
      <c r="E2684" s="251">
        <f t="shared" si="211"/>
        <v>0</v>
      </c>
      <c r="F2684" s="168"/>
      <c r="G2684" s="96"/>
      <c r="H2684" s="79"/>
      <c r="I2684" s="285"/>
      <c r="J2684" s="62"/>
      <c r="K2684" s="51"/>
      <c r="L2684" s="66"/>
    </row>
    <row r="2685" spans="1:12" x14ac:dyDescent="0.4">
      <c r="A2685" s="45">
        <f t="shared" ca="1" si="208"/>
        <v>0</v>
      </c>
      <c r="B2685" s="45" t="b">
        <f t="shared" si="207"/>
        <v>0</v>
      </c>
      <c r="C2685" s="46">
        <f t="shared" si="209"/>
        <v>0</v>
      </c>
      <c r="D2685" s="45">
        <f t="shared" si="210"/>
        <v>0</v>
      </c>
      <c r="E2685" s="251">
        <f t="shared" si="211"/>
        <v>0</v>
      </c>
      <c r="F2685" s="168"/>
      <c r="G2685" s="96"/>
      <c r="H2685" s="79"/>
      <c r="I2685" s="285"/>
      <c r="J2685" s="62"/>
      <c r="K2685" s="51"/>
      <c r="L2685" s="66"/>
    </row>
    <row r="2686" spans="1:12" x14ac:dyDescent="0.4">
      <c r="A2686" s="45">
        <f t="shared" ca="1" si="208"/>
        <v>0</v>
      </c>
      <c r="B2686" s="45" t="b">
        <f t="shared" si="207"/>
        <v>0</v>
      </c>
      <c r="C2686" s="46">
        <f t="shared" si="209"/>
        <v>0</v>
      </c>
      <c r="D2686" s="45">
        <f t="shared" si="210"/>
        <v>0</v>
      </c>
      <c r="E2686" s="251">
        <f t="shared" si="211"/>
        <v>0</v>
      </c>
      <c r="F2686" s="168"/>
      <c r="G2686" s="96"/>
      <c r="H2686" s="79"/>
      <c r="I2686" s="285"/>
      <c r="J2686" s="62"/>
      <c r="K2686" s="51"/>
      <c r="L2686" s="66"/>
    </row>
    <row r="2687" spans="1:12" x14ac:dyDescent="0.4">
      <c r="A2687" s="45">
        <f t="shared" ca="1" si="208"/>
        <v>0</v>
      </c>
      <c r="B2687" s="45" t="b">
        <f t="shared" si="207"/>
        <v>0</v>
      </c>
      <c r="C2687" s="46">
        <f t="shared" si="209"/>
        <v>0</v>
      </c>
      <c r="D2687" s="45">
        <f t="shared" si="210"/>
        <v>0</v>
      </c>
      <c r="E2687" s="251">
        <f t="shared" si="211"/>
        <v>0</v>
      </c>
      <c r="F2687" s="168"/>
      <c r="G2687" s="96"/>
      <c r="H2687" s="79"/>
      <c r="I2687" s="285"/>
      <c r="J2687" s="62"/>
      <c r="K2687" s="51"/>
      <c r="L2687" s="66"/>
    </row>
    <row r="2688" spans="1:12" x14ac:dyDescent="0.4">
      <c r="A2688" s="45">
        <f t="shared" ca="1" si="208"/>
        <v>0</v>
      </c>
      <c r="B2688" s="45" t="b">
        <f t="shared" si="207"/>
        <v>0</v>
      </c>
      <c r="C2688" s="46">
        <f t="shared" si="209"/>
        <v>0</v>
      </c>
      <c r="D2688" s="45">
        <f t="shared" si="210"/>
        <v>0</v>
      </c>
      <c r="E2688" s="251">
        <f t="shared" si="211"/>
        <v>0</v>
      </c>
      <c r="F2688" s="168"/>
      <c r="G2688" s="96"/>
      <c r="H2688" s="79"/>
      <c r="I2688" s="285"/>
      <c r="J2688" s="62"/>
      <c r="K2688" s="51"/>
      <c r="L2688" s="66"/>
    </row>
    <row r="2689" spans="1:12" x14ac:dyDescent="0.4">
      <c r="A2689" s="45">
        <f t="shared" ca="1" si="208"/>
        <v>0</v>
      </c>
      <c r="B2689" s="45" t="b">
        <f t="shared" si="207"/>
        <v>0</v>
      </c>
      <c r="C2689" s="46">
        <f t="shared" si="209"/>
        <v>0</v>
      </c>
      <c r="D2689" s="45">
        <f t="shared" si="210"/>
        <v>0</v>
      </c>
      <c r="E2689" s="251">
        <f t="shared" si="211"/>
        <v>0</v>
      </c>
      <c r="F2689" s="168"/>
      <c r="G2689" s="96"/>
      <c r="H2689" s="79"/>
      <c r="I2689" s="285"/>
      <c r="J2689" s="62"/>
      <c r="K2689" s="51"/>
      <c r="L2689" s="66"/>
    </row>
    <row r="2690" spans="1:12" x14ac:dyDescent="0.4">
      <c r="A2690" s="45">
        <f t="shared" ca="1" si="208"/>
        <v>0</v>
      </c>
      <c r="B2690" s="45" t="b">
        <f t="shared" si="207"/>
        <v>0</v>
      </c>
      <c r="C2690" s="46">
        <f t="shared" si="209"/>
        <v>0</v>
      </c>
      <c r="D2690" s="45">
        <f t="shared" si="210"/>
        <v>0</v>
      </c>
      <c r="E2690" s="251">
        <f t="shared" si="211"/>
        <v>0</v>
      </c>
      <c r="F2690" s="168"/>
      <c r="G2690" s="96"/>
      <c r="H2690" s="79"/>
      <c r="I2690" s="285"/>
      <c r="J2690" s="62"/>
      <c r="K2690" s="51"/>
      <c r="L2690" s="66"/>
    </row>
    <row r="2691" spans="1:12" x14ac:dyDescent="0.4">
      <c r="A2691" s="45">
        <f t="shared" ca="1" si="208"/>
        <v>0</v>
      </c>
      <c r="B2691" s="45" t="b">
        <f t="shared" si="207"/>
        <v>0</v>
      </c>
      <c r="C2691" s="46">
        <f t="shared" si="209"/>
        <v>0</v>
      </c>
      <c r="D2691" s="45">
        <f t="shared" si="210"/>
        <v>0</v>
      </c>
      <c r="E2691" s="251">
        <f t="shared" si="211"/>
        <v>0</v>
      </c>
      <c r="F2691" s="168"/>
      <c r="G2691" s="96"/>
      <c r="H2691" s="79"/>
      <c r="I2691" s="285"/>
      <c r="J2691" s="62"/>
      <c r="K2691" s="51"/>
      <c r="L2691" s="66"/>
    </row>
    <row r="2692" spans="1:12" x14ac:dyDescent="0.4">
      <c r="A2692" s="45">
        <f t="shared" ca="1" si="208"/>
        <v>0</v>
      </c>
      <c r="B2692" s="45" t="b">
        <f t="shared" si="207"/>
        <v>0</v>
      </c>
      <c r="C2692" s="46">
        <f t="shared" si="209"/>
        <v>0</v>
      </c>
      <c r="D2692" s="45">
        <f t="shared" si="210"/>
        <v>0</v>
      </c>
      <c r="E2692" s="251">
        <f t="shared" si="211"/>
        <v>0</v>
      </c>
      <c r="F2692" s="168"/>
      <c r="G2692" s="96"/>
      <c r="H2692" s="79"/>
      <c r="I2692" s="285"/>
      <c r="J2692" s="62"/>
      <c r="K2692" s="51"/>
      <c r="L2692" s="66"/>
    </row>
    <row r="2693" spans="1:12" x14ac:dyDescent="0.4">
      <c r="A2693" s="45">
        <f t="shared" ca="1" si="208"/>
        <v>0</v>
      </c>
      <c r="B2693" s="45" t="b">
        <f t="shared" si="207"/>
        <v>0</v>
      </c>
      <c r="C2693" s="46">
        <f t="shared" si="209"/>
        <v>0</v>
      </c>
      <c r="D2693" s="45">
        <f t="shared" si="210"/>
        <v>0</v>
      </c>
      <c r="E2693" s="251">
        <f t="shared" si="211"/>
        <v>0</v>
      </c>
      <c r="F2693" s="168"/>
      <c r="G2693" s="96"/>
      <c r="H2693" s="79"/>
      <c r="I2693" s="285"/>
      <c r="J2693" s="62"/>
      <c r="K2693" s="51"/>
      <c r="L2693" s="66"/>
    </row>
    <row r="2694" spans="1:12" x14ac:dyDescent="0.4">
      <c r="A2694" s="45">
        <f t="shared" ca="1" si="208"/>
        <v>0</v>
      </c>
      <c r="B2694" s="45" t="b">
        <f t="shared" si="207"/>
        <v>0</v>
      </c>
      <c r="C2694" s="46">
        <f t="shared" si="209"/>
        <v>0</v>
      </c>
      <c r="D2694" s="45">
        <f t="shared" si="210"/>
        <v>0</v>
      </c>
      <c r="E2694" s="251">
        <f t="shared" si="211"/>
        <v>0</v>
      </c>
      <c r="F2694" s="168"/>
      <c r="G2694" s="96"/>
      <c r="H2694" s="79"/>
      <c r="I2694" s="285"/>
      <c r="J2694" s="62"/>
      <c r="K2694" s="51"/>
      <c r="L2694" s="66"/>
    </row>
    <row r="2695" spans="1:12" x14ac:dyDescent="0.4">
      <c r="A2695" s="45">
        <f t="shared" ca="1" si="208"/>
        <v>0</v>
      </c>
      <c r="B2695" s="45" t="b">
        <f t="shared" ref="B2695:B2758" si="212">AND(分科號=E2695,D2695&gt;=分起日,D2695&lt;=分訖日)</f>
        <v>0</v>
      </c>
      <c r="C2695" s="46">
        <f t="shared" si="209"/>
        <v>0</v>
      </c>
      <c r="D2695" s="45">
        <f t="shared" si="210"/>
        <v>0</v>
      </c>
      <c r="E2695" s="251">
        <f t="shared" si="211"/>
        <v>0</v>
      </c>
      <c r="F2695" s="168"/>
      <c r="G2695" s="96"/>
      <c r="H2695" s="79"/>
      <c r="I2695" s="285"/>
      <c r="J2695" s="62"/>
      <c r="K2695" s="51"/>
      <c r="L2695" s="66"/>
    </row>
    <row r="2696" spans="1:12" x14ac:dyDescent="0.4">
      <c r="A2696" s="45">
        <f t="shared" ref="A2696:A2759" ca="1" si="213">IF(B2696,COUNTIF(OFFSET(B2696,ROW()*-1+6,,ROW()-5),TRUE),)</f>
        <v>0</v>
      </c>
      <c r="B2696" s="45" t="b">
        <f t="shared" si="212"/>
        <v>0</v>
      </c>
      <c r="C2696" s="46">
        <f t="shared" ref="C2696:C2759" si="214">IF(F2696&lt;&gt;"",F2696,IF(E2696&lt;&gt;0,INDEX(C:C,ROW()-1),0))</f>
        <v>0</v>
      </c>
      <c r="D2696" s="45">
        <f t="shared" ref="D2696:D2759" si="215">IF(G2696&lt;&gt;"",G2696,IF(E2696&lt;&gt;0,INDEX(D:D,ROW()-1),0))</f>
        <v>0</v>
      </c>
      <c r="E2696" s="251">
        <f t="shared" si="211"/>
        <v>0</v>
      </c>
      <c r="F2696" s="168"/>
      <c r="G2696" s="96"/>
      <c r="H2696" s="79"/>
      <c r="I2696" s="285"/>
      <c r="J2696" s="62"/>
      <c r="K2696" s="51"/>
      <c r="L2696" s="66"/>
    </row>
    <row r="2697" spans="1:12" x14ac:dyDescent="0.4">
      <c r="A2697" s="45">
        <f t="shared" ca="1" si="213"/>
        <v>0</v>
      </c>
      <c r="B2697" s="45" t="b">
        <f t="shared" si="212"/>
        <v>0</v>
      </c>
      <c r="C2697" s="46">
        <f t="shared" si="214"/>
        <v>0</v>
      </c>
      <c r="D2697" s="45">
        <f t="shared" si="215"/>
        <v>0</v>
      </c>
      <c r="E2697" s="251">
        <f t="shared" si="211"/>
        <v>0</v>
      </c>
      <c r="F2697" s="168"/>
      <c r="G2697" s="96"/>
      <c r="H2697" s="79"/>
      <c r="I2697" s="285"/>
      <c r="J2697" s="62"/>
      <c r="K2697" s="51"/>
      <c r="L2697" s="66"/>
    </row>
    <row r="2698" spans="1:12" x14ac:dyDescent="0.4">
      <c r="A2698" s="45">
        <f t="shared" ca="1" si="213"/>
        <v>0</v>
      </c>
      <c r="B2698" s="45" t="b">
        <f t="shared" si="212"/>
        <v>0</v>
      </c>
      <c r="C2698" s="46">
        <f t="shared" si="214"/>
        <v>0</v>
      </c>
      <c r="D2698" s="45">
        <f t="shared" si="215"/>
        <v>0</v>
      </c>
      <c r="E2698" s="251">
        <f t="shared" ref="E2698:E2761" si="216">IF(I2698&lt;&gt;"",VALUE(TRIM(LEFT(I2698,6))),0)</f>
        <v>0</v>
      </c>
      <c r="F2698" s="168"/>
      <c r="G2698" s="96"/>
      <c r="H2698" s="79"/>
      <c r="I2698" s="285"/>
      <c r="J2698" s="62"/>
      <c r="K2698" s="51"/>
      <c r="L2698" s="66"/>
    </row>
    <row r="2699" spans="1:12" x14ac:dyDescent="0.4">
      <c r="A2699" s="45">
        <f t="shared" ca="1" si="213"/>
        <v>0</v>
      </c>
      <c r="B2699" s="45" t="b">
        <f t="shared" si="212"/>
        <v>0</v>
      </c>
      <c r="C2699" s="46">
        <f t="shared" si="214"/>
        <v>0</v>
      </c>
      <c r="D2699" s="45">
        <f t="shared" si="215"/>
        <v>0</v>
      </c>
      <c r="E2699" s="251">
        <f t="shared" si="216"/>
        <v>0</v>
      </c>
      <c r="F2699" s="168"/>
      <c r="G2699" s="96"/>
      <c r="H2699" s="79"/>
      <c r="I2699" s="285"/>
      <c r="J2699" s="62"/>
      <c r="K2699" s="51"/>
      <c r="L2699" s="66"/>
    </row>
    <row r="2700" spans="1:12" x14ac:dyDescent="0.4">
      <c r="A2700" s="45">
        <f t="shared" ca="1" si="213"/>
        <v>0</v>
      </c>
      <c r="B2700" s="45" t="b">
        <f t="shared" si="212"/>
        <v>0</v>
      </c>
      <c r="C2700" s="46">
        <f t="shared" si="214"/>
        <v>0</v>
      </c>
      <c r="D2700" s="45">
        <f t="shared" si="215"/>
        <v>0</v>
      </c>
      <c r="E2700" s="251">
        <f t="shared" si="216"/>
        <v>0</v>
      </c>
      <c r="F2700" s="168"/>
      <c r="G2700" s="96"/>
      <c r="H2700" s="79"/>
      <c r="I2700" s="285"/>
      <c r="J2700" s="62"/>
      <c r="K2700" s="51"/>
      <c r="L2700" s="66"/>
    </row>
    <row r="2701" spans="1:12" x14ac:dyDescent="0.4">
      <c r="A2701" s="45">
        <f t="shared" ca="1" si="213"/>
        <v>0</v>
      </c>
      <c r="B2701" s="45" t="b">
        <f t="shared" si="212"/>
        <v>0</v>
      </c>
      <c r="C2701" s="46">
        <f t="shared" si="214"/>
        <v>0</v>
      </c>
      <c r="D2701" s="45">
        <f t="shared" si="215"/>
        <v>0</v>
      </c>
      <c r="E2701" s="251">
        <f t="shared" si="216"/>
        <v>0</v>
      </c>
      <c r="F2701" s="168"/>
      <c r="G2701" s="96"/>
      <c r="H2701" s="79"/>
      <c r="I2701" s="285"/>
      <c r="J2701" s="62"/>
      <c r="K2701" s="51"/>
      <c r="L2701" s="66"/>
    </row>
    <row r="2702" spans="1:12" x14ac:dyDescent="0.4">
      <c r="A2702" s="45">
        <f t="shared" ca="1" si="213"/>
        <v>0</v>
      </c>
      <c r="B2702" s="45" t="b">
        <f t="shared" si="212"/>
        <v>0</v>
      </c>
      <c r="C2702" s="46">
        <f t="shared" si="214"/>
        <v>0</v>
      </c>
      <c r="D2702" s="45">
        <f t="shared" si="215"/>
        <v>0</v>
      </c>
      <c r="E2702" s="251">
        <f t="shared" si="216"/>
        <v>0</v>
      </c>
      <c r="F2702" s="168"/>
      <c r="G2702" s="96"/>
      <c r="H2702" s="79"/>
      <c r="I2702" s="285"/>
      <c r="J2702" s="62"/>
      <c r="K2702" s="51"/>
      <c r="L2702" s="66"/>
    </row>
    <row r="2703" spans="1:12" x14ac:dyDescent="0.4">
      <c r="A2703" s="45">
        <f t="shared" ca="1" si="213"/>
        <v>0</v>
      </c>
      <c r="B2703" s="45" t="b">
        <f t="shared" si="212"/>
        <v>0</v>
      </c>
      <c r="C2703" s="46">
        <f t="shared" si="214"/>
        <v>0</v>
      </c>
      <c r="D2703" s="45">
        <f t="shared" si="215"/>
        <v>0</v>
      </c>
      <c r="E2703" s="251">
        <f t="shared" si="216"/>
        <v>0</v>
      </c>
      <c r="F2703" s="168"/>
      <c r="G2703" s="96"/>
      <c r="H2703" s="79"/>
      <c r="I2703" s="285"/>
      <c r="J2703" s="62"/>
      <c r="K2703" s="51"/>
      <c r="L2703" s="66"/>
    </row>
    <row r="2704" spans="1:12" x14ac:dyDescent="0.4">
      <c r="A2704" s="45">
        <f t="shared" ca="1" si="213"/>
        <v>0</v>
      </c>
      <c r="B2704" s="45" t="b">
        <f t="shared" si="212"/>
        <v>0</v>
      </c>
      <c r="C2704" s="46">
        <f t="shared" si="214"/>
        <v>0</v>
      </c>
      <c r="D2704" s="45">
        <f t="shared" si="215"/>
        <v>0</v>
      </c>
      <c r="E2704" s="251">
        <f t="shared" si="216"/>
        <v>0</v>
      </c>
      <c r="F2704" s="168"/>
      <c r="G2704" s="96"/>
      <c r="H2704" s="79"/>
      <c r="I2704" s="285"/>
      <c r="J2704" s="62"/>
      <c r="K2704" s="51"/>
      <c r="L2704" s="66"/>
    </row>
    <row r="2705" spans="1:12" x14ac:dyDescent="0.4">
      <c r="A2705" s="45">
        <f t="shared" ca="1" si="213"/>
        <v>0</v>
      </c>
      <c r="B2705" s="45" t="b">
        <f t="shared" si="212"/>
        <v>0</v>
      </c>
      <c r="C2705" s="46">
        <f t="shared" si="214"/>
        <v>0</v>
      </c>
      <c r="D2705" s="45">
        <f t="shared" si="215"/>
        <v>0</v>
      </c>
      <c r="E2705" s="251">
        <f t="shared" si="216"/>
        <v>0</v>
      </c>
      <c r="F2705" s="168"/>
      <c r="G2705" s="96"/>
      <c r="H2705" s="79"/>
      <c r="I2705" s="285"/>
      <c r="J2705" s="62"/>
      <c r="K2705" s="51"/>
      <c r="L2705" s="66"/>
    </row>
    <row r="2706" spans="1:12" x14ac:dyDescent="0.4">
      <c r="A2706" s="45">
        <f t="shared" ca="1" si="213"/>
        <v>0</v>
      </c>
      <c r="B2706" s="45" t="b">
        <f t="shared" si="212"/>
        <v>0</v>
      </c>
      <c r="C2706" s="46">
        <f t="shared" si="214"/>
        <v>0</v>
      </c>
      <c r="D2706" s="45">
        <f t="shared" si="215"/>
        <v>0</v>
      </c>
      <c r="E2706" s="251">
        <f t="shared" si="216"/>
        <v>0</v>
      </c>
      <c r="F2706" s="168"/>
      <c r="G2706" s="96"/>
      <c r="H2706" s="79"/>
      <c r="I2706" s="285"/>
      <c r="J2706" s="62"/>
      <c r="K2706" s="51"/>
      <c r="L2706" s="66"/>
    </row>
    <row r="2707" spans="1:12" x14ac:dyDescent="0.4">
      <c r="A2707" s="45">
        <f t="shared" ca="1" si="213"/>
        <v>0</v>
      </c>
      <c r="B2707" s="45" t="b">
        <f t="shared" si="212"/>
        <v>0</v>
      </c>
      <c r="C2707" s="46">
        <f t="shared" si="214"/>
        <v>0</v>
      </c>
      <c r="D2707" s="45">
        <f t="shared" si="215"/>
        <v>0</v>
      </c>
      <c r="E2707" s="251">
        <f t="shared" si="216"/>
        <v>0</v>
      </c>
      <c r="F2707" s="168"/>
      <c r="G2707" s="96"/>
      <c r="H2707" s="79"/>
      <c r="I2707" s="285"/>
      <c r="J2707" s="62"/>
      <c r="K2707" s="51"/>
      <c r="L2707" s="66"/>
    </row>
    <row r="2708" spans="1:12" x14ac:dyDescent="0.4">
      <c r="A2708" s="45">
        <f t="shared" ca="1" si="213"/>
        <v>0</v>
      </c>
      <c r="B2708" s="45" t="b">
        <f t="shared" si="212"/>
        <v>0</v>
      </c>
      <c r="C2708" s="46">
        <f t="shared" si="214"/>
        <v>0</v>
      </c>
      <c r="D2708" s="45">
        <f t="shared" si="215"/>
        <v>0</v>
      </c>
      <c r="E2708" s="251">
        <f t="shared" si="216"/>
        <v>0</v>
      </c>
      <c r="F2708" s="168"/>
      <c r="G2708" s="96"/>
      <c r="H2708" s="79"/>
      <c r="I2708" s="285"/>
      <c r="J2708" s="62"/>
      <c r="K2708" s="51"/>
      <c r="L2708" s="66"/>
    </row>
    <row r="2709" spans="1:12" x14ac:dyDescent="0.4">
      <c r="A2709" s="45">
        <f t="shared" ca="1" si="213"/>
        <v>0</v>
      </c>
      <c r="B2709" s="45" t="b">
        <f t="shared" si="212"/>
        <v>0</v>
      </c>
      <c r="C2709" s="46">
        <f t="shared" si="214"/>
        <v>0</v>
      </c>
      <c r="D2709" s="45">
        <f t="shared" si="215"/>
        <v>0</v>
      </c>
      <c r="E2709" s="251">
        <f t="shared" si="216"/>
        <v>0</v>
      </c>
      <c r="F2709" s="168"/>
      <c r="G2709" s="96"/>
      <c r="H2709" s="79"/>
      <c r="I2709" s="285"/>
      <c r="J2709" s="62"/>
      <c r="K2709" s="51"/>
      <c r="L2709" s="66"/>
    </row>
    <row r="2710" spans="1:12" x14ac:dyDescent="0.4">
      <c r="A2710" s="45">
        <f t="shared" ca="1" si="213"/>
        <v>0</v>
      </c>
      <c r="B2710" s="45" t="b">
        <f t="shared" si="212"/>
        <v>0</v>
      </c>
      <c r="C2710" s="46">
        <f t="shared" si="214"/>
        <v>0</v>
      </c>
      <c r="D2710" s="45">
        <f t="shared" si="215"/>
        <v>0</v>
      </c>
      <c r="E2710" s="251">
        <f t="shared" si="216"/>
        <v>0</v>
      </c>
      <c r="F2710" s="168"/>
      <c r="G2710" s="96"/>
      <c r="H2710" s="79"/>
      <c r="I2710" s="285"/>
      <c r="J2710" s="62"/>
      <c r="K2710" s="51"/>
      <c r="L2710" s="66"/>
    </row>
    <row r="2711" spans="1:12" x14ac:dyDescent="0.4">
      <c r="A2711" s="45">
        <f t="shared" ca="1" si="213"/>
        <v>0</v>
      </c>
      <c r="B2711" s="45" t="b">
        <f t="shared" si="212"/>
        <v>0</v>
      </c>
      <c r="C2711" s="46">
        <f t="shared" si="214"/>
        <v>0</v>
      </c>
      <c r="D2711" s="45">
        <f t="shared" si="215"/>
        <v>0</v>
      </c>
      <c r="E2711" s="251">
        <f t="shared" si="216"/>
        <v>0</v>
      </c>
      <c r="F2711" s="168"/>
      <c r="G2711" s="96"/>
      <c r="H2711" s="79"/>
      <c r="I2711" s="285"/>
      <c r="J2711" s="62"/>
      <c r="K2711" s="51"/>
      <c r="L2711" s="66"/>
    </row>
    <row r="2712" spans="1:12" x14ac:dyDescent="0.4">
      <c r="A2712" s="45">
        <f t="shared" ca="1" si="213"/>
        <v>0</v>
      </c>
      <c r="B2712" s="45" t="b">
        <f t="shared" si="212"/>
        <v>0</v>
      </c>
      <c r="C2712" s="46">
        <f t="shared" si="214"/>
        <v>0</v>
      </c>
      <c r="D2712" s="45">
        <f t="shared" si="215"/>
        <v>0</v>
      </c>
      <c r="E2712" s="251">
        <f t="shared" si="216"/>
        <v>0</v>
      </c>
      <c r="F2712" s="168"/>
      <c r="G2712" s="96"/>
      <c r="H2712" s="79"/>
      <c r="I2712" s="285"/>
      <c r="J2712" s="62"/>
      <c r="K2712" s="51"/>
      <c r="L2712" s="66"/>
    </row>
    <row r="2713" spans="1:12" x14ac:dyDescent="0.4">
      <c r="A2713" s="45">
        <f t="shared" ca="1" si="213"/>
        <v>0</v>
      </c>
      <c r="B2713" s="45" t="b">
        <f t="shared" si="212"/>
        <v>0</v>
      </c>
      <c r="C2713" s="46">
        <f t="shared" si="214"/>
        <v>0</v>
      </c>
      <c r="D2713" s="45">
        <f t="shared" si="215"/>
        <v>0</v>
      </c>
      <c r="E2713" s="251">
        <f t="shared" si="216"/>
        <v>0</v>
      </c>
      <c r="F2713" s="168"/>
      <c r="G2713" s="96"/>
      <c r="H2713" s="79"/>
      <c r="I2713" s="285"/>
      <c r="J2713" s="62"/>
      <c r="K2713" s="51"/>
      <c r="L2713" s="66"/>
    </row>
    <row r="2714" spans="1:12" x14ac:dyDescent="0.4">
      <c r="A2714" s="45">
        <f t="shared" ca="1" si="213"/>
        <v>0</v>
      </c>
      <c r="B2714" s="45" t="b">
        <f t="shared" si="212"/>
        <v>0</v>
      </c>
      <c r="C2714" s="46">
        <f t="shared" si="214"/>
        <v>0</v>
      </c>
      <c r="D2714" s="45">
        <f t="shared" si="215"/>
        <v>0</v>
      </c>
      <c r="E2714" s="251">
        <f t="shared" si="216"/>
        <v>0</v>
      </c>
      <c r="F2714" s="168"/>
      <c r="G2714" s="96"/>
      <c r="H2714" s="79"/>
      <c r="I2714" s="285"/>
      <c r="J2714" s="62"/>
      <c r="K2714" s="51"/>
      <c r="L2714" s="66"/>
    </row>
    <row r="2715" spans="1:12" x14ac:dyDescent="0.4">
      <c r="A2715" s="45">
        <f t="shared" ca="1" si="213"/>
        <v>0</v>
      </c>
      <c r="B2715" s="45" t="b">
        <f t="shared" si="212"/>
        <v>0</v>
      </c>
      <c r="C2715" s="46">
        <f t="shared" si="214"/>
        <v>0</v>
      </c>
      <c r="D2715" s="45">
        <f t="shared" si="215"/>
        <v>0</v>
      </c>
      <c r="E2715" s="251">
        <f t="shared" si="216"/>
        <v>0</v>
      </c>
      <c r="F2715" s="168"/>
      <c r="G2715" s="96"/>
      <c r="H2715" s="79"/>
      <c r="I2715" s="285"/>
      <c r="J2715" s="62"/>
      <c r="K2715" s="51"/>
      <c r="L2715" s="66"/>
    </row>
    <row r="2716" spans="1:12" x14ac:dyDescent="0.4">
      <c r="A2716" s="45">
        <f t="shared" ca="1" si="213"/>
        <v>0</v>
      </c>
      <c r="B2716" s="45" t="b">
        <f t="shared" si="212"/>
        <v>0</v>
      </c>
      <c r="C2716" s="46">
        <f t="shared" si="214"/>
        <v>0</v>
      </c>
      <c r="D2716" s="45">
        <f t="shared" si="215"/>
        <v>0</v>
      </c>
      <c r="E2716" s="251">
        <f t="shared" si="216"/>
        <v>0</v>
      </c>
      <c r="F2716" s="168"/>
      <c r="G2716" s="96"/>
      <c r="H2716" s="79"/>
      <c r="I2716" s="285"/>
      <c r="J2716" s="62"/>
      <c r="K2716" s="51"/>
      <c r="L2716" s="66"/>
    </row>
    <row r="2717" spans="1:12" x14ac:dyDescent="0.4">
      <c r="A2717" s="45">
        <f t="shared" ca="1" si="213"/>
        <v>0</v>
      </c>
      <c r="B2717" s="45" t="b">
        <f t="shared" si="212"/>
        <v>0</v>
      </c>
      <c r="C2717" s="46">
        <f t="shared" si="214"/>
        <v>0</v>
      </c>
      <c r="D2717" s="45">
        <f t="shared" si="215"/>
        <v>0</v>
      </c>
      <c r="E2717" s="251">
        <f t="shared" si="216"/>
        <v>0</v>
      </c>
      <c r="F2717" s="168"/>
      <c r="G2717" s="96"/>
      <c r="H2717" s="79"/>
      <c r="I2717" s="285"/>
      <c r="J2717" s="62"/>
      <c r="K2717" s="51"/>
      <c r="L2717" s="66"/>
    </row>
    <row r="2718" spans="1:12" x14ac:dyDescent="0.4">
      <c r="A2718" s="45">
        <f t="shared" ca="1" si="213"/>
        <v>0</v>
      </c>
      <c r="B2718" s="45" t="b">
        <f t="shared" si="212"/>
        <v>0</v>
      </c>
      <c r="C2718" s="46">
        <f t="shared" si="214"/>
        <v>0</v>
      </c>
      <c r="D2718" s="45">
        <f t="shared" si="215"/>
        <v>0</v>
      </c>
      <c r="E2718" s="251">
        <f t="shared" si="216"/>
        <v>0</v>
      </c>
      <c r="F2718" s="168"/>
      <c r="G2718" s="96"/>
      <c r="H2718" s="79"/>
      <c r="I2718" s="285"/>
      <c r="J2718" s="62"/>
      <c r="K2718" s="51"/>
      <c r="L2718" s="66"/>
    </row>
    <row r="2719" spans="1:12" x14ac:dyDescent="0.4">
      <c r="A2719" s="45">
        <f t="shared" ca="1" si="213"/>
        <v>0</v>
      </c>
      <c r="B2719" s="45" t="b">
        <f t="shared" si="212"/>
        <v>0</v>
      </c>
      <c r="C2719" s="46">
        <f t="shared" si="214"/>
        <v>0</v>
      </c>
      <c r="D2719" s="45">
        <f t="shared" si="215"/>
        <v>0</v>
      </c>
      <c r="E2719" s="251">
        <f t="shared" si="216"/>
        <v>0</v>
      </c>
      <c r="F2719" s="168"/>
      <c r="G2719" s="96"/>
      <c r="H2719" s="79"/>
      <c r="I2719" s="285"/>
      <c r="J2719" s="62"/>
      <c r="K2719" s="51"/>
      <c r="L2719" s="66"/>
    </row>
    <row r="2720" spans="1:12" x14ac:dyDescent="0.4">
      <c r="A2720" s="45">
        <f t="shared" ca="1" si="213"/>
        <v>0</v>
      </c>
      <c r="B2720" s="45" t="b">
        <f t="shared" si="212"/>
        <v>0</v>
      </c>
      <c r="C2720" s="46">
        <f t="shared" si="214"/>
        <v>0</v>
      </c>
      <c r="D2720" s="45">
        <f t="shared" si="215"/>
        <v>0</v>
      </c>
      <c r="E2720" s="251">
        <f t="shared" si="216"/>
        <v>0</v>
      </c>
      <c r="F2720" s="168"/>
      <c r="G2720" s="96"/>
      <c r="H2720" s="79"/>
      <c r="I2720" s="285"/>
      <c r="J2720" s="62"/>
      <c r="K2720" s="51"/>
      <c r="L2720" s="66"/>
    </row>
    <row r="2721" spans="1:12" x14ac:dyDescent="0.4">
      <c r="A2721" s="45">
        <f t="shared" ca="1" si="213"/>
        <v>0</v>
      </c>
      <c r="B2721" s="45" t="b">
        <f t="shared" si="212"/>
        <v>0</v>
      </c>
      <c r="C2721" s="46">
        <f t="shared" si="214"/>
        <v>0</v>
      </c>
      <c r="D2721" s="45">
        <f t="shared" si="215"/>
        <v>0</v>
      </c>
      <c r="E2721" s="251">
        <f t="shared" si="216"/>
        <v>0</v>
      </c>
      <c r="F2721" s="168"/>
      <c r="G2721" s="96"/>
      <c r="H2721" s="79"/>
      <c r="I2721" s="285"/>
      <c r="J2721" s="62"/>
      <c r="K2721" s="51"/>
      <c r="L2721" s="66"/>
    </row>
    <row r="2722" spans="1:12" x14ac:dyDescent="0.4">
      <c r="A2722" s="45">
        <f t="shared" ca="1" si="213"/>
        <v>0</v>
      </c>
      <c r="B2722" s="45" t="b">
        <f t="shared" si="212"/>
        <v>0</v>
      </c>
      <c r="C2722" s="46">
        <f t="shared" si="214"/>
        <v>0</v>
      </c>
      <c r="D2722" s="45">
        <f t="shared" si="215"/>
        <v>0</v>
      </c>
      <c r="E2722" s="251">
        <f t="shared" si="216"/>
        <v>0</v>
      </c>
      <c r="F2722" s="168"/>
      <c r="G2722" s="96"/>
      <c r="H2722" s="79"/>
      <c r="I2722" s="285"/>
      <c r="J2722" s="62"/>
      <c r="K2722" s="51"/>
      <c r="L2722" s="66"/>
    </row>
    <row r="2723" spans="1:12" x14ac:dyDescent="0.4">
      <c r="A2723" s="45">
        <f t="shared" ca="1" si="213"/>
        <v>0</v>
      </c>
      <c r="B2723" s="45" t="b">
        <f t="shared" si="212"/>
        <v>0</v>
      </c>
      <c r="C2723" s="46">
        <f t="shared" si="214"/>
        <v>0</v>
      </c>
      <c r="D2723" s="45">
        <f t="shared" si="215"/>
        <v>0</v>
      </c>
      <c r="E2723" s="251">
        <f t="shared" si="216"/>
        <v>0</v>
      </c>
      <c r="F2723" s="168"/>
      <c r="G2723" s="96"/>
      <c r="H2723" s="79"/>
      <c r="I2723" s="285"/>
      <c r="J2723" s="62"/>
      <c r="K2723" s="51"/>
      <c r="L2723" s="66"/>
    </row>
    <row r="2724" spans="1:12" x14ac:dyDescent="0.4">
      <c r="A2724" s="45">
        <f t="shared" ca="1" si="213"/>
        <v>0</v>
      </c>
      <c r="B2724" s="45" t="b">
        <f t="shared" si="212"/>
        <v>0</v>
      </c>
      <c r="C2724" s="46">
        <f t="shared" si="214"/>
        <v>0</v>
      </c>
      <c r="D2724" s="45">
        <f t="shared" si="215"/>
        <v>0</v>
      </c>
      <c r="E2724" s="251">
        <f t="shared" si="216"/>
        <v>0</v>
      </c>
      <c r="F2724" s="168"/>
      <c r="G2724" s="96"/>
      <c r="H2724" s="79"/>
      <c r="I2724" s="285"/>
      <c r="J2724" s="62"/>
      <c r="K2724" s="51"/>
      <c r="L2724" s="66"/>
    </row>
    <row r="2725" spans="1:12" x14ac:dyDescent="0.4">
      <c r="A2725" s="45">
        <f t="shared" ca="1" si="213"/>
        <v>0</v>
      </c>
      <c r="B2725" s="45" t="b">
        <f t="shared" si="212"/>
        <v>0</v>
      </c>
      <c r="C2725" s="46">
        <f t="shared" si="214"/>
        <v>0</v>
      </c>
      <c r="D2725" s="45">
        <f t="shared" si="215"/>
        <v>0</v>
      </c>
      <c r="E2725" s="251">
        <f t="shared" si="216"/>
        <v>0</v>
      </c>
      <c r="F2725" s="168"/>
      <c r="G2725" s="96"/>
      <c r="H2725" s="79"/>
      <c r="I2725" s="285"/>
      <c r="J2725" s="62"/>
      <c r="K2725" s="51"/>
      <c r="L2725" s="66"/>
    </row>
    <row r="2726" spans="1:12" x14ac:dyDescent="0.4">
      <c r="A2726" s="45">
        <f t="shared" ca="1" si="213"/>
        <v>0</v>
      </c>
      <c r="B2726" s="45" t="b">
        <f t="shared" si="212"/>
        <v>0</v>
      </c>
      <c r="C2726" s="46">
        <f t="shared" si="214"/>
        <v>0</v>
      </c>
      <c r="D2726" s="45">
        <f t="shared" si="215"/>
        <v>0</v>
      </c>
      <c r="E2726" s="251">
        <f t="shared" si="216"/>
        <v>0</v>
      </c>
      <c r="F2726" s="168"/>
      <c r="G2726" s="96"/>
      <c r="H2726" s="79"/>
      <c r="I2726" s="285"/>
      <c r="J2726" s="62"/>
      <c r="K2726" s="51"/>
      <c r="L2726" s="66"/>
    </row>
    <row r="2727" spans="1:12" x14ac:dyDescent="0.4">
      <c r="A2727" s="45">
        <f t="shared" ca="1" si="213"/>
        <v>0</v>
      </c>
      <c r="B2727" s="45" t="b">
        <f t="shared" si="212"/>
        <v>0</v>
      </c>
      <c r="C2727" s="46">
        <f t="shared" si="214"/>
        <v>0</v>
      </c>
      <c r="D2727" s="45">
        <f t="shared" si="215"/>
        <v>0</v>
      </c>
      <c r="E2727" s="251">
        <f t="shared" si="216"/>
        <v>0</v>
      </c>
      <c r="F2727" s="168"/>
      <c r="G2727" s="96"/>
      <c r="H2727" s="79"/>
      <c r="I2727" s="285"/>
      <c r="J2727" s="62"/>
      <c r="K2727" s="51"/>
      <c r="L2727" s="66"/>
    </row>
    <row r="2728" spans="1:12" x14ac:dyDescent="0.4">
      <c r="A2728" s="45">
        <f t="shared" ca="1" si="213"/>
        <v>0</v>
      </c>
      <c r="B2728" s="45" t="b">
        <f t="shared" si="212"/>
        <v>0</v>
      </c>
      <c r="C2728" s="46">
        <f t="shared" si="214"/>
        <v>0</v>
      </c>
      <c r="D2728" s="45">
        <f t="shared" si="215"/>
        <v>0</v>
      </c>
      <c r="E2728" s="251">
        <f t="shared" si="216"/>
        <v>0</v>
      </c>
      <c r="F2728" s="168"/>
      <c r="G2728" s="96"/>
      <c r="H2728" s="79"/>
      <c r="I2728" s="285"/>
      <c r="J2728" s="62"/>
      <c r="K2728" s="51"/>
      <c r="L2728" s="66"/>
    </row>
    <row r="2729" spans="1:12" x14ac:dyDescent="0.4">
      <c r="A2729" s="45">
        <f t="shared" ca="1" si="213"/>
        <v>0</v>
      </c>
      <c r="B2729" s="45" t="b">
        <f t="shared" si="212"/>
        <v>0</v>
      </c>
      <c r="C2729" s="46">
        <f t="shared" si="214"/>
        <v>0</v>
      </c>
      <c r="D2729" s="45">
        <f t="shared" si="215"/>
        <v>0</v>
      </c>
      <c r="E2729" s="251">
        <f t="shared" si="216"/>
        <v>0</v>
      </c>
      <c r="F2729" s="168"/>
      <c r="G2729" s="96"/>
      <c r="H2729" s="79"/>
      <c r="I2729" s="285"/>
      <c r="J2729" s="62"/>
      <c r="K2729" s="51"/>
      <c r="L2729" s="66"/>
    </row>
    <row r="2730" spans="1:12" x14ac:dyDescent="0.4">
      <c r="A2730" s="45">
        <f t="shared" ca="1" si="213"/>
        <v>0</v>
      </c>
      <c r="B2730" s="45" t="b">
        <f t="shared" si="212"/>
        <v>0</v>
      </c>
      <c r="C2730" s="46">
        <f t="shared" si="214"/>
        <v>0</v>
      </c>
      <c r="D2730" s="45">
        <f t="shared" si="215"/>
        <v>0</v>
      </c>
      <c r="E2730" s="251">
        <f t="shared" si="216"/>
        <v>0</v>
      </c>
      <c r="F2730" s="168"/>
      <c r="G2730" s="96"/>
      <c r="H2730" s="79"/>
      <c r="I2730" s="285"/>
      <c r="J2730" s="62"/>
      <c r="K2730" s="51"/>
      <c r="L2730" s="66"/>
    </row>
    <row r="2731" spans="1:12" x14ac:dyDescent="0.4">
      <c r="A2731" s="45">
        <f t="shared" ca="1" si="213"/>
        <v>0</v>
      </c>
      <c r="B2731" s="45" t="b">
        <f t="shared" si="212"/>
        <v>0</v>
      </c>
      <c r="C2731" s="46">
        <f t="shared" si="214"/>
        <v>0</v>
      </c>
      <c r="D2731" s="45">
        <f t="shared" si="215"/>
        <v>0</v>
      </c>
      <c r="E2731" s="251">
        <f t="shared" si="216"/>
        <v>0</v>
      </c>
      <c r="F2731" s="168"/>
      <c r="G2731" s="96"/>
      <c r="H2731" s="79"/>
      <c r="I2731" s="285"/>
      <c r="J2731" s="62"/>
      <c r="K2731" s="51"/>
      <c r="L2731" s="66"/>
    </row>
    <row r="2732" spans="1:12" x14ac:dyDescent="0.4">
      <c r="A2732" s="45">
        <f t="shared" ca="1" si="213"/>
        <v>0</v>
      </c>
      <c r="B2732" s="45" t="b">
        <f t="shared" si="212"/>
        <v>0</v>
      </c>
      <c r="C2732" s="46">
        <f t="shared" si="214"/>
        <v>0</v>
      </c>
      <c r="D2732" s="45">
        <f t="shared" si="215"/>
        <v>0</v>
      </c>
      <c r="E2732" s="251">
        <f t="shared" si="216"/>
        <v>0</v>
      </c>
      <c r="F2732" s="168"/>
      <c r="G2732" s="96"/>
      <c r="H2732" s="79"/>
      <c r="I2732" s="285"/>
      <c r="J2732" s="62"/>
      <c r="K2732" s="51"/>
      <c r="L2732" s="66"/>
    </row>
    <row r="2733" spans="1:12" x14ac:dyDescent="0.4">
      <c r="A2733" s="45">
        <f t="shared" ca="1" si="213"/>
        <v>0</v>
      </c>
      <c r="B2733" s="45" t="b">
        <f t="shared" si="212"/>
        <v>0</v>
      </c>
      <c r="C2733" s="46">
        <f t="shared" si="214"/>
        <v>0</v>
      </c>
      <c r="D2733" s="45">
        <f t="shared" si="215"/>
        <v>0</v>
      </c>
      <c r="E2733" s="251">
        <f t="shared" si="216"/>
        <v>0</v>
      </c>
      <c r="F2733" s="168"/>
      <c r="G2733" s="96"/>
      <c r="H2733" s="79"/>
      <c r="I2733" s="285"/>
      <c r="J2733" s="62"/>
      <c r="K2733" s="51"/>
      <c r="L2733" s="66"/>
    </row>
    <row r="2734" spans="1:12" x14ac:dyDescent="0.4">
      <c r="A2734" s="45">
        <f t="shared" ca="1" si="213"/>
        <v>0</v>
      </c>
      <c r="B2734" s="45" t="b">
        <f t="shared" si="212"/>
        <v>0</v>
      </c>
      <c r="C2734" s="46">
        <f t="shared" si="214"/>
        <v>0</v>
      </c>
      <c r="D2734" s="45">
        <f t="shared" si="215"/>
        <v>0</v>
      </c>
      <c r="E2734" s="251">
        <f t="shared" si="216"/>
        <v>0</v>
      </c>
      <c r="F2734" s="168"/>
      <c r="G2734" s="96"/>
      <c r="H2734" s="79"/>
      <c r="I2734" s="285"/>
      <c r="J2734" s="62"/>
      <c r="K2734" s="51"/>
      <c r="L2734" s="66"/>
    </row>
    <row r="2735" spans="1:12" x14ac:dyDescent="0.4">
      <c r="A2735" s="45">
        <f t="shared" ca="1" si="213"/>
        <v>0</v>
      </c>
      <c r="B2735" s="45" t="b">
        <f t="shared" si="212"/>
        <v>0</v>
      </c>
      <c r="C2735" s="46">
        <f t="shared" si="214"/>
        <v>0</v>
      </c>
      <c r="D2735" s="45">
        <f t="shared" si="215"/>
        <v>0</v>
      </c>
      <c r="E2735" s="251">
        <f t="shared" si="216"/>
        <v>0</v>
      </c>
      <c r="F2735" s="168"/>
      <c r="G2735" s="96"/>
      <c r="H2735" s="79"/>
      <c r="I2735" s="285"/>
      <c r="J2735" s="62"/>
      <c r="K2735" s="51"/>
      <c r="L2735" s="66"/>
    </row>
    <row r="2736" spans="1:12" x14ac:dyDescent="0.4">
      <c r="A2736" s="45">
        <f t="shared" ca="1" si="213"/>
        <v>0</v>
      </c>
      <c r="B2736" s="45" t="b">
        <f t="shared" si="212"/>
        <v>0</v>
      </c>
      <c r="C2736" s="46">
        <f t="shared" si="214"/>
        <v>0</v>
      </c>
      <c r="D2736" s="45">
        <f t="shared" si="215"/>
        <v>0</v>
      </c>
      <c r="E2736" s="251">
        <f t="shared" si="216"/>
        <v>0</v>
      </c>
      <c r="F2736" s="168"/>
      <c r="G2736" s="96"/>
      <c r="H2736" s="79"/>
      <c r="I2736" s="285"/>
      <c r="J2736" s="62"/>
      <c r="K2736" s="51"/>
      <c r="L2736" s="66"/>
    </row>
    <row r="2737" spans="1:12" x14ac:dyDescent="0.4">
      <c r="A2737" s="45">
        <f t="shared" ca="1" si="213"/>
        <v>0</v>
      </c>
      <c r="B2737" s="45" t="b">
        <f t="shared" si="212"/>
        <v>0</v>
      </c>
      <c r="C2737" s="46">
        <f t="shared" si="214"/>
        <v>0</v>
      </c>
      <c r="D2737" s="45">
        <f t="shared" si="215"/>
        <v>0</v>
      </c>
      <c r="E2737" s="251">
        <f t="shared" si="216"/>
        <v>0</v>
      </c>
      <c r="F2737" s="168"/>
      <c r="G2737" s="96"/>
      <c r="H2737" s="79"/>
      <c r="I2737" s="285"/>
      <c r="J2737" s="62"/>
      <c r="K2737" s="51"/>
      <c r="L2737" s="66"/>
    </row>
    <row r="2738" spans="1:12" x14ac:dyDescent="0.4">
      <c r="A2738" s="45">
        <f t="shared" ca="1" si="213"/>
        <v>0</v>
      </c>
      <c r="B2738" s="45" t="b">
        <f t="shared" si="212"/>
        <v>0</v>
      </c>
      <c r="C2738" s="46">
        <f t="shared" si="214"/>
        <v>0</v>
      </c>
      <c r="D2738" s="45">
        <f t="shared" si="215"/>
        <v>0</v>
      </c>
      <c r="E2738" s="251">
        <f t="shared" si="216"/>
        <v>0</v>
      </c>
      <c r="F2738" s="168"/>
      <c r="G2738" s="96"/>
      <c r="H2738" s="79"/>
      <c r="I2738" s="285"/>
      <c r="J2738" s="62"/>
      <c r="K2738" s="51"/>
      <c r="L2738" s="66"/>
    </row>
    <row r="2739" spans="1:12" x14ac:dyDescent="0.4">
      <c r="A2739" s="45">
        <f t="shared" ca="1" si="213"/>
        <v>0</v>
      </c>
      <c r="B2739" s="45" t="b">
        <f t="shared" si="212"/>
        <v>0</v>
      </c>
      <c r="C2739" s="46">
        <f t="shared" si="214"/>
        <v>0</v>
      </c>
      <c r="D2739" s="45">
        <f t="shared" si="215"/>
        <v>0</v>
      </c>
      <c r="E2739" s="251">
        <f t="shared" si="216"/>
        <v>0</v>
      </c>
      <c r="F2739" s="168"/>
      <c r="G2739" s="96"/>
      <c r="H2739" s="79"/>
      <c r="I2739" s="285"/>
      <c r="J2739" s="62"/>
      <c r="K2739" s="51"/>
      <c r="L2739" s="66"/>
    </row>
    <row r="2740" spans="1:12" x14ac:dyDescent="0.4">
      <c r="A2740" s="45">
        <f t="shared" ca="1" si="213"/>
        <v>0</v>
      </c>
      <c r="B2740" s="45" t="b">
        <f t="shared" si="212"/>
        <v>0</v>
      </c>
      <c r="C2740" s="46">
        <f t="shared" si="214"/>
        <v>0</v>
      </c>
      <c r="D2740" s="45">
        <f t="shared" si="215"/>
        <v>0</v>
      </c>
      <c r="E2740" s="251">
        <f t="shared" si="216"/>
        <v>0</v>
      </c>
      <c r="F2740" s="168"/>
      <c r="G2740" s="96"/>
      <c r="H2740" s="79"/>
      <c r="I2740" s="285"/>
      <c r="J2740" s="62"/>
      <c r="K2740" s="51"/>
      <c r="L2740" s="66"/>
    </row>
    <row r="2741" spans="1:12" x14ac:dyDescent="0.4">
      <c r="A2741" s="45">
        <f t="shared" ca="1" si="213"/>
        <v>0</v>
      </c>
      <c r="B2741" s="45" t="b">
        <f t="shared" si="212"/>
        <v>0</v>
      </c>
      <c r="C2741" s="46">
        <f t="shared" si="214"/>
        <v>0</v>
      </c>
      <c r="D2741" s="45">
        <f t="shared" si="215"/>
        <v>0</v>
      </c>
      <c r="E2741" s="251">
        <f t="shared" si="216"/>
        <v>0</v>
      </c>
      <c r="F2741" s="168"/>
      <c r="G2741" s="96"/>
      <c r="H2741" s="79"/>
      <c r="I2741" s="285"/>
      <c r="J2741" s="62"/>
      <c r="K2741" s="51"/>
      <c r="L2741" s="66"/>
    </row>
    <row r="2742" spans="1:12" x14ac:dyDescent="0.4">
      <c r="A2742" s="45">
        <f t="shared" ca="1" si="213"/>
        <v>0</v>
      </c>
      <c r="B2742" s="45" t="b">
        <f t="shared" si="212"/>
        <v>0</v>
      </c>
      <c r="C2742" s="46">
        <f t="shared" si="214"/>
        <v>0</v>
      </c>
      <c r="D2742" s="45">
        <f t="shared" si="215"/>
        <v>0</v>
      </c>
      <c r="E2742" s="251">
        <f t="shared" si="216"/>
        <v>0</v>
      </c>
      <c r="F2742" s="168"/>
      <c r="G2742" s="96"/>
      <c r="H2742" s="79"/>
      <c r="I2742" s="285"/>
      <c r="J2742" s="62"/>
      <c r="K2742" s="51"/>
      <c r="L2742" s="66"/>
    </row>
    <row r="2743" spans="1:12" x14ac:dyDescent="0.4">
      <c r="A2743" s="45">
        <f t="shared" ca="1" si="213"/>
        <v>0</v>
      </c>
      <c r="B2743" s="45" t="b">
        <f t="shared" si="212"/>
        <v>0</v>
      </c>
      <c r="C2743" s="46">
        <f t="shared" si="214"/>
        <v>0</v>
      </c>
      <c r="D2743" s="45">
        <f t="shared" si="215"/>
        <v>0</v>
      </c>
      <c r="E2743" s="251">
        <f t="shared" si="216"/>
        <v>0</v>
      </c>
      <c r="F2743" s="168"/>
      <c r="G2743" s="96"/>
      <c r="H2743" s="79"/>
      <c r="I2743" s="285"/>
      <c r="J2743" s="62"/>
      <c r="K2743" s="51"/>
      <c r="L2743" s="66"/>
    </row>
    <row r="2744" spans="1:12" x14ac:dyDescent="0.4">
      <c r="A2744" s="45">
        <f t="shared" ca="1" si="213"/>
        <v>0</v>
      </c>
      <c r="B2744" s="45" t="b">
        <f t="shared" si="212"/>
        <v>0</v>
      </c>
      <c r="C2744" s="46">
        <f t="shared" si="214"/>
        <v>0</v>
      </c>
      <c r="D2744" s="45">
        <f t="shared" si="215"/>
        <v>0</v>
      </c>
      <c r="E2744" s="251">
        <f t="shared" si="216"/>
        <v>0</v>
      </c>
      <c r="F2744" s="168"/>
      <c r="G2744" s="96"/>
      <c r="H2744" s="79"/>
      <c r="I2744" s="285"/>
      <c r="J2744" s="62"/>
      <c r="K2744" s="51"/>
      <c r="L2744" s="66"/>
    </row>
    <row r="2745" spans="1:12" x14ac:dyDescent="0.4">
      <c r="A2745" s="45">
        <f t="shared" ca="1" si="213"/>
        <v>0</v>
      </c>
      <c r="B2745" s="45" t="b">
        <f t="shared" si="212"/>
        <v>0</v>
      </c>
      <c r="C2745" s="46">
        <f t="shared" si="214"/>
        <v>0</v>
      </c>
      <c r="D2745" s="45">
        <f t="shared" si="215"/>
        <v>0</v>
      </c>
      <c r="E2745" s="251">
        <f t="shared" si="216"/>
        <v>0</v>
      </c>
      <c r="F2745" s="168"/>
      <c r="G2745" s="96"/>
      <c r="H2745" s="79"/>
      <c r="I2745" s="285"/>
      <c r="J2745" s="62"/>
      <c r="K2745" s="51"/>
      <c r="L2745" s="66"/>
    </row>
    <row r="2746" spans="1:12" x14ac:dyDescent="0.4">
      <c r="A2746" s="45">
        <f t="shared" ca="1" si="213"/>
        <v>0</v>
      </c>
      <c r="B2746" s="45" t="b">
        <f t="shared" si="212"/>
        <v>0</v>
      </c>
      <c r="C2746" s="46">
        <f t="shared" si="214"/>
        <v>0</v>
      </c>
      <c r="D2746" s="45">
        <f t="shared" si="215"/>
        <v>0</v>
      </c>
      <c r="E2746" s="251">
        <f t="shared" si="216"/>
        <v>0</v>
      </c>
      <c r="F2746" s="168"/>
      <c r="G2746" s="96"/>
      <c r="H2746" s="79"/>
      <c r="I2746" s="285"/>
      <c r="J2746" s="62"/>
      <c r="K2746" s="51"/>
      <c r="L2746" s="66"/>
    </row>
    <row r="2747" spans="1:12" x14ac:dyDescent="0.4">
      <c r="A2747" s="45">
        <f t="shared" ca="1" si="213"/>
        <v>0</v>
      </c>
      <c r="B2747" s="45" t="b">
        <f t="shared" si="212"/>
        <v>0</v>
      </c>
      <c r="C2747" s="46">
        <f t="shared" si="214"/>
        <v>0</v>
      </c>
      <c r="D2747" s="45">
        <f t="shared" si="215"/>
        <v>0</v>
      </c>
      <c r="E2747" s="251">
        <f t="shared" si="216"/>
        <v>0</v>
      </c>
      <c r="F2747" s="168"/>
      <c r="G2747" s="96"/>
      <c r="H2747" s="79"/>
      <c r="I2747" s="285"/>
      <c r="J2747" s="62"/>
      <c r="K2747" s="51"/>
      <c r="L2747" s="66"/>
    </row>
    <row r="2748" spans="1:12" x14ac:dyDescent="0.4">
      <c r="A2748" s="45">
        <f t="shared" ca="1" si="213"/>
        <v>0</v>
      </c>
      <c r="B2748" s="45" t="b">
        <f t="shared" si="212"/>
        <v>0</v>
      </c>
      <c r="C2748" s="46">
        <f t="shared" si="214"/>
        <v>0</v>
      </c>
      <c r="D2748" s="45">
        <f t="shared" si="215"/>
        <v>0</v>
      </c>
      <c r="E2748" s="251">
        <f t="shared" si="216"/>
        <v>0</v>
      </c>
      <c r="F2748" s="168"/>
      <c r="G2748" s="96"/>
      <c r="H2748" s="79"/>
      <c r="I2748" s="285"/>
      <c r="J2748" s="62"/>
      <c r="K2748" s="51"/>
      <c r="L2748" s="66"/>
    </row>
    <row r="2749" spans="1:12" x14ac:dyDescent="0.4">
      <c r="A2749" s="45">
        <f t="shared" ca="1" si="213"/>
        <v>0</v>
      </c>
      <c r="B2749" s="45" t="b">
        <f t="shared" si="212"/>
        <v>0</v>
      </c>
      <c r="C2749" s="46">
        <f t="shared" si="214"/>
        <v>0</v>
      </c>
      <c r="D2749" s="45">
        <f t="shared" si="215"/>
        <v>0</v>
      </c>
      <c r="E2749" s="251">
        <f t="shared" si="216"/>
        <v>0</v>
      </c>
      <c r="F2749" s="168"/>
      <c r="G2749" s="96"/>
      <c r="H2749" s="79"/>
      <c r="I2749" s="285"/>
      <c r="J2749" s="62"/>
      <c r="K2749" s="51"/>
      <c r="L2749" s="66"/>
    </row>
    <row r="2750" spans="1:12" x14ac:dyDescent="0.4">
      <c r="A2750" s="45">
        <f t="shared" ca="1" si="213"/>
        <v>0</v>
      </c>
      <c r="B2750" s="45" t="b">
        <f t="shared" si="212"/>
        <v>0</v>
      </c>
      <c r="C2750" s="46">
        <f t="shared" si="214"/>
        <v>0</v>
      </c>
      <c r="D2750" s="45">
        <f t="shared" si="215"/>
        <v>0</v>
      </c>
      <c r="E2750" s="251">
        <f t="shared" si="216"/>
        <v>0</v>
      </c>
      <c r="F2750" s="168"/>
      <c r="G2750" s="96"/>
      <c r="H2750" s="79"/>
      <c r="I2750" s="285"/>
      <c r="J2750" s="62"/>
      <c r="K2750" s="51"/>
      <c r="L2750" s="66"/>
    </row>
    <row r="2751" spans="1:12" x14ac:dyDescent="0.4">
      <c r="A2751" s="45">
        <f t="shared" ca="1" si="213"/>
        <v>0</v>
      </c>
      <c r="B2751" s="45" t="b">
        <f t="shared" si="212"/>
        <v>0</v>
      </c>
      <c r="C2751" s="46">
        <f t="shared" si="214"/>
        <v>0</v>
      </c>
      <c r="D2751" s="45">
        <f t="shared" si="215"/>
        <v>0</v>
      </c>
      <c r="E2751" s="251">
        <f t="shared" si="216"/>
        <v>0</v>
      </c>
      <c r="F2751" s="168"/>
      <c r="G2751" s="96"/>
      <c r="H2751" s="79"/>
      <c r="I2751" s="285"/>
      <c r="J2751" s="62"/>
      <c r="K2751" s="51"/>
      <c r="L2751" s="66"/>
    </row>
    <row r="2752" spans="1:12" x14ac:dyDescent="0.4">
      <c r="A2752" s="45">
        <f t="shared" ca="1" si="213"/>
        <v>0</v>
      </c>
      <c r="B2752" s="45" t="b">
        <f t="shared" si="212"/>
        <v>0</v>
      </c>
      <c r="C2752" s="46">
        <f t="shared" si="214"/>
        <v>0</v>
      </c>
      <c r="D2752" s="45">
        <f t="shared" si="215"/>
        <v>0</v>
      </c>
      <c r="E2752" s="251">
        <f t="shared" si="216"/>
        <v>0</v>
      </c>
      <c r="F2752" s="168"/>
      <c r="G2752" s="96"/>
      <c r="H2752" s="79"/>
      <c r="I2752" s="285"/>
      <c r="J2752" s="62"/>
      <c r="K2752" s="51"/>
      <c r="L2752" s="66"/>
    </row>
    <row r="2753" spans="1:12" x14ac:dyDescent="0.4">
      <c r="A2753" s="45">
        <f t="shared" ca="1" si="213"/>
        <v>0</v>
      </c>
      <c r="B2753" s="45" t="b">
        <f t="shared" si="212"/>
        <v>0</v>
      </c>
      <c r="C2753" s="46">
        <f t="shared" si="214"/>
        <v>0</v>
      </c>
      <c r="D2753" s="45">
        <f t="shared" si="215"/>
        <v>0</v>
      </c>
      <c r="E2753" s="251">
        <f t="shared" si="216"/>
        <v>0</v>
      </c>
      <c r="F2753" s="168"/>
      <c r="G2753" s="96"/>
      <c r="H2753" s="79"/>
      <c r="I2753" s="285"/>
      <c r="J2753" s="62"/>
      <c r="K2753" s="51"/>
      <c r="L2753" s="66"/>
    </row>
    <row r="2754" spans="1:12" x14ac:dyDescent="0.4">
      <c r="A2754" s="45">
        <f t="shared" ca="1" si="213"/>
        <v>0</v>
      </c>
      <c r="B2754" s="45" t="b">
        <f t="shared" si="212"/>
        <v>0</v>
      </c>
      <c r="C2754" s="46">
        <f t="shared" si="214"/>
        <v>0</v>
      </c>
      <c r="D2754" s="45">
        <f t="shared" si="215"/>
        <v>0</v>
      </c>
      <c r="E2754" s="251">
        <f t="shared" si="216"/>
        <v>0</v>
      </c>
      <c r="F2754" s="168"/>
      <c r="G2754" s="96"/>
      <c r="H2754" s="79"/>
      <c r="I2754" s="285"/>
      <c r="J2754" s="62"/>
      <c r="K2754" s="51"/>
      <c r="L2754" s="66"/>
    </row>
    <row r="2755" spans="1:12" x14ac:dyDescent="0.4">
      <c r="A2755" s="45">
        <f t="shared" ca="1" si="213"/>
        <v>0</v>
      </c>
      <c r="B2755" s="45" t="b">
        <f t="shared" si="212"/>
        <v>0</v>
      </c>
      <c r="C2755" s="46">
        <f t="shared" si="214"/>
        <v>0</v>
      </c>
      <c r="D2755" s="45">
        <f t="shared" si="215"/>
        <v>0</v>
      </c>
      <c r="E2755" s="251">
        <f t="shared" si="216"/>
        <v>0</v>
      </c>
      <c r="F2755" s="168"/>
      <c r="G2755" s="96"/>
      <c r="H2755" s="79"/>
      <c r="I2755" s="285"/>
      <c r="J2755" s="62"/>
      <c r="K2755" s="51"/>
      <c r="L2755" s="66"/>
    </row>
    <row r="2756" spans="1:12" x14ac:dyDescent="0.4">
      <c r="A2756" s="45">
        <f t="shared" ca="1" si="213"/>
        <v>0</v>
      </c>
      <c r="B2756" s="45" t="b">
        <f t="shared" si="212"/>
        <v>0</v>
      </c>
      <c r="C2756" s="46">
        <f t="shared" si="214"/>
        <v>0</v>
      </c>
      <c r="D2756" s="45">
        <f t="shared" si="215"/>
        <v>0</v>
      </c>
      <c r="E2756" s="251">
        <f t="shared" si="216"/>
        <v>0</v>
      </c>
      <c r="F2756" s="168"/>
      <c r="G2756" s="96"/>
      <c r="H2756" s="79"/>
      <c r="I2756" s="285"/>
      <c r="J2756" s="62"/>
      <c r="K2756" s="51"/>
      <c r="L2756" s="66"/>
    </row>
    <row r="2757" spans="1:12" x14ac:dyDescent="0.4">
      <c r="A2757" s="45">
        <f t="shared" ca="1" si="213"/>
        <v>0</v>
      </c>
      <c r="B2757" s="45" t="b">
        <f t="shared" si="212"/>
        <v>0</v>
      </c>
      <c r="C2757" s="46">
        <f t="shared" si="214"/>
        <v>0</v>
      </c>
      <c r="D2757" s="45">
        <f t="shared" si="215"/>
        <v>0</v>
      </c>
      <c r="E2757" s="251">
        <f t="shared" si="216"/>
        <v>0</v>
      </c>
      <c r="F2757" s="168"/>
      <c r="G2757" s="96"/>
      <c r="H2757" s="79"/>
      <c r="I2757" s="285"/>
      <c r="J2757" s="62"/>
      <c r="K2757" s="51"/>
      <c r="L2757" s="66"/>
    </row>
    <row r="2758" spans="1:12" x14ac:dyDescent="0.4">
      <c r="A2758" s="45">
        <f t="shared" ca="1" si="213"/>
        <v>0</v>
      </c>
      <c r="B2758" s="45" t="b">
        <f t="shared" si="212"/>
        <v>0</v>
      </c>
      <c r="C2758" s="46">
        <f t="shared" si="214"/>
        <v>0</v>
      </c>
      <c r="D2758" s="45">
        <f t="shared" si="215"/>
        <v>0</v>
      </c>
      <c r="E2758" s="251">
        <f t="shared" si="216"/>
        <v>0</v>
      </c>
      <c r="F2758" s="168"/>
      <c r="G2758" s="96"/>
      <c r="H2758" s="79"/>
      <c r="I2758" s="285"/>
      <c r="J2758" s="62"/>
      <c r="K2758" s="51"/>
      <c r="L2758" s="66"/>
    </row>
    <row r="2759" spans="1:12" x14ac:dyDescent="0.4">
      <c r="A2759" s="45">
        <f t="shared" ca="1" si="213"/>
        <v>0</v>
      </c>
      <c r="B2759" s="45" t="b">
        <f t="shared" ref="B2759:B2822" si="217">AND(分科號=E2759,D2759&gt;=分起日,D2759&lt;=分訖日)</f>
        <v>0</v>
      </c>
      <c r="C2759" s="46">
        <f t="shared" si="214"/>
        <v>0</v>
      </c>
      <c r="D2759" s="45">
        <f t="shared" si="215"/>
        <v>0</v>
      </c>
      <c r="E2759" s="251">
        <f t="shared" si="216"/>
        <v>0</v>
      </c>
      <c r="F2759" s="168"/>
      <c r="G2759" s="96"/>
      <c r="H2759" s="79"/>
      <c r="I2759" s="285"/>
      <c r="J2759" s="62"/>
      <c r="K2759" s="51"/>
      <c r="L2759" s="66"/>
    </row>
    <row r="2760" spans="1:12" x14ac:dyDescent="0.4">
      <c r="A2760" s="45">
        <f t="shared" ref="A2760:A2823" ca="1" si="218">IF(B2760,COUNTIF(OFFSET(B2760,ROW()*-1+6,,ROW()-5),TRUE),)</f>
        <v>0</v>
      </c>
      <c r="B2760" s="45" t="b">
        <f t="shared" si="217"/>
        <v>0</v>
      </c>
      <c r="C2760" s="46">
        <f t="shared" ref="C2760:C2823" si="219">IF(F2760&lt;&gt;"",F2760,IF(E2760&lt;&gt;0,INDEX(C:C,ROW()-1),0))</f>
        <v>0</v>
      </c>
      <c r="D2760" s="45">
        <f t="shared" ref="D2760:D2823" si="220">IF(G2760&lt;&gt;"",G2760,IF(E2760&lt;&gt;0,INDEX(D:D,ROW()-1),0))</f>
        <v>0</v>
      </c>
      <c r="E2760" s="251">
        <f t="shared" si="216"/>
        <v>0</v>
      </c>
      <c r="F2760" s="168"/>
      <c r="G2760" s="96"/>
      <c r="H2760" s="79"/>
      <c r="I2760" s="285"/>
      <c r="J2760" s="62"/>
      <c r="K2760" s="51"/>
      <c r="L2760" s="66"/>
    </row>
    <row r="2761" spans="1:12" x14ac:dyDescent="0.4">
      <c r="A2761" s="45">
        <f t="shared" ca="1" si="218"/>
        <v>0</v>
      </c>
      <c r="B2761" s="45" t="b">
        <f t="shared" si="217"/>
        <v>0</v>
      </c>
      <c r="C2761" s="46">
        <f t="shared" si="219"/>
        <v>0</v>
      </c>
      <c r="D2761" s="45">
        <f t="shared" si="220"/>
        <v>0</v>
      </c>
      <c r="E2761" s="251">
        <f t="shared" si="216"/>
        <v>0</v>
      </c>
      <c r="F2761" s="168"/>
      <c r="G2761" s="96"/>
      <c r="H2761" s="79"/>
      <c r="I2761" s="285"/>
      <c r="J2761" s="62"/>
      <c r="K2761" s="51"/>
      <c r="L2761" s="66"/>
    </row>
    <row r="2762" spans="1:12" x14ac:dyDescent="0.4">
      <c r="A2762" s="45">
        <f t="shared" ca="1" si="218"/>
        <v>0</v>
      </c>
      <c r="B2762" s="45" t="b">
        <f t="shared" si="217"/>
        <v>0</v>
      </c>
      <c r="C2762" s="46">
        <f t="shared" si="219"/>
        <v>0</v>
      </c>
      <c r="D2762" s="45">
        <f t="shared" si="220"/>
        <v>0</v>
      </c>
      <c r="E2762" s="251">
        <f t="shared" ref="E2762:E2825" si="221">IF(I2762&lt;&gt;"",VALUE(TRIM(LEFT(I2762,6))),0)</f>
        <v>0</v>
      </c>
      <c r="F2762" s="168"/>
      <c r="G2762" s="96"/>
      <c r="H2762" s="79"/>
      <c r="I2762" s="285"/>
      <c r="J2762" s="62"/>
      <c r="K2762" s="51"/>
      <c r="L2762" s="66"/>
    </row>
    <row r="2763" spans="1:12" x14ac:dyDescent="0.4">
      <c r="A2763" s="45">
        <f t="shared" ca="1" si="218"/>
        <v>0</v>
      </c>
      <c r="B2763" s="45" t="b">
        <f t="shared" si="217"/>
        <v>0</v>
      </c>
      <c r="C2763" s="46">
        <f t="shared" si="219"/>
        <v>0</v>
      </c>
      <c r="D2763" s="45">
        <f t="shared" si="220"/>
        <v>0</v>
      </c>
      <c r="E2763" s="251">
        <f t="shared" si="221"/>
        <v>0</v>
      </c>
      <c r="F2763" s="168"/>
      <c r="G2763" s="96"/>
      <c r="H2763" s="79"/>
      <c r="I2763" s="285"/>
      <c r="J2763" s="62"/>
      <c r="K2763" s="51"/>
      <c r="L2763" s="66"/>
    </row>
    <row r="2764" spans="1:12" x14ac:dyDescent="0.4">
      <c r="A2764" s="45">
        <f t="shared" ca="1" si="218"/>
        <v>0</v>
      </c>
      <c r="B2764" s="45" t="b">
        <f t="shared" si="217"/>
        <v>0</v>
      </c>
      <c r="C2764" s="46">
        <f t="shared" si="219"/>
        <v>0</v>
      </c>
      <c r="D2764" s="45">
        <f t="shared" si="220"/>
        <v>0</v>
      </c>
      <c r="E2764" s="251">
        <f t="shared" si="221"/>
        <v>0</v>
      </c>
      <c r="F2764" s="168"/>
      <c r="G2764" s="96"/>
      <c r="H2764" s="79"/>
      <c r="I2764" s="285"/>
      <c r="J2764" s="62"/>
      <c r="K2764" s="51"/>
      <c r="L2764" s="66"/>
    </row>
    <row r="2765" spans="1:12" x14ac:dyDescent="0.4">
      <c r="A2765" s="45">
        <f t="shared" ca="1" si="218"/>
        <v>0</v>
      </c>
      <c r="B2765" s="45" t="b">
        <f t="shared" si="217"/>
        <v>0</v>
      </c>
      <c r="C2765" s="46">
        <f t="shared" si="219"/>
        <v>0</v>
      </c>
      <c r="D2765" s="45">
        <f t="shared" si="220"/>
        <v>0</v>
      </c>
      <c r="E2765" s="251">
        <f t="shared" si="221"/>
        <v>0</v>
      </c>
      <c r="F2765" s="168"/>
      <c r="G2765" s="96"/>
      <c r="H2765" s="79"/>
      <c r="I2765" s="285"/>
      <c r="J2765" s="62"/>
      <c r="K2765" s="51"/>
      <c r="L2765" s="66"/>
    </row>
    <row r="2766" spans="1:12" x14ac:dyDescent="0.4">
      <c r="A2766" s="45">
        <f t="shared" ca="1" si="218"/>
        <v>0</v>
      </c>
      <c r="B2766" s="45" t="b">
        <f t="shared" si="217"/>
        <v>0</v>
      </c>
      <c r="C2766" s="46">
        <f t="shared" si="219"/>
        <v>0</v>
      </c>
      <c r="D2766" s="45">
        <f t="shared" si="220"/>
        <v>0</v>
      </c>
      <c r="E2766" s="251">
        <f t="shared" si="221"/>
        <v>0</v>
      </c>
      <c r="F2766" s="168"/>
      <c r="G2766" s="96"/>
      <c r="H2766" s="79"/>
      <c r="I2766" s="285"/>
      <c r="J2766" s="62"/>
      <c r="K2766" s="51"/>
      <c r="L2766" s="66"/>
    </row>
    <row r="2767" spans="1:12" x14ac:dyDescent="0.4">
      <c r="A2767" s="45">
        <f t="shared" ca="1" si="218"/>
        <v>0</v>
      </c>
      <c r="B2767" s="45" t="b">
        <f t="shared" si="217"/>
        <v>0</v>
      </c>
      <c r="C2767" s="46">
        <f t="shared" si="219"/>
        <v>0</v>
      </c>
      <c r="D2767" s="45">
        <f t="shared" si="220"/>
        <v>0</v>
      </c>
      <c r="E2767" s="251">
        <f t="shared" si="221"/>
        <v>0</v>
      </c>
      <c r="F2767" s="168"/>
      <c r="G2767" s="96"/>
      <c r="H2767" s="79"/>
      <c r="I2767" s="285"/>
      <c r="J2767" s="62"/>
      <c r="K2767" s="51"/>
      <c r="L2767" s="66"/>
    </row>
    <row r="2768" spans="1:12" x14ac:dyDescent="0.4">
      <c r="A2768" s="45">
        <f t="shared" ca="1" si="218"/>
        <v>0</v>
      </c>
      <c r="B2768" s="45" t="b">
        <f t="shared" si="217"/>
        <v>0</v>
      </c>
      <c r="C2768" s="46">
        <f t="shared" si="219"/>
        <v>0</v>
      </c>
      <c r="D2768" s="45">
        <f t="shared" si="220"/>
        <v>0</v>
      </c>
      <c r="E2768" s="251">
        <f t="shared" si="221"/>
        <v>0</v>
      </c>
      <c r="F2768" s="168"/>
      <c r="G2768" s="96"/>
      <c r="H2768" s="79"/>
      <c r="I2768" s="285"/>
      <c r="J2768" s="62"/>
      <c r="K2768" s="51"/>
      <c r="L2768" s="66"/>
    </row>
    <row r="2769" spans="1:12" x14ac:dyDescent="0.4">
      <c r="A2769" s="45">
        <f t="shared" ca="1" si="218"/>
        <v>0</v>
      </c>
      <c r="B2769" s="45" t="b">
        <f t="shared" si="217"/>
        <v>0</v>
      </c>
      <c r="C2769" s="46">
        <f t="shared" si="219"/>
        <v>0</v>
      </c>
      <c r="D2769" s="45">
        <f t="shared" si="220"/>
        <v>0</v>
      </c>
      <c r="E2769" s="251">
        <f t="shared" si="221"/>
        <v>0</v>
      </c>
      <c r="F2769" s="168"/>
      <c r="G2769" s="96"/>
      <c r="H2769" s="79"/>
      <c r="I2769" s="285"/>
      <c r="J2769" s="62"/>
      <c r="K2769" s="51"/>
      <c r="L2769" s="66"/>
    </row>
    <row r="2770" spans="1:12" x14ac:dyDescent="0.4">
      <c r="A2770" s="45">
        <f t="shared" ca="1" si="218"/>
        <v>0</v>
      </c>
      <c r="B2770" s="45" t="b">
        <f t="shared" si="217"/>
        <v>0</v>
      </c>
      <c r="C2770" s="46">
        <f t="shared" si="219"/>
        <v>0</v>
      </c>
      <c r="D2770" s="45">
        <f t="shared" si="220"/>
        <v>0</v>
      </c>
      <c r="E2770" s="251">
        <f t="shared" si="221"/>
        <v>0</v>
      </c>
      <c r="F2770" s="168"/>
      <c r="G2770" s="96"/>
      <c r="H2770" s="79"/>
      <c r="I2770" s="285"/>
      <c r="J2770" s="62"/>
      <c r="K2770" s="51"/>
      <c r="L2770" s="66"/>
    </row>
    <row r="2771" spans="1:12" x14ac:dyDescent="0.4">
      <c r="A2771" s="45">
        <f t="shared" ca="1" si="218"/>
        <v>0</v>
      </c>
      <c r="B2771" s="45" t="b">
        <f t="shared" si="217"/>
        <v>0</v>
      </c>
      <c r="C2771" s="46">
        <f t="shared" si="219"/>
        <v>0</v>
      </c>
      <c r="D2771" s="45">
        <f t="shared" si="220"/>
        <v>0</v>
      </c>
      <c r="E2771" s="251">
        <f t="shared" si="221"/>
        <v>0</v>
      </c>
      <c r="F2771" s="168"/>
      <c r="G2771" s="96"/>
      <c r="H2771" s="79"/>
      <c r="I2771" s="285"/>
      <c r="J2771" s="62"/>
      <c r="K2771" s="51"/>
      <c r="L2771" s="66"/>
    </row>
    <row r="2772" spans="1:12" x14ac:dyDescent="0.4">
      <c r="A2772" s="45">
        <f t="shared" ca="1" si="218"/>
        <v>0</v>
      </c>
      <c r="B2772" s="45" t="b">
        <f t="shared" si="217"/>
        <v>0</v>
      </c>
      <c r="C2772" s="46">
        <f t="shared" si="219"/>
        <v>0</v>
      </c>
      <c r="D2772" s="45">
        <f t="shared" si="220"/>
        <v>0</v>
      </c>
      <c r="E2772" s="251">
        <f t="shared" si="221"/>
        <v>0</v>
      </c>
      <c r="F2772" s="168"/>
      <c r="G2772" s="96"/>
      <c r="H2772" s="79"/>
      <c r="I2772" s="285"/>
      <c r="J2772" s="62"/>
      <c r="K2772" s="51"/>
      <c r="L2772" s="66"/>
    </row>
    <row r="2773" spans="1:12" x14ac:dyDescent="0.4">
      <c r="A2773" s="45">
        <f t="shared" ca="1" si="218"/>
        <v>0</v>
      </c>
      <c r="B2773" s="45" t="b">
        <f t="shared" si="217"/>
        <v>0</v>
      </c>
      <c r="C2773" s="46">
        <f t="shared" si="219"/>
        <v>0</v>
      </c>
      <c r="D2773" s="45">
        <f t="shared" si="220"/>
        <v>0</v>
      </c>
      <c r="E2773" s="251">
        <f t="shared" si="221"/>
        <v>0</v>
      </c>
      <c r="F2773" s="168"/>
      <c r="G2773" s="96"/>
      <c r="H2773" s="79"/>
      <c r="I2773" s="285"/>
      <c r="J2773" s="62"/>
      <c r="K2773" s="51"/>
      <c r="L2773" s="66"/>
    </row>
    <row r="2774" spans="1:12" x14ac:dyDescent="0.4">
      <c r="A2774" s="45">
        <f t="shared" ca="1" si="218"/>
        <v>0</v>
      </c>
      <c r="B2774" s="45" t="b">
        <f t="shared" si="217"/>
        <v>0</v>
      </c>
      <c r="C2774" s="46">
        <f t="shared" si="219"/>
        <v>0</v>
      </c>
      <c r="D2774" s="45">
        <f t="shared" si="220"/>
        <v>0</v>
      </c>
      <c r="E2774" s="251">
        <f t="shared" si="221"/>
        <v>0</v>
      </c>
      <c r="F2774" s="168"/>
      <c r="G2774" s="96"/>
      <c r="H2774" s="79"/>
      <c r="I2774" s="285"/>
      <c r="J2774" s="62"/>
      <c r="K2774" s="51"/>
      <c r="L2774" s="66"/>
    </row>
    <row r="2775" spans="1:12" x14ac:dyDescent="0.4">
      <c r="A2775" s="45">
        <f t="shared" ca="1" si="218"/>
        <v>0</v>
      </c>
      <c r="B2775" s="45" t="b">
        <f t="shared" si="217"/>
        <v>0</v>
      </c>
      <c r="C2775" s="46">
        <f t="shared" si="219"/>
        <v>0</v>
      </c>
      <c r="D2775" s="45">
        <f t="shared" si="220"/>
        <v>0</v>
      </c>
      <c r="E2775" s="251">
        <f t="shared" si="221"/>
        <v>0</v>
      </c>
      <c r="F2775" s="168"/>
      <c r="G2775" s="96"/>
      <c r="H2775" s="79"/>
      <c r="I2775" s="285"/>
      <c r="J2775" s="62"/>
      <c r="K2775" s="51"/>
      <c r="L2775" s="66"/>
    </row>
    <row r="2776" spans="1:12" x14ac:dyDescent="0.4">
      <c r="A2776" s="45">
        <f t="shared" ca="1" si="218"/>
        <v>0</v>
      </c>
      <c r="B2776" s="45" t="b">
        <f t="shared" si="217"/>
        <v>0</v>
      </c>
      <c r="C2776" s="46">
        <f t="shared" si="219"/>
        <v>0</v>
      </c>
      <c r="D2776" s="45">
        <f t="shared" si="220"/>
        <v>0</v>
      </c>
      <c r="E2776" s="251">
        <f t="shared" si="221"/>
        <v>0</v>
      </c>
      <c r="F2776" s="168"/>
      <c r="G2776" s="96"/>
      <c r="H2776" s="79"/>
      <c r="I2776" s="285"/>
      <c r="J2776" s="62"/>
      <c r="K2776" s="51"/>
      <c r="L2776" s="66"/>
    </row>
    <row r="2777" spans="1:12" x14ac:dyDescent="0.4">
      <c r="A2777" s="45">
        <f t="shared" ca="1" si="218"/>
        <v>0</v>
      </c>
      <c r="B2777" s="45" t="b">
        <f t="shared" si="217"/>
        <v>0</v>
      </c>
      <c r="C2777" s="46">
        <f t="shared" si="219"/>
        <v>0</v>
      </c>
      <c r="D2777" s="45">
        <f t="shared" si="220"/>
        <v>0</v>
      </c>
      <c r="E2777" s="251">
        <f t="shared" si="221"/>
        <v>0</v>
      </c>
      <c r="F2777" s="168"/>
      <c r="G2777" s="96"/>
      <c r="H2777" s="79"/>
      <c r="I2777" s="285"/>
      <c r="J2777" s="62"/>
      <c r="K2777" s="51"/>
      <c r="L2777" s="66"/>
    </row>
    <row r="2778" spans="1:12" x14ac:dyDescent="0.4">
      <c r="A2778" s="45">
        <f t="shared" ca="1" si="218"/>
        <v>0</v>
      </c>
      <c r="B2778" s="45" t="b">
        <f t="shared" si="217"/>
        <v>0</v>
      </c>
      <c r="C2778" s="46">
        <f t="shared" si="219"/>
        <v>0</v>
      </c>
      <c r="D2778" s="45">
        <f t="shared" si="220"/>
        <v>0</v>
      </c>
      <c r="E2778" s="251">
        <f t="shared" si="221"/>
        <v>0</v>
      </c>
      <c r="F2778" s="168"/>
      <c r="G2778" s="96"/>
      <c r="H2778" s="79"/>
      <c r="I2778" s="285"/>
      <c r="J2778" s="62"/>
      <c r="K2778" s="51"/>
      <c r="L2778" s="66"/>
    </row>
    <row r="2779" spans="1:12" x14ac:dyDescent="0.4">
      <c r="A2779" s="45">
        <f t="shared" ca="1" si="218"/>
        <v>0</v>
      </c>
      <c r="B2779" s="45" t="b">
        <f t="shared" si="217"/>
        <v>0</v>
      </c>
      <c r="C2779" s="46">
        <f t="shared" si="219"/>
        <v>0</v>
      </c>
      <c r="D2779" s="45">
        <f t="shared" si="220"/>
        <v>0</v>
      </c>
      <c r="E2779" s="251">
        <f t="shared" si="221"/>
        <v>0</v>
      </c>
      <c r="F2779" s="168"/>
      <c r="G2779" s="96"/>
      <c r="H2779" s="79"/>
      <c r="I2779" s="285"/>
      <c r="J2779" s="62"/>
      <c r="K2779" s="51"/>
      <c r="L2779" s="66"/>
    </row>
    <row r="2780" spans="1:12" x14ac:dyDescent="0.4">
      <c r="A2780" s="45">
        <f t="shared" ca="1" si="218"/>
        <v>0</v>
      </c>
      <c r="B2780" s="45" t="b">
        <f t="shared" si="217"/>
        <v>0</v>
      </c>
      <c r="C2780" s="46">
        <f t="shared" si="219"/>
        <v>0</v>
      </c>
      <c r="D2780" s="45">
        <f t="shared" si="220"/>
        <v>0</v>
      </c>
      <c r="E2780" s="251">
        <f t="shared" si="221"/>
        <v>0</v>
      </c>
      <c r="F2780" s="168"/>
      <c r="G2780" s="96"/>
      <c r="H2780" s="79"/>
      <c r="I2780" s="285"/>
      <c r="J2780" s="62"/>
      <c r="K2780" s="51"/>
      <c r="L2780" s="66"/>
    </row>
    <row r="2781" spans="1:12" x14ac:dyDescent="0.4">
      <c r="A2781" s="45">
        <f t="shared" ca="1" si="218"/>
        <v>0</v>
      </c>
      <c r="B2781" s="45" t="b">
        <f t="shared" si="217"/>
        <v>0</v>
      </c>
      <c r="C2781" s="46">
        <f t="shared" si="219"/>
        <v>0</v>
      </c>
      <c r="D2781" s="45">
        <f t="shared" si="220"/>
        <v>0</v>
      </c>
      <c r="E2781" s="251">
        <f t="shared" si="221"/>
        <v>0</v>
      </c>
      <c r="F2781" s="168"/>
      <c r="G2781" s="96"/>
      <c r="H2781" s="79"/>
      <c r="I2781" s="285"/>
      <c r="J2781" s="62"/>
      <c r="K2781" s="51"/>
      <c r="L2781" s="66"/>
    </row>
    <row r="2782" spans="1:12" x14ac:dyDescent="0.4">
      <c r="A2782" s="45">
        <f t="shared" ca="1" si="218"/>
        <v>0</v>
      </c>
      <c r="B2782" s="45" t="b">
        <f t="shared" si="217"/>
        <v>0</v>
      </c>
      <c r="C2782" s="46">
        <f t="shared" si="219"/>
        <v>0</v>
      </c>
      <c r="D2782" s="45">
        <f t="shared" si="220"/>
        <v>0</v>
      </c>
      <c r="E2782" s="251">
        <f t="shared" si="221"/>
        <v>0</v>
      </c>
      <c r="F2782" s="168"/>
      <c r="G2782" s="96"/>
      <c r="H2782" s="79"/>
      <c r="I2782" s="285"/>
      <c r="J2782" s="62"/>
      <c r="K2782" s="51"/>
      <c r="L2782" s="66"/>
    </row>
    <row r="2783" spans="1:12" x14ac:dyDescent="0.4">
      <c r="A2783" s="45">
        <f t="shared" ca="1" si="218"/>
        <v>0</v>
      </c>
      <c r="B2783" s="45" t="b">
        <f t="shared" si="217"/>
        <v>0</v>
      </c>
      <c r="C2783" s="46">
        <f t="shared" si="219"/>
        <v>0</v>
      </c>
      <c r="D2783" s="45">
        <f t="shared" si="220"/>
        <v>0</v>
      </c>
      <c r="E2783" s="251">
        <f t="shared" si="221"/>
        <v>0</v>
      </c>
      <c r="F2783" s="168"/>
      <c r="G2783" s="96"/>
      <c r="H2783" s="79"/>
      <c r="I2783" s="285"/>
      <c r="J2783" s="62"/>
      <c r="K2783" s="51"/>
      <c r="L2783" s="66"/>
    </row>
    <row r="2784" spans="1:12" x14ac:dyDescent="0.4">
      <c r="A2784" s="45">
        <f t="shared" ca="1" si="218"/>
        <v>0</v>
      </c>
      <c r="B2784" s="45" t="b">
        <f t="shared" si="217"/>
        <v>0</v>
      </c>
      <c r="C2784" s="46">
        <f t="shared" si="219"/>
        <v>0</v>
      </c>
      <c r="D2784" s="45">
        <f t="shared" si="220"/>
        <v>0</v>
      </c>
      <c r="E2784" s="251">
        <f t="shared" si="221"/>
        <v>0</v>
      </c>
      <c r="F2784" s="168"/>
      <c r="G2784" s="96"/>
      <c r="H2784" s="79"/>
      <c r="I2784" s="285"/>
      <c r="J2784" s="62"/>
      <c r="K2784" s="51"/>
      <c r="L2784" s="66"/>
    </row>
    <row r="2785" spans="1:12" x14ac:dyDescent="0.4">
      <c r="A2785" s="45">
        <f t="shared" ca="1" si="218"/>
        <v>0</v>
      </c>
      <c r="B2785" s="45" t="b">
        <f t="shared" si="217"/>
        <v>0</v>
      </c>
      <c r="C2785" s="46">
        <f t="shared" si="219"/>
        <v>0</v>
      </c>
      <c r="D2785" s="45">
        <f t="shared" si="220"/>
        <v>0</v>
      </c>
      <c r="E2785" s="251">
        <f t="shared" si="221"/>
        <v>0</v>
      </c>
      <c r="F2785" s="168"/>
      <c r="G2785" s="96"/>
      <c r="H2785" s="79"/>
      <c r="I2785" s="285"/>
      <c r="J2785" s="62"/>
      <c r="K2785" s="51"/>
      <c r="L2785" s="66"/>
    </row>
    <row r="2786" spans="1:12" x14ac:dyDescent="0.4">
      <c r="A2786" s="45">
        <f t="shared" ca="1" si="218"/>
        <v>0</v>
      </c>
      <c r="B2786" s="45" t="b">
        <f t="shared" si="217"/>
        <v>0</v>
      </c>
      <c r="C2786" s="46">
        <f t="shared" si="219"/>
        <v>0</v>
      </c>
      <c r="D2786" s="45">
        <f t="shared" si="220"/>
        <v>0</v>
      </c>
      <c r="E2786" s="251">
        <f t="shared" si="221"/>
        <v>0</v>
      </c>
      <c r="F2786" s="168"/>
      <c r="G2786" s="96"/>
      <c r="H2786" s="79"/>
      <c r="I2786" s="285"/>
      <c r="J2786" s="62"/>
      <c r="K2786" s="51"/>
      <c r="L2786" s="66"/>
    </row>
    <row r="2787" spans="1:12" x14ac:dyDescent="0.4">
      <c r="A2787" s="45">
        <f t="shared" ca="1" si="218"/>
        <v>0</v>
      </c>
      <c r="B2787" s="45" t="b">
        <f t="shared" si="217"/>
        <v>0</v>
      </c>
      <c r="C2787" s="46">
        <f t="shared" si="219"/>
        <v>0</v>
      </c>
      <c r="D2787" s="45">
        <f t="shared" si="220"/>
        <v>0</v>
      </c>
      <c r="E2787" s="251">
        <f t="shared" si="221"/>
        <v>0</v>
      </c>
      <c r="F2787" s="168"/>
      <c r="G2787" s="96"/>
      <c r="H2787" s="79"/>
      <c r="I2787" s="285"/>
      <c r="J2787" s="62"/>
      <c r="K2787" s="51"/>
      <c r="L2787" s="66"/>
    </row>
    <row r="2788" spans="1:12" x14ac:dyDescent="0.4">
      <c r="A2788" s="45">
        <f t="shared" ca="1" si="218"/>
        <v>0</v>
      </c>
      <c r="B2788" s="45" t="b">
        <f t="shared" si="217"/>
        <v>0</v>
      </c>
      <c r="C2788" s="46">
        <f t="shared" si="219"/>
        <v>0</v>
      </c>
      <c r="D2788" s="45">
        <f t="shared" si="220"/>
        <v>0</v>
      </c>
      <c r="E2788" s="251">
        <f t="shared" si="221"/>
        <v>0</v>
      </c>
      <c r="F2788" s="168"/>
      <c r="G2788" s="96"/>
      <c r="H2788" s="79"/>
      <c r="I2788" s="285"/>
      <c r="J2788" s="62"/>
      <c r="K2788" s="51"/>
      <c r="L2788" s="66"/>
    </row>
    <row r="2789" spans="1:12" x14ac:dyDescent="0.4">
      <c r="A2789" s="45">
        <f t="shared" ca="1" si="218"/>
        <v>0</v>
      </c>
      <c r="B2789" s="45" t="b">
        <f t="shared" si="217"/>
        <v>0</v>
      </c>
      <c r="C2789" s="46">
        <f t="shared" si="219"/>
        <v>0</v>
      </c>
      <c r="D2789" s="45">
        <f t="shared" si="220"/>
        <v>0</v>
      </c>
      <c r="E2789" s="251">
        <f t="shared" si="221"/>
        <v>0</v>
      </c>
      <c r="F2789" s="168"/>
      <c r="G2789" s="96"/>
      <c r="H2789" s="79"/>
      <c r="I2789" s="285"/>
      <c r="J2789" s="62"/>
      <c r="K2789" s="51"/>
      <c r="L2789" s="66"/>
    </row>
    <row r="2790" spans="1:12" x14ac:dyDescent="0.4">
      <c r="A2790" s="45">
        <f t="shared" ca="1" si="218"/>
        <v>0</v>
      </c>
      <c r="B2790" s="45" t="b">
        <f t="shared" si="217"/>
        <v>0</v>
      </c>
      <c r="C2790" s="46">
        <f t="shared" si="219"/>
        <v>0</v>
      </c>
      <c r="D2790" s="45">
        <f t="shared" si="220"/>
        <v>0</v>
      </c>
      <c r="E2790" s="251">
        <f t="shared" si="221"/>
        <v>0</v>
      </c>
      <c r="F2790" s="168"/>
      <c r="G2790" s="96"/>
      <c r="H2790" s="79"/>
      <c r="I2790" s="285"/>
      <c r="J2790" s="62"/>
      <c r="K2790" s="51"/>
      <c r="L2790" s="66"/>
    </row>
    <row r="2791" spans="1:12" x14ac:dyDescent="0.4">
      <c r="A2791" s="45">
        <f t="shared" ca="1" si="218"/>
        <v>0</v>
      </c>
      <c r="B2791" s="45" t="b">
        <f t="shared" si="217"/>
        <v>0</v>
      </c>
      <c r="C2791" s="46">
        <f t="shared" si="219"/>
        <v>0</v>
      </c>
      <c r="D2791" s="45">
        <f t="shared" si="220"/>
        <v>0</v>
      </c>
      <c r="E2791" s="251">
        <f t="shared" si="221"/>
        <v>0</v>
      </c>
      <c r="F2791" s="168"/>
      <c r="G2791" s="96"/>
      <c r="H2791" s="79"/>
      <c r="I2791" s="285"/>
      <c r="J2791" s="62"/>
      <c r="K2791" s="51"/>
      <c r="L2791" s="66"/>
    </row>
    <row r="2792" spans="1:12" x14ac:dyDescent="0.4">
      <c r="A2792" s="45">
        <f t="shared" ca="1" si="218"/>
        <v>0</v>
      </c>
      <c r="B2792" s="45" t="b">
        <f t="shared" si="217"/>
        <v>0</v>
      </c>
      <c r="C2792" s="46">
        <f t="shared" si="219"/>
        <v>0</v>
      </c>
      <c r="D2792" s="45">
        <f t="shared" si="220"/>
        <v>0</v>
      </c>
      <c r="E2792" s="251">
        <f t="shared" si="221"/>
        <v>0</v>
      </c>
      <c r="F2792" s="168"/>
      <c r="G2792" s="96"/>
      <c r="H2792" s="79"/>
      <c r="I2792" s="285"/>
      <c r="J2792" s="62"/>
      <c r="K2792" s="51"/>
      <c r="L2792" s="66"/>
    </row>
    <row r="2793" spans="1:12" x14ac:dyDescent="0.4">
      <c r="A2793" s="45">
        <f t="shared" ca="1" si="218"/>
        <v>0</v>
      </c>
      <c r="B2793" s="45" t="b">
        <f t="shared" si="217"/>
        <v>0</v>
      </c>
      <c r="C2793" s="46">
        <f t="shared" si="219"/>
        <v>0</v>
      </c>
      <c r="D2793" s="45">
        <f t="shared" si="220"/>
        <v>0</v>
      </c>
      <c r="E2793" s="251">
        <f t="shared" si="221"/>
        <v>0</v>
      </c>
      <c r="F2793" s="168"/>
      <c r="G2793" s="96"/>
      <c r="H2793" s="79"/>
      <c r="I2793" s="285"/>
      <c r="J2793" s="62"/>
      <c r="K2793" s="51"/>
      <c r="L2793" s="66"/>
    </row>
    <row r="2794" spans="1:12" x14ac:dyDescent="0.4">
      <c r="A2794" s="45">
        <f t="shared" ca="1" si="218"/>
        <v>0</v>
      </c>
      <c r="B2794" s="45" t="b">
        <f t="shared" si="217"/>
        <v>0</v>
      </c>
      <c r="C2794" s="46">
        <f t="shared" si="219"/>
        <v>0</v>
      </c>
      <c r="D2794" s="45">
        <f t="shared" si="220"/>
        <v>0</v>
      </c>
      <c r="E2794" s="251">
        <f t="shared" si="221"/>
        <v>0</v>
      </c>
      <c r="F2794" s="168"/>
      <c r="G2794" s="96"/>
      <c r="H2794" s="79"/>
      <c r="I2794" s="285"/>
      <c r="J2794" s="62"/>
      <c r="K2794" s="51"/>
      <c r="L2794" s="66"/>
    </row>
    <row r="2795" spans="1:12" x14ac:dyDescent="0.4">
      <c r="A2795" s="45">
        <f t="shared" ca="1" si="218"/>
        <v>0</v>
      </c>
      <c r="B2795" s="45" t="b">
        <f t="shared" si="217"/>
        <v>0</v>
      </c>
      <c r="C2795" s="46">
        <f t="shared" si="219"/>
        <v>0</v>
      </c>
      <c r="D2795" s="45">
        <f t="shared" si="220"/>
        <v>0</v>
      </c>
      <c r="E2795" s="251">
        <f t="shared" si="221"/>
        <v>0</v>
      </c>
      <c r="F2795" s="168"/>
      <c r="G2795" s="96"/>
      <c r="H2795" s="79"/>
      <c r="I2795" s="285"/>
      <c r="J2795" s="62"/>
      <c r="K2795" s="51"/>
      <c r="L2795" s="66"/>
    </row>
    <row r="2796" spans="1:12" x14ac:dyDescent="0.4">
      <c r="A2796" s="45">
        <f t="shared" ca="1" si="218"/>
        <v>0</v>
      </c>
      <c r="B2796" s="45" t="b">
        <f t="shared" si="217"/>
        <v>0</v>
      </c>
      <c r="C2796" s="46">
        <f t="shared" si="219"/>
        <v>0</v>
      </c>
      <c r="D2796" s="45">
        <f t="shared" si="220"/>
        <v>0</v>
      </c>
      <c r="E2796" s="251">
        <f t="shared" si="221"/>
        <v>0</v>
      </c>
      <c r="F2796" s="168"/>
      <c r="G2796" s="96"/>
      <c r="H2796" s="79"/>
      <c r="I2796" s="285"/>
      <c r="J2796" s="62"/>
      <c r="K2796" s="51"/>
      <c r="L2796" s="66"/>
    </row>
    <row r="2797" spans="1:12" x14ac:dyDescent="0.4">
      <c r="A2797" s="45">
        <f t="shared" ca="1" si="218"/>
        <v>0</v>
      </c>
      <c r="B2797" s="45" t="b">
        <f t="shared" si="217"/>
        <v>0</v>
      </c>
      <c r="C2797" s="46">
        <f t="shared" si="219"/>
        <v>0</v>
      </c>
      <c r="D2797" s="45">
        <f t="shared" si="220"/>
        <v>0</v>
      </c>
      <c r="E2797" s="251">
        <f t="shared" si="221"/>
        <v>0</v>
      </c>
      <c r="F2797" s="168"/>
      <c r="G2797" s="96"/>
      <c r="H2797" s="79"/>
      <c r="I2797" s="285"/>
      <c r="J2797" s="62"/>
      <c r="K2797" s="51"/>
      <c r="L2797" s="66"/>
    </row>
    <row r="2798" spans="1:12" x14ac:dyDescent="0.4">
      <c r="A2798" s="45">
        <f t="shared" ca="1" si="218"/>
        <v>0</v>
      </c>
      <c r="B2798" s="45" t="b">
        <f t="shared" si="217"/>
        <v>0</v>
      </c>
      <c r="C2798" s="46">
        <f t="shared" si="219"/>
        <v>0</v>
      </c>
      <c r="D2798" s="45">
        <f t="shared" si="220"/>
        <v>0</v>
      </c>
      <c r="E2798" s="251">
        <f t="shared" si="221"/>
        <v>0</v>
      </c>
      <c r="F2798" s="168"/>
      <c r="G2798" s="96"/>
      <c r="H2798" s="79"/>
      <c r="I2798" s="285"/>
      <c r="J2798" s="62"/>
      <c r="K2798" s="51"/>
      <c r="L2798" s="66"/>
    </row>
    <row r="2799" spans="1:12" x14ac:dyDescent="0.4">
      <c r="A2799" s="45">
        <f t="shared" ca="1" si="218"/>
        <v>0</v>
      </c>
      <c r="B2799" s="45" t="b">
        <f t="shared" si="217"/>
        <v>0</v>
      </c>
      <c r="C2799" s="46">
        <f t="shared" si="219"/>
        <v>0</v>
      </c>
      <c r="D2799" s="45">
        <f t="shared" si="220"/>
        <v>0</v>
      </c>
      <c r="E2799" s="251">
        <f t="shared" si="221"/>
        <v>0</v>
      </c>
      <c r="F2799" s="168"/>
      <c r="G2799" s="96"/>
      <c r="H2799" s="79"/>
      <c r="I2799" s="285"/>
      <c r="J2799" s="62"/>
      <c r="K2799" s="51"/>
      <c r="L2799" s="66"/>
    </row>
    <row r="2800" spans="1:12" x14ac:dyDescent="0.4">
      <c r="A2800" s="45">
        <f t="shared" ca="1" si="218"/>
        <v>0</v>
      </c>
      <c r="B2800" s="45" t="b">
        <f t="shared" si="217"/>
        <v>0</v>
      </c>
      <c r="C2800" s="46">
        <f t="shared" si="219"/>
        <v>0</v>
      </c>
      <c r="D2800" s="45">
        <f t="shared" si="220"/>
        <v>0</v>
      </c>
      <c r="E2800" s="251">
        <f t="shared" si="221"/>
        <v>0</v>
      </c>
      <c r="F2800" s="168"/>
      <c r="G2800" s="96"/>
      <c r="H2800" s="79"/>
      <c r="I2800" s="285"/>
      <c r="J2800" s="62"/>
      <c r="K2800" s="51"/>
      <c r="L2800" s="66"/>
    </row>
    <row r="2801" spans="1:12" x14ac:dyDescent="0.4">
      <c r="A2801" s="45">
        <f t="shared" ca="1" si="218"/>
        <v>0</v>
      </c>
      <c r="B2801" s="45" t="b">
        <f t="shared" si="217"/>
        <v>0</v>
      </c>
      <c r="C2801" s="46">
        <f t="shared" si="219"/>
        <v>0</v>
      </c>
      <c r="D2801" s="45">
        <f t="shared" si="220"/>
        <v>0</v>
      </c>
      <c r="E2801" s="251">
        <f t="shared" si="221"/>
        <v>0</v>
      </c>
      <c r="F2801" s="168"/>
      <c r="G2801" s="96"/>
      <c r="H2801" s="79"/>
      <c r="I2801" s="285"/>
      <c r="J2801" s="62"/>
      <c r="K2801" s="51"/>
      <c r="L2801" s="66"/>
    </row>
    <row r="2802" spans="1:12" x14ac:dyDescent="0.4">
      <c r="A2802" s="45">
        <f t="shared" ca="1" si="218"/>
        <v>0</v>
      </c>
      <c r="B2802" s="45" t="b">
        <f t="shared" si="217"/>
        <v>0</v>
      </c>
      <c r="C2802" s="46">
        <f t="shared" si="219"/>
        <v>0</v>
      </c>
      <c r="D2802" s="45">
        <f t="shared" si="220"/>
        <v>0</v>
      </c>
      <c r="E2802" s="251">
        <f t="shared" si="221"/>
        <v>0</v>
      </c>
      <c r="F2802" s="168"/>
      <c r="G2802" s="96"/>
      <c r="H2802" s="79"/>
      <c r="I2802" s="285"/>
      <c r="J2802" s="62"/>
      <c r="K2802" s="51"/>
      <c r="L2802" s="66"/>
    </row>
    <row r="2803" spans="1:12" x14ac:dyDescent="0.4">
      <c r="A2803" s="45">
        <f t="shared" ca="1" si="218"/>
        <v>0</v>
      </c>
      <c r="B2803" s="45" t="b">
        <f t="shared" si="217"/>
        <v>0</v>
      </c>
      <c r="C2803" s="46">
        <f t="shared" si="219"/>
        <v>0</v>
      </c>
      <c r="D2803" s="45">
        <f t="shared" si="220"/>
        <v>0</v>
      </c>
      <c r="E2803" s="251">
        <f t="shared" si="221"/>
        <v>0</v>
      </c>
      <c r="F2803" s="168"/>
      <c r="G2803" s="96"/>
      <c r="H2803" s="79"/>
      <c r="I2803" s="285"/>
      <c r="J2803" s="62"/>
      <c r="K2803" s="51"/>
      <c r="L2803" s="66"/>
    </row>
    <row r="2804" spans="1:12" x14ac:dyDescent="0.4">
      <c r="A2804" s="45">
        <f t="shared" ca="1" si="218"/>
        <v>0</v>
      </c>
      <c r="B2804" s="45" t="b">
        <f t="shared" si="217"/>
        <v>0</v>
      </c>
      <c r="C2804" s="46">
        <f t="shared" si="219"/>
        <v>0</v>
      </c>
      <c r="D2804" s="45">
        <f t="shared" si="220"/>
        <v>0</v>
      </c>
      <c r="E2804" s="251">
        <f t="shared" si="221"/>
        <v>0</v>
      </c>
      <c r="F2804" s="168"/>
      <c r="G2804" s="96"/>
      <c r="H2804" s="79"/>
      <c r="I2804" s="285"/>
      <c r="J2804" s="62"/>
      <c r="K2804" s="51"/>
      <c r="L2804" s="66"/>
    </row>
    <row r="2805" spans="1:12" x14ac:dyDescent="0.4">
      <c r="A2805" s="45">
        <f t="shared" ca="1" si="218"/>
        <v>0</v>
      </c>
      <c r="B2805" s="45" t="b">
        <f t="shared" si="217"/>
        <v>0</v>
      </c>
      <c r="C2805" s="46">
        <f t="shared" si="219"/>
        <v>0</v>
      </c>
      <c r="D2805" s="45">
        <f t="shared" si="220"/>
        <v>0</v>
      </c>
      <c r="E2805" s="251">
        <f t="shared" si="221"/>
        <v>0</v>
      </c>
      <c r="F2805" s="168"/>
      <c r="G2805" s="96"/>
      <c r="H2805" s="79"/>
      <c r="I2805" s="285"/>
      <c r="J2805" s="62"/>
      <c r="K2805" s="51"/>
      <c r="L2805" s="66"/>
    </row>
    <row r="2806" spans="1:12" x14ac:dyDescent="0.4">
      <c r="A2806" s="45">
        <f t="shared" ca="1" si="218"/>
        <v>0</v>
      </c>
      <c r="B2806" s="45" t="b">
        <f t="shared" si="217"/>
        <v>0</v>
      </c>
      <c r="C2806" s="46">
        <f t="shared" si="219"/>
        <v>0</v>
      </c>
      <c r="D2806" s="45">
        <f t="shared" si="220"/>
        <v>0</v>
      </c>
      <c r="E2806" s="251">
        <f t="shared" si="221"/>
        <v>0</v>
      </c>
      <c r="F2806" s="168"/>
      <c r="G2806" s="96"/>
      <c r="H2806" s="79"/>
      <c r="I2806" s="285"/>
      <c r="J2806" s="62"/>
      <c r="K2806" s="51"/>
      <c r="L2806" s="66"/>
    </row>
    <row r="2807" spans="1:12" x14ac:dyDescent="0.4">
      <c r="A2807" s="45">
        <f t="shared" ca="1" si="218"/>
        <v>0</v>
      </c>
      <c r="B2807" s="45" t="b">
        <f t="shared" si="217"/>
        <v>0</v>
      </c>
      <c r="C2807" s="46">
        <f t="shared" si="219"/>
        <v>0</v>
      </c>
      <c r="D2807" s="45">
        <f t="shared" si="220"/>
        <v>0</v>
      </c>
      <c r="E2807" s="251">
        <f t="shared" si="221"/>
        <v>0</v>
      </c>
      <c r="F2807" s="168"/>
      <c r="G2807" s="96"/>
      <c r="H2807" s="79"/>
      <c r="I2807" s="285"/>
      <c r="J2807" s="62"/>
      <c r="K2807" s="51"/>
      <c r="L2807" s="66"/>
    </row>
    <row r="2808" spans="1:12" x14ac:dyDescent="0.4">
      <c r="A2808" s="45">
        <f t="shared" ca="1" si="218"/>
        <v>0</v>
      </c>
      <c r="B2808" s="45" t="b">
        <f t="shared" si="217"/>
        <v>0</v>
      </c>
      <c r="C2808" s="46">
        <f t="shared" si="219"/>
        <v>0</v>
      </c>
      <c r="D2808" s="45">
        <f t="shared" si="220"/>
        <v>0</v>
      </c>
      <c r="E2808" s="251">
        <f t="shared" si="221"/>
        <v>0</v>
      </c>
      <c r="F2808" s="168"/>
      <c r="G2808" s="96"/>
      <c r="H2808" s="79"/>
      <c r="I2808" s="285"/>
      <c r="J2808" s="62"/>
      <c r="K2808" s="51"/>
      <c r="L2808" s="66"/>
    </row>
    <row r="2809" spans="1:12" x14ac:dyDescent="0.4">
      <c r="A2809" s="45">
        <f t="shared" ca="1" si="218"/>
        <v>0</v>
      </c>
      <c r="B2809" s="45" t="b">
        <f t="shared" si="217"/>
        <v>0</v>
      </c>
      <c r="C2809" s="46">
        <f t="shared" si="219"/>
        <v>0</v>
      </c>
      <c r="D2809" s="45">
        <f t="shared" si="220"/>
        <v>0</v>
      </c>
      <c r="E2809" s="251">
        <f t="shared" si="221"/>
        <v>0</v>
      </c>
      <c r="F2809" s="168"/>
      <c r="G2809" s="96"/>
      <c r="H2809" s="79"/>
      <c r="I2809" s="285"/>
      <c r="J2809" s="62"/>
      <c r="K2809" s="51"/>
      <c r="L2809" s="66"/>
    </row>
    <row r="2810" spans="1:12" x14ac:dyDescent="0.4">
      <c r="A2810" s="45">
        <f t="shared" ca="1" si="218"/>
        <v>0</v>
      </c>
      <c r="B2810" s="45" t="b">
        <f t="shared" si="217"/>
        <v>0</v>
      </c>
      <c r="C2810" s="46">
        <f t="shared" si="219"/>
        <v>0</v>
      </c>
      <c r="D2810" s="45">
        <f t="shared" si="220"/>
        <v>0</v>
      </c>
      <c r="E2810" s="251">
        <f t="shared" si="221"/>
        <v>0</v>
      </c>
      <c r="F2810" s="168"/>
      <c r="G2810" s="96"/>
      <c r="H2810" s="79"/>
      <c r="I2810" s="285"/>
      <c r="J2810" s="62"/>
      <c r="K2810" s="51"/>
      <c r="L2810" s="66"/>
    </row>
    <row r="2811" spans="1:12" x14ac:dyDescent="0.4">
      <c r="A2811" s="45">
        <f t="shared" ca="1" si="218"/>
        <v>0</v>
      </c>
      <c r="B2811" s="45" t="b">
        <f t="shared" si="217"/>
        <v>0</v>
      </c>
      <c r="C2811" s="46">
        <f t="shared" si="219"/>
        <v>0</v>
      </c>
      <c r="D2811" s="45">
        <f t="shared" si="220"/>
        <v>0</v>
      </c>
      <c r="E2811" s="251">
        <f t="shared" si="221"/>
        <v>0</v>
      </c>
      <c r="F2811" s="168"/>
      <c r="G2811" s="96"/>
      <c r="H2811" s="79"/>
      <c r="I2811" s="285"/>
      <c r="J2811" s="62"/>
      <c r="K2811" s="51"/>
      <c r="L2811" s="66"/>
    </row>
    <row r="2812" spans="1:12" x14ac:dyDescent="0.4">
      <c r="A2812" s="45">
        <f t="shared" ca="1" si="218"/>
        <v>0</v>
      </c>
      <c r="B2812" s="45" t="b">
        <f t="shared" si="217"/>
        <v>0</v>
      </c>
      <c r="C2812" s="46">
        <f t="shared" si="219"/>
        <v>0</v>
      </c>
      <c r="D2812" s="45">
        <f t="shared" si="220"/>
        <v>0</v>
      </c>
      <c r="E2812" s="251">
        <f t="shared" si="221"/>
        <v>0</v>
      </c>
      <c r="F2812" s="168"/>
      <c r="G2812" s="96"/>
      <c r="H2812" s="79"/>
      <c r="I2812" s="285"/>
      <c r="J2812" s="62"/>
      <c r="K2812" s="51"/>
      <c r="L2812" s="66"/>
    </row>
    <row r="2813" spans="1:12" x14ac:dyDescent="0.4">
      <c r="A2813" s="45">
        <f t="shared" ca="1" si="218"/>
        <v>0</v>
      </c>
      <c r="B2813" s="45" t="b">
        <f t="shared" si="217"/>
        <v>0</v>
      </c>
      <c r="C2813" s="46">
        <f t="shared" si="219"/>
        <v>0</v>
      </c>
      <c r="D2813" s="45">
        <f t="shared" si="220"/>
        <v>0</v>
      </c>
      <c r="E2813" s="251">
        <f t="shared" si="221"/>
        <v>0</v>
      </c>
      <c r="F2813" s="168"/>
      <c r="G2813" s="96"/>
      <c r="H2813" s="79"/>
      <c r="I2813" s="285"/>
      <c r="J2813" s="62"/>
      <c r="K2813" s="51"/>
      <c r="L2813" s="66"/>
    </row>
    <row r="2814" spans="1:12" x14ac:dyDescent="0.4">
      <c r="A2814" s="45">
        <f t="shared" ca="1" si="218"/>
        <v>0</v>
      </c>
      <c r="B2814" s="45" t="b">
        <f t="shared" si="217"/>
        <v>0</v>
      </c>
      <c r="C2814" s="46">
        <f t="shared" si="219"/>
        <v>0</v>
      </c>
      <c r="D2814" s="45">
        <f t="shared" si="220"/>
        <v>0</v>
      </c>
      <c r="E2814" s="251">
        <f t="shared" si="221"/>
        <v>0</v>
      </c>
      <c r="F2814" s="168"/>
      <c r="G2814" s="96"/>
      <c r="H2814" s="79"/>
      <c r="I2814" s="285"/>
      <c r="J2814" s="62"/>
      <c r="K2814" s="51"/>
      <c r="L2814" s="66"/>
    </row>
    <row r="2815" spans="1:12" x14ac:dyDescent="0.4">
      <c r="A2815" s="45">
        <f t="shared" ca="1" si="218"/>
        <v>0</v>
      </c>
      <c r="B2815" s="45" t="b">
        <f t="shared" si="217"/>
        <v>0</v>
      </c>
      <c r="C2815" s="46">
        <f t="shared" si="219"/>
        <v>0</v>
      </c>
      <c r="D2815" s="45">
        <f t="shared" si="220"/>
        <v>0</v>
      </c>
      <c r="E2815" s="251">
        <f t="shared" si="221"/>
        <v>0</v>
      </c>
      <c r="F2815" s="168"/>
      <c r="G2815" s="96"/>
      <c r="H2815" s="79"/>
      <c r="I2815" s="285"/>
      <c r="J2815" s="62"/>
      <c r="K2815" s="51"/>
      <c r="L2815" s="66"/>
    </row>
    <row r="2816" spans="1:12" x14ac:dyDescent="0.4">
      <c r="A2816" s="45">
        <f t="shared" ca="1" si="218"/>
        <v>0</v>
      </c>
      <c r="B2816" s="45" t="b">
        <f t="shared" si="217"/>
        <v>0</v>
      </c>
      <c r="C2816" s="46">
        <f t="shared" si="219"/>
        <v>0</v>
      </c>
      <c r="D2816" s="45">
        <f t="shared" si="220"/>
        <v>0</v>
      </c>
      <c r="E2816" s="251">
        <f t="shared" si="221"/>
        <v>0</v>
      </c>
      <c r="F2816" s="168"/>
      <c r="G2816" s="96"/>
      <c r="H2816" s="79"/>
      <c r="I2816" s="285"/>
      <c r="J2816" s="62"/>
      <c r="K2816" s="51"/>
      <c r="L2816" s="66"/>
    </row>
    <row r="2817" spans="1:12" x14ac:dyDescent="0.4">
      <c r="A2817" s="45">
        <f t="shared" ca="1" si="218"/>
        <v>0</v>
      </c>
      <c r="B2817" s="45" t="b">
        <f t="shared" si="217"/>
        <v>0</v>
      </c>
      <c r="C2817" s="46">
        <f t="shared" si="219"/>
        <v>0</v>
      </c>
      <c r="D2817" s="45">
        <f t="shared" si="220"/>
        <v>0</v>
      </c>
      <c r="E2817" s="251">
        <f t="shared" si="221"/>
        <v>0</v>
      </c>
      <c r="F2817" s="168"/>
      <c r="G2817" s="96"/>
      <c r="H2817" s="79"/>
      <c r="I2817" s="285"/>
      <c r="J2817" s="62"/>
      <c r="K2817" s="51"/>
      <c r="L2817" s="66"/>
    </row>
    <row r="2818" spans="1:12" x14ac:dyDescent="0.4">
      <c r="A2818" s="45">
        <f t="shared" ca="1" si="218"/>
        <v>0</v>
      </c>
      <c r="B2818" s="45" t="b">
        <f t="shared" si="217"/>
        <v>0</v>
      </c>
      <c r="C2818" s="46">
        <f t="shared" si="219"/>
        <v>0</v>
      </c>
      <c r="D2818" s="45">
        <f t="shared" si="220"/>
        <v>0</v>
      </c>
      <c r="E2818" s="251">
        <f t="shared" si="221"/>
        <v>0</v>
      </c>
      <c r="F2818" s="168"/>
      <c r="G2818" s="96"/>
      <c r="H2818" s="79"/>
      <c r="I2818" s="285"/>
      <c r="J2818" s="62"/>
      <c r="K2818" s="51"/>
      <c r="L2818" s="66"/>
    </row>
    <row r="2819" spans="1:12" x14ac:dyDescent="0.4">
      <c r="A2819" s="45">
        <f t="shared" ca="1" si="218"/>
        <v>0</v>
      </c>
      <c r="B2819" s="45" t="b">
        <f t="shared" si="217"/>
        <v>0</v>
      </c>
      <c r="C2819" s="46">
        <f t="shared" si="219"/>
        <v>0</v>
      </c>
      <c r="D2819" s="45">
        <f t="shared" si="220"/>
        <v>0</v>
      </c>
      <c r="E2819" s="251">
        <f t="shared" si="221"/>
        <v>0</v>
      </c>
      <c r="F2819" s="168"/>
      <c r="G2819" s="96"/>
      <c r="H2819" s="79"/>
      <c r="I2819" s="285"/>
      <c r="J2819" s="62"/>
      <c r="K2819" s="51"/>
      <c r="L2819" s="66"/>
    </row>
    <row r="2820" spans="1:12" x14ac:dyDescent="0.4">
      <c r="A2820" s="45">
        <f t="shared" ca="1" si="218"/>
        <v>0</v>
      </c>
      <c r="B2820" s="45" t="b">
        <f t="shared" si="217"/>
        <v>0</v>
      </c>
      <c r="C2820" s="46">
        <f t="shared" si="219"/>
        <v>0</v>
      </c>
      <c r="D2820" s="45">
        <f t="shared" si="220"/>
        <v>0</v>
      </c>
      <c r="E2820" s="251">
        <f t="shared" si="221"/>
        <v>0</v>
      </c>
      <c r="F2820" s="168"/>
      <c r="G2820" s="96"/>
      <c r="H2820" s="79"/>
      <c r="I2820" s="285"/>
      <c r="J2820" s="62"/>
      <c r="K2820" s="51"/>
      <c r="L2820" s="66"/>
    </row>
    <row r="2821" spans="1:12" x14ac:dyDescent="0.4">
      <c r="A2821" s="45">
        <f t="shared" ca="1" si="218"/>
        <v>0</v>
      </c>
      <c r="B2821" s="45" t="b">
        <f t="shared" si="217"/>
        <v>0</v>
      </c>
      <c r="C2821" s="46">
        <f t="shared" si="219"/>
        <v>0</v>
      </c>
      <c r="D2821" s="45">
        <f t="shared" si="220"/>
        <v>0</v>
      </c>
      <c r="E2821" s="251">
        <f t="shared" si="221"/>
        <v>0</v>
      </c>
      <c r="F2821" s="168"/>
      <c r="G2821" s="96"/>
      <c r="H2821" s="79"/>
      <c r="I2821" s="285"/>
      <c r="J2821" s="62"/>
      <c r="K2821" s="51"/>
      <c r="L2821" s="66"/>
    </row>
    <row r="2822" spans="1:12" x14ac:dyDescent="0.4">
      <c r="A2822" s="45">
        <f t="shared" ca="1" si="218"/>
        <v>0</v>
      </c>
      <c r="B2822" s="45" t="b">
        <f t="shared" si="217"/>
        <v>0</v>
      </c>
      <c r="C2822" s="46">
        <f t="shared" si="219"/>
        <v>0</v>
      </c>
      <c r="D2822" s="45">
        <f t="shared" si="220"/>
        <v>0</v>
      </c>
      <c r="E2822" s="251">
        <f t="shared" si="221"/>
        <v>0</v>
      </c>
      <c r="F2822" s="168"/>
      <c r="G2822" s="96"/>
      <c r="H2822" s="79"/>
      <c r="I2822" s="285"/>
      <c r="J2822" s="62"/>
      <c r="K2822" s="51"/>
      <c r="L2822" s="66"/>
    </row>
    <row r="2823" spans="1:12" x14ac:dyDescent="0.4">
      <c r="A2823" s="45">
        <f t="shared" ca="1" si="218"/>
        <v>0</v>
      </c>
      <c r="B2823" s="45" t="b">
        <f t="shared" ref="B2823:B2886" si="222">AND(分科號=E2823,D2823&gt;=分起日,D2823&lt;=分訖日)</f>
        <v>0</v>
      </c>
      <c r="C2823" s="46">
        <f t="shared" si="219"/>
        <v>0</v>
      </c>
      <c r="D2823" s="45">
        <f t="shared" si="220"/>
        <v>0</v>
      </c>
      <c r="E2823" s="251">
        <f t="shared" si="221"/>
        <v>0</v>
      </c>
      <c r="F2823" s="168"/>
      <c r="G2823" s="96"/>
      <c r="H2823" s="79"/>
      <c r="I2823" s="285"/>
      <c r="J2823" s="62"/>
      <c r="K2823" s="51"/>
      <c r="L2823" s="66"/>
    </row>
    <row r="2824" spans="1:12" x14ac:dyDescent="0.4">
      <c r="A2824" s="45">
        <f t="shared" ref="A2824:A2887" ca="1" si="223">IF(B2824,COUNTIF(OFFSET(B2824,ROW()*-1+6,,ROW()-5),TRUE),)</f>
        <v>0</v>
      </c>
      <c r="B2824" s="45" t="b">
        <f t="shared" si="222"/>
        <v>0</v>
      </c>
      <c r="C2824" s="46">
        <f t="shared" ref="C2824:C2887" si="224">IF(F2824&lt;&gt;"",F2824,IF(E2824&lt;&gt;0,INDEX(C:C,ROW()-1),0))</f>
        <v>0</v>
      </c>
      <c r="D2824" s="45">
        <f t="shared" ref="D2824:D2887" si="225">IF(G2824&lt;&gt;"",G2824,IF(E2824&lt;&gt;0,INDEX(D:D,ROW()-1),0))</f>
        <v>0</v>
      </c>
      <c r="E2824" s="251">
        <f t="shared" si="221"/>
        <v>0</v>
      </c>
      <c r="F2824" s="168"/>
      <c r="G2824" s="96"/>
      <c r="H2824" s="79"/>
      <c r="I2824" s="285"/>
      <c r="J2824" s="62"/>
      <c r="K2824" s="51"/>
      <c r="L2824" s="66"/>
    </row>
    <row r="2825" spans="1:12" x14ac:dyDescent="0.4">
      <c r="A2825" s="45">
        <f t="shared" ca="1" si="223"/>
        <v>0</v>
      </c>
      <c r="B2825" s="45" t="b">
        <f t="shared" si="222"/>
        <v>0</v>
      </c>
      <c r="C2825" s="46">
        <f t="shared" si="224"/>
        <v>0</v>
      </c>
      <c r="D2825" s="45">
        <f t="shared" si="225"/>
        <v>0</v>
      </c>
      <c r="E2825" s="251">
        <f t="shared" si="221"/>
        <v>0</v>
      </c>
      <c r="F2825" s="168"/>
      <c r="G2825" s="96"/>
      <c r="H2825" s="79"/>
      <c r="I2825" s="285"/>
      <c r="J2825" s="62"/>
      <c r="K2825" s="51"/>
      <c r="L2825" s="66"/>
    </row>
    <row r="2826" spans="1:12" x14ac:dyDescent="0.4">
      <c r="A2826" s="45">
        <f t="shared" ca="1" si="223"/>
        <v>0</v>
      </c>
      <c r="B2826" s="45" t="b">
        <f t="shared" si="222"/>
        <v>0</v>
      </c>
      <c r="C2826" s="46">
        <f t="shared" si="224"/>
        <v>0</v>
      </c>
      <c r="D2826" s="45">
        <f t="shared" si="225"/>
        <v>0</v>
      </c>
      <c r="E2826" s="251">
        <f t="shared" ref="E2826:E2889" si="226">IF(I2826&lt;&gt;"",VALUE(TRIM(LEFT(I2826,6))),0)</f>
        <v>0</v>
      </c>
      <c r="F2826" s="168"/>
      <c r="G2826" s="96"/>
      <c r="H2826" s="79"/>
      <c r="I2826" s="285"/>
      <c r="J2826" s="62"/>
      <c r="K2826" s="51"/>
      <c r="L2826" s="66"/>
    </row>
    <row r="2827" spans="1:12" x14ac:dyDescent="0.4">
      <c r="A2827" s="45">
        <f t="shared" ca="1" si="223"/>
        <v>0</v>
      </c>
      <c r="B2827" s="45" t="b">
        <f t="shared" si="222"/>
        <v>0</v>
      </c>
      <c r="C2827" s="46">
        <f t="shared" si="224"/>
        <v>0</v>
      </c>
      <c r="D2827" s="45">
        <f t="shared" si="225"/>
        <v>0</v>
      </c>
      <c r="E2827" s="251">
        <f t="shared" si="226"/>
        <v>0</v>
      </c>
      <c r="F2827" s="168"/>
      <c r="G2827" s="96"/>
      <c r="H2827" s="79"/>
      <c r="I2827" s="285"/>
      <c r="J2827" s="62"/>
      <c r="K2827" s="51"/>
      <c r="L2827" s="66"/>
    </row>
    <row r="2828" spans="1:12" x14ac:dyDescent="0.4">
      <c r="A2828" s="45">
        <f t="shared" ca="1" si="223"/>
        <v>0</v>
      </c>
      <c r="B2828" s="45" t="b">
        <f t="shared" si="222"/>
        <v>0</v>
      </c>
      <c r="C2828" s="46">
        <f t="shared" si="224"/>
        <v>0</v>
      </c>
      <c r="D2828" s="45">
        <f t="shared" si="225"/>
        <v>0</v>
      </c>
      <c r="E2828" s="251">
        <f t="shared" si="226"/>
        <v>0</v>
      </c>
      <c r="F2828" s="168"/>
      <c r="G2828" s="96"/>
      <c r="H2828" s="79"/>
      <c r="I2828" s="285"/>
      <c r="J2828" s="62"/>
      <c r="K2828" s="51"/>
      <c r="L2828" s="66"/>
    </row>
    <row r="2829" spans="1:12" x14ac:dyDescent="0.4">
      <c r="A2829" s="45">
        <f t="shared" ca="1" si="223"/>
        <v>0</v>
      </c>
      <c r="B2829" s="45" t="b">
        <f t="shared" si="222"/>
        <v>0</v>
      </c>
      <c r="C2829" s="46">
        <f t="shared" si="224"/>
        <v>0</v>
      </c>
      <c r="D2829" s="45">
        <f t="shared" si="225"/>
        <v>0</v>
      </c>
      <c r="E2829" s="251">
        <f t="shared" si="226"/>
        <v>0</v>
      </c>
      <c r="F2829" s="168"/>
      <c r="G2829" s="96"/>
      <c r="H2829" s="79"/>
      <c r="I2829" s="285"/>
      <c r="J2829" s="62"/>
      <c r="K2829" s="51"/>
      <c r="L2829" s="66"/>
    </row>
    <row r="2830" spans="1:12" x14ac:dyDescent="0.4">
      <c r="A2830" s="45">
        <f t="shared" ca="1" si="223"/>
        <v>0</v>
      </c>
      <c r="B2830" s="45" t="b">
        <f t="shared" si="222"/>
        <v>0</v>
      </c>
      <c r="C2830" s="46">
        <f t="shared" si="224"/>
        <v>0</v>
      </c>
      <c r="D2830" s="45">
        <f t="shared" si="225"/>
        <v>0</v>
      </c>
      <c r="E2830" s="251">
        <f t="shared" si="226"/>
        <v>0</v>
      </c>
      <c r="F2830" s="168"/>
      <c r="G2830" s="96"/>
      <c r="H2830" s="79"/>
      <c r="I2830" s="285"/>
      <c r="J2830" s="62"/>
      <c r="K2830" s="51"/>
      <c r="L2830" s="66"/>
    </row>
    <row r="2831" spans="1:12" x14ac:dyDescent="0.4">
      <c r="A2831" s="45">
        <f t="shared" ca="1" si="223"/>
        <v>0</v>
      </c>
      <c r="B2831" s="45" t="b">
        <f t="shared" si="222"/>
        <v>0</v>
      </c>
      <c r="C2831" s="46">
        <f t="shared" si="224"/>
        <v>0</v>
      </c>
      <c r="D2831" s="45">
        <f t="shared" si="225"/>
        <v>0</v>
      </c>
      <c r="E2831" s="251">
        <f t="shared" si="226"/>
        <v>0</v>
      </c>
      <c r="F2831" s="168"/>
      <c r="G2831" s="96"/>
      <c r="H2831" s="79"/>
      <c r="I2831" s="285"/>
      <c r="J2831" s="62"/>
      <c r="K2831" s="51"/>
      <c r="L2831" s="66"/>
    </row>
    <row r="2832" spans="1:12" x14ac:dyDescent="0.4">
      <c r="A2832" s="45">
        <f t="shared" ca="1" si="223"/>
        <v>0</v>
      </c>
      <c r="B2832" s="45" t="b">
        <f t="shared" si="222"/>
        <v>0</v>
      </c>
      <c r="C2832" s="46">
        <f t="shared" si="224"/>
        <v>0</v>
      </c>
      <c r="D2832" s="45">
        <f t="shared" si="225"/>
        <v>0</v>
      </c>
      <c r="E2832" s="251">
        <f t="shared" si="226"/>
        <v>0</v>
      </c>
      <c r="F2832" s="168"/>
      <c r="G2832" s="96"/>
      <c r="H2832" s="79"/>
      <c r="I2832" s="285"/>
      <c r="J2832" s="62"/>
      <c r="K2832" s="51"/>
      <c r="L2832" s="66"/>
    </row>
    <row r="2833" spans="1:12" x14ac:dyDescent="0.4">
      <c r="A2833" s="45">
        <f t="shared" ca="1" si="223"/>
        <v>0</v>
      </c>
      <c r="B2833" s="45" t="b">
        <f t="shared" si="222"/>
        <v>0</v>
      </c>
      <c r="C2833" s="46">
        <f t="shared" si="224"/>
        <v>0</v>
      </c>
      <c r="D2833" s="45">
        <f t="shared" si="225"/>
        <v>0</v>
      </c>
      <c r="E2833" s="251">
        <f t="shared" si="226"/>
        <v>0</v>
      </c>
      <c r="F2833" s="168"/>
      <c r="G2833" s="96"/>
      <c r="H2833" s="79"/>
      <c r="I2833" s="285"/>
      <c r="J2833" s="62"/>
      <c r="K2833" s="51"/>
      <c r="L2833" s="66"/>
    </row>
    <row r="2834" spans="1:12" x14ac:dyDescent="0.4">
      <c r="A2834" s="45">
        <f t="shared" ca="1" si="223"/>
        <v>0</v>
      </c>
      <c r="B2834" s="45" t="b">
        <f t="shared" si="222"/>
        <v>0</v>
      </c>
      <c r="C2834" s="46">
        <f t="shared" si="224"/>
        <v>0</v>
      </c>
      <c r="D2834" s="45">
        <f t="shared" si="225"/>
        <v>0</v>
      </c>
      <c r="E2834" s="251">
        <f t="shared" si="226"/>
        <v>0</v>
      </c>
      <c r="F2834" s="168"/>
      <c r="G2834" s="96"/>
      <c r="H2834" s="79"/>
      <c r="I2834" s="285"/>
      <c r="J2834" s="62"/>
      <c r="K2834" s="51"/>
      <c r="L2834" s="66"/>
    </row>
    <row r="2835" spans="1:12" x14ac:dyDescent="0.4">
      <c r="A2835" s="45">
        <f t="shared" ca="1" si="223"/>
        <v>0</v>
      </c>
      <c r="B2835" s="45" t="b">
        <f t="shared" si="222"/>
        <v>0</v>
      </c>
      <c r="C2835" s="46">
        <f t="shared" si="224"/>
        <v>0</v>
      </c>
      <c r="D2835" s="45">
        <f t="shared" si="225"/>
        <v>0</v>
      </c>
      <c r="E2835" s="251">
        <f t="shared" si="226"/>
        <v>0</v>
      </c>
      <c r="F2835" s="168"/>
      <c r="G2835" s="96"/>
      <c r="H2835" s="79"/>
      <c r="I2835" s="285"/>
      <c r="J2835" s="62"/>
      <c r="K2835" s="51"/>
      <c r="L2835" s="66"/>
    </row>
    <row r="2836" spans="1:12" x14ac:dyDescent="0.4">
      <c r="A2836" s="45">
        <f t="shared" ca="1" si="223"/>
        <v>0</v>
      </c>
      <c r="B2836" s="45" t="b">
        <f t="shared" si="222"/>
        <v>0</v>
      </c>
      <c r="C2836" s="46">
        <f t="shared" si="224"/>
        <v>0</v>
      </c>
      <c r="D2836" s="45">
        <f t="shared" si="225"/>
        <v>0</v>
      </c>
      <c r="E2836" s="251">
        <f t="shared" si="226"/>
        <v>0</v>
      </c>
      <c r="F2836" s="168"/>
      <c r="G2836" s="96"/>
      <c r="H2836" s="79"/>
      <c r="I2836" s="285"/>
      <c r="J2836" s="62"/>
      <c r="K2836" s="51"/>
      <c r="L2836" s="66"/>
    </row>
    <row r="2837" spans="1:12" x14ac:dyDescent="0.4">
      <c r="A2837" s="45">
        <f t="shared" ca="1" si="223"/>
        <v>0</v>
      </c>
      <c r="B2837" s="45" t="b">
        <f t="shared" si="222"/>
        <v>0</v>
      </c>
      <c r="C2837" s="46">
        <f t="shared" si="224"/>
        <v>0</v>
      </c>
      <c r="D2837" s="45">
        <f t="shared" si="225"/>
        <v>0</v>
      </c>
      <c r="E2837" s="251">
        <f t="shared" si="226"/>
        <v>0</v>
      </c>
      <c r="F2837" s="168"/>
      <c r="G2837" s="96"/>
      <c r="H2837" s="79"/>
      <c r="I2837" s="285"/>
      <c r="J2837" s="62"/>
      <c r="K2837" s="51"/>
      <c r="L2837" s="66"/>
    </row>
    <row r="2838" spans="1:12" x14ac:dyDescent="0.4">
      <c r="A2838" s="45">
        <f t="shared" ca="1" si="223"/>
        <v>0</v>
      </c>
      <c r="B2838" s="45" t="b">
        <f t="shared" si="222"/>
        <v>0</v>
      </c>
      <c r="C2838" s="46">
        <f t="shared" si="224"/>
        <v>0</v>
      </c>
      <c r="D2838" s="45">
        <f t="shared" si="225"/>
        <v>0</v>
      </c>
      <c r="E2838" s="251">
        <f t="shared" si="226"/>
        <v>0</v>
      </c>
      <c r="F2838" s="168"/>
      <c r="G2838" s="96"/>
      <c r="H2838" s="79"/>
      <c r="I2838" s="285"/>
      <c r="J2838" s="62"/>
      <c r="K2838" s="51"/>
      <c r="L2838" s="66"/>
    </row>
    <row r="2839" spans="1:12" x14ac:dyDescent="0.4">
      <c r="A2839" s="45">
        <f t="shared" ca="1" si="223"/>
        <v>0</v>
      </c>
      <c r="B2839" s="45" t="b">
        <f t="shared" si="222"/>
        <v>0</v>
      </c>
      <c r="C2839" s="46">
        <f t="shared" si="224"/>
        <v>0</v>
      </c>
      <c r="D2839" s="45">
        <f t="shared" si="225"/>
        <v>0</v>
      </c>
      <c r="E2839" s="251">
        <f t="shared" si="226"/>
        <v>0</v>
      </c>
      <c r="F2839" s="168"/>
      <c r="G2839" s="96"/>
      <c r="H2839" s="79"/>
      <c r="I2839" s="285"/>
      <c r="J2839" s="62"/>
      <c r="K2839" s="51"/>
      <c r="L2839" s="66"/>
    </row>
    <row r="2840" spans="1:12" x14ac:dyDescent="0.4">
      <c r="A2840" s="45">
        <f t="shared" ca="1" si="223"/>
        <v>0</v>
      </c>
      <c r="B2840" s="45" t="b">
        <f t="shared" si="222"/>
        <v>0</v>
      </c>
      <c r="C2840" s="46">
        <f t="shared" si="224"/>
        <v>0</v>
      </c>
      <c r="D2840" s="45">
        <f t="shared" si="225"/>
        <v>0</v>
      </c>
      <c r="E2840" s="251">
        <f t="shared" si="226"/>
        <v>0</v>
      </c>
      <c r="F2840" s="168"/>
      <c r="G2840" s="96"/>
      <c r="H2840" s="79"/>
      <c r="I2840" s="285"/>
      <c r="J2840" s="62"/>
      <c r="K2840" s="51"/>
      <c r="L2840" s="66"/>
    </row>
    <row r="2841" spans="1:12" x14ac:dyDescent="0.4">
      <c r="A2841" s="45">
        <f t="shared" ca="1" si="223"/>
        <v>0</v>
      </c>
      <c r="B2841" s="45" t="b">
        <f t="shared" si="222"/>
        <v>0</v>
      </c>
      <c r="C2841" s="46">
        <f t="shared" si="224"/>
        <v>0</v>
      </c>
      <c r="D2841" s="45">
        <f t="shared" si="225"/>
        <v>0</v>
      </c>
      <c r="E2841" s="251">
        <f t="shared" si="226"/>
        <v>0</v>
      </c>
      <c r="F2841" s="168"/>
      <c r="G2841" s="96"/>
      <c r="H2841" s="79"/>
      <c r="I2841" s="285"/>
      <c r="J2841" s="62"/>
      <c r="K2841" s="51"/>
      <c r="L2841" s="66"/>
    </row>
    <row r="2842" spans="1:12" x14ac:dyDescent="0.4">
      <c r="A2842" s="45">
        <f t="shared" ca="1" si="223"/>
        <v>0</v>
      </c>
      <c r="B2842" s="45" t="b">
        <f t="shared" si="222"/>
        <v>0</v>
      </c>
      <c r="C2842" s="46">
        <f t="shared" si="224"/>
        <v>0</v>
      </c>
      <c r="D2842" s="45">
        <f t="shared" si="225"/>
        <v>0</v>
      </c>
      <c r="E2842" s="251">
        <f t="shared" si="226"/>
        <v>0</v>
      </c>
      <c r="F2842" s="168"/>
      <c r="G2842" s="96"/>
      <c r="H2842" s="79"/>
      <c r="I2842" s="285"/>
      <c r="J2842" s="62"/>
      <c r="K2842" s="51"/>
      <c r="L2842" s="66"/>
    </row>
    <row r="2843" spans="1:12" x14ac:dyDescent="0.4">
      <c r="A2843" s="45">
        <f t="shared" ca="1" si="223"/>
        <v>0</v>
      </c>
      <c r="B2843" s="45" t="b">
        <f t="shared" si="222"/>
        <v>0</v>
      </c>
      <c r="C2843" s="46">
        <f t="shared" si="224"/>
        <v>0</v>
      </c>
      <c r="D2843" s="45">
        <f t="shared" si="225"/>
        <v>0</v>
      </c>
      <c r="E2843" s="251">
        <f t="shared" si="226"/>
        <v>0</v>
      </c>
      <c r="F2843" s="168"/>
      <c r="G2843" s="96"/>
      <c r="H2843" s="79"/>
      <c r="I2843" s="285"/>
      <c r="J2843" s="62"/>
      <c r="K2843" s="51"/>
      <c r="L2843" s="66"/>
    </row>
    <row r="2844" spans="1:12" x14ac:dyDescent="0.4">
      <c r="A2844" s="45">
        <f t="shared" ca="1" si="223"/>
        <v>0</v>
      </c>
      <c r="B2844" s="45" t="b">
        <f t="shared" si="222"/>
        <v>0</v>
      </c>
      <c r="C2844" s="46">
        <f t="shared" si="224"/>
        <v>0</v>
      </c>
      <c r="D2844" s="45">
        <f t="shared" si="225"/>
        <v>0</v>
      </c>
      <c r="E2844" s="251">
        <f t="shared" si="226"/>
        <v>0</v>
      </c>
      <c r="F2844" s="168"/>
      <c r="G2844" s="96"/>
      <c r="H2844" s="79"/>
      <c r="I2844" s="285"/>
      <c r="J2844" s="62"/>
      <c r="K2844" s="51"/>
      <c r="L2844" s="66"/>
    </row>
    <row r="2845" spans="1:12" x14ac:dyDescent="0.4">
      <c r="A2845" s="45">
        <f t="shared" ca="1" si="223"/>
        <v>0</v>
      </c>
      <c r="B2845" s="45" t="b">
        <f t="shared" si="222"/>
        <v>0</v>
      </c>
      <c r="C2845" s="46">
        <f t="shared" si="224"/>
        <v>0</v>
      </c>
      <c r="D2845" s="45">
        <f t="shared" si="225"/>
        <v>0</v>
      </c>
      <c r="E2845" s="251">
        <f t="shared" si="226"/>
        <v>0</v>
      </c>
      <c r="F2845" s="168"/>
      <c r="G2845" s="96"/>
      <c r="H2845" s="79"/>
      <c r="I2845" s="285"/>
      <c r="J2845" s="62"/>
      <c r="K2845" s="51"/>
      <c r="L2845" s="66"/>
    </row>
    <row r="2846" spans="1:12" x14ac:dyDescent="0.4">
      <c r="A2846" s="45">
        <f t="shared" ca="1" si="223"/>
        <v>0</v>
      </c>
      <c r="B2846" s="45" t="b">
        <f t="shared" si="222"/>
        <v>0</v>
      </c>
      <c r="C2846" s="46">
        <f t="shared" si="224"/>
        <v>0</v>
      </c>
      <c r="D2846" s="45">
        <f t="shared" si="225"/>
        <v>0</v>
      </c>
      <c r="E2846" s="251">
        <f t="shared" si="226"/>
        <v>0</v>
      </c>
      <c r="F2846" s="168"/>
      <c r="G2846" s="96"/>
      <c r="H2846" s="79"/>
      <c r="I2846" s="285"/>
      <c r="J2846" s="62"/>
      <c r="K2846" s="51"/>
      <c r="L2846" s="66"/>
    </row>
    <row r="2847" spans="1:12" x14ac:dyDescent="0.4">
      <c r="A2847" s="45">
        <f t="shared" ca="1" si="223"/>
        <v>0</v>
      </c>
      <c r="B2847" s="45" t="b">
        <f t="shared" si="222"/>
        <v>0</v>
      </c>
      <c r="C2847" s="46">
        <f t="shared" si="224"/>
        <v>0</v>
      </c>
      <c r="D2847" s="45">
        <f t="shared" si="225"/>
        <v>0</v>
      </c>
      <c r="E2847" s="251">
        <f t="shared" si="226"/>
        <v>0</v>
      </c>
      <c r="F2847" s="168"/>
      <c r="G2847" s="96"/>
      <c r="H2847" s="79"/>
      <c r="I2847" s="285"/>
      <c r="J2847" s="62"/>
      <c r="K2847" s="51"/>
      <c r="L2847" s="66"/>
    </row>
    <row r="2848" spans="1:12" x14ac:dyDescent="0.4">
      <c r="A2848" s="45">
        <f t="shared" ca="1" si="223"/>
        <v>0</v>
      </c>
      <c r="B2848" s="45" t="b">
        <f t="shared" si="222"/>
        <v>0</v>
      </c>
      <c r="C2848" s="46">
        <f t="shared" si="224"/>
        <v>0</v>
      </c>
      <c r="D2848" s="45">
        <f t="shared" si="225"/>
        <v>0</v>
      </c>
      <c r="E2848" s="251">
        <f t="shared" si="226"/>
        <v>0</v>
      </c>
      <c r="F2848" s="168"/>
      <c r="G2848" s="96"/>
      <c r="H2848" s="79"/>
      <c r="I2848" s="285"/>
      <c r="J2848" s="62"/>
      <c r="K2848" s="51"/>
      <c r="L2848" s="66"/>
    </row>
    <row r="2849" spans="1:12" x14ac:dyDescent="0.4">
      <c r="A2849" s="45">
        <f t="shared" ca="1" si="223"/>
        <v>0</v>
      </c>
      <c r="B2849" s="45" t="b">
        <f t="shared" si="222"/>
        <v>0</v>
      </c>
      <c r="C2849" s="46">
        <f t="shared" si="224"/>
        <v>0</v>
      </c>
      <c r="D2849" s="45">
        <f t="shared" si="225"/>
        <v>0</v>
      </c>
      <c r="E2849" s="251">
        <f t="shared" si="226"/>
        <v>0</v>
      </c>
      <c r="F2849" s="168"/>
      <c r="G2849" s="96"/>
      <c r="H2849" s="79"/>
      <c r="I2849" s="285"/>
      <c r="J2849" s="62"/>
      <c r="K2849" s="51"/>
      <c r="L2849" s="66"/>
    </row>
    <row r="2850" spans="1:12" x14ac:dyDescent="0.4">
      <c r="A2850" s="45">
        <f t="shared" ca="1" si="223"/>
        <v>0</v>
      </c>
      <c r="B2850" s="45" t="b">
        <f t="shared" si="222"/>
        <v>0</v>
      </c>
      <c r="C2850" s="46">
        <f t="shared" si="224"/>
        <v>0</v>
      </c>
      <c r="D2850" s="45">
        <f t="shared" si="225"/>
        <v>0</v>
      </c>
      <c r="E2850" s="251">
        <f t="shared" si="226"/>
        <v>0</v>
      </c>
      <c r="F2850" s="168"/>
      <c r="G2850" s="96"/>
      <c r="H2850" s="79"/>
      <c r="I2850" s="285"/>
      <c r="J2850" s="62"/>
      <c r="K2850" s="51"/>
      <c r="L2850" s="66"/>
    </row>
    <row r="2851" spans="1:12" x14ac:dyDescent="0.4">
      <c r="A2851" s="45">
        <f t="shared" ca="1" si="223"/>
        <v>0</v>
      </c>
      <c r="B2851" s="45" t="b">
        <f t="shared" si="222"/>
        <v>0</v>
      </c>
      <c r="C2851" s="46">
        <f t="shared" si="224"/>
        <v>0</v>
      </c>
      <c r="D2851" s="45">
        <f t="shared" si="225"/>
        <v>0</v>
      </c>
      <c r="E2851" s="251">
        <f t="shared" si="226"/>
        <v>0</v>
      </c>
      <c r="F2851" s="168"/>
      <c r="G2851" s="96"/>
      <c r="H2851" s="79"/>
      <c r="I2851" s="285"/>
      <c r="J2851" s="62"/>
      <c r="K2851" s="51"/>
      <c r="L2851" s="66"/>
    </row>
    <row r="2852" spans="1:12" x14ac:dyDescent="0.4">
      <c r="A2852" s="45">
        <f t="shared" ca="1" si="223"/>
        <v>0</v>
      </c>
      <c r="B2852" s="45" t="b">
        <f t="shared" si="222"/>
        <v>0</v>
      </c>
      <c r="C2852" s="46">
        <f t="shared" si="224"/>
        <v>0</v>
      </c>
      <c r="D2852" s="45">
        <f t="shared" si="225"/>
        <v>0</v>
      </c>
      <c r="E2852" s="251">
        <f t="shared" si="226"/>
        <v>0</v>
      </c>
      <c r="F2852" s="168"/>
      <c r="G2852" s="96"/>
      <c r="H2852" s="79"/>
      <c r="I2852" s="285"/>
      <c r="J2852" s="62"/>
      <c r="K2852" s="51"/>
      <c r="L2852" s="66"/>
    </row>
    <row r="2853" spans="1:12" x14ac:dyDescent="0.4">
      <c r="A2853" s="45">
        <f t="shared" ca="1" si="223"/>
        <v>0</v>
      </c>
      <c r="B2853" s="45" t="b">
        <f t="shared" si="222"/>
        <v>0</v>
      </c>
      <c r="C2853" s="46">
        <f t="shared" si="224"/>
        <v>0</v>
      </c>
      <c r="D2853" s="45">
        <f t="shared" si="225"/>
        <v>0</v>
      </c>
      <c r="E2853" s="251">
        <f t="shared" si="226"/>
        <v>0</v>
      </c>
      <c r="F2853" s="168"/>
      <c r="G2853" s="96"/>
      <c r="H2853" s="79"/>
      <c r="I2853" s="285"/>
      <c r="J2853" s="62"/>
      <c r="K2853" s="51"/>
      <c r="L2853" s="66"/>
    </row>
    <row r="2854" spans="1:12" x14ac:dyDescent="0.4">
      <c r="A2854" s="45">
        <f t="shared" ca="1" si="223"/>
        <v>0</v>
      </c>
      <c r="B2854" s="45" t="b">
        <f t="shared" si="222"/>
        <v>0</v>
      </c>
      <c r="C2854" s="46">
        <f t="shared" si="224"/>
        <v>0</v>
      </c>
      <c r="D2854" s="45">
        <f t="shared" si="225"/>
        <v>0</v>
      </c>
      <c r="E2854" s="251">
        <f t="shared" si="226"/>
        <v>0</v>
      </c>
      <c r="F2854" s="168"/>
      <c r="G2854" s="96"/>
      <c r="H2854" s="79"/>
      <c r="I2854" s="285"/>
      <c r="J2854" s="62"/>
      <c r="K2854" s="51"/>
      <c r="L2854" s="66"/>
    </row>
    <row r="2855" spans="1:12" x14ac:dyDescent="0.4">
      <c r="A2855" s="45">
        <f t="shared" ca="1" si="223"/>
        <v>0</v>
      </c>
      <c r="B2855" s="45" t="b">
        <f t="shared" si="222"/>
        <v>0</v>
      </c>
      <c r="C2855" s="46">
        <f t="shared" si="224"/>
        <v>0</v>
      </c>
      <c r="D2855" s="45">
        <f t="shared" si="225"/>
        <v>0</v>
      </c>
      <c r="E2855" s="251">
        <f t="shared" si="226"/>
        <v>0</v>
      </c>
      <c r="F2855" s="168"/>
      <c r="G2855" s="96"/>
      <c r="H2855" s="79"/>
      <c r="I2855" s="285"/>
      <c r="J2855" s="62"/>
      <c r="K2855" s="51"/>
      <c r="L2855" s="66"/>
    </row>
    <row r="2856" spans="1:12" x14ac:dyDescent="0.4">
      <c r="A2856" s="45">
        <f t="shared" ca="1" si="223"/>
        <v>0</v>
      </c>
      <c r="B2856" s="45" t="b">
        <f t="shared" si="222"/>
        <v>0</v>
      </c>
      <c r="C2856" s="46">
        <f t="shared" si="224"/>
        <v>0</v>
      </c>
      <c r="D2856" s="45">
        <f t="shared" si="225"/>
        <v>0</v>
      </c>
      <c r="E2856" s="251">
        <f t="shared" si="226"/>
        <v>0</v>
      </c>
      <c r="F2856" s="168"/>
      <c r="G2856" s="96"/>
      <c r="H2856" s="79"/>
      <c r="I2856" s="285"/>
      <c r="J2856" s="62"/>
      <c r="K2856" s="51"/>
      <c r="L2856" s="66"/>
    </row>
    <row r="2857" spans="1:12" x14ac:dyDescent="0.4">
      <c r="A2857" s="45">
        <f t="shared" ca="1" si="223"/>
        <v>0</v>
      </c>
      <c r="B2857" s="45" t="b">
        <f t="shared" si="222"/>
        <v>0</v>
      </c>
      <c r="C2857" s="46">
        <f t="shared" si="224"/>
        <v>0</v>
      </c>
      <c r="D2857" s="45">
        <f t="shared" si="225"/>
        <v>0</v>
      </c>
      <c r="E2857" s="251">
        <f t="shared" si="226"/>
        <v>0</v>
      </c>
      <c r="F2857" s="168"/>
      <c r="G2857" s="96"/>
      <c r="H2857" s="79"/>
      <c r="I2857" s="285"/>
      <c r="J2857" s="62"/>
      <c r="K2857" s="51"/>
      <c r="L2857" s="66"/>
    </row>
    <row r="2858" spans="1:12" x14ac:dyDescent="0.4">
      <c r="A2858" s="45">
        <f t="shared" ca="1" si="223"/>
        <v>0</v>
      </c>
      <c r="B2858" s="45" t="b">
        <f t="shared" si="222"/>
        <v>0</v>
      </c>
      <c r="C2858" s="46">
        <f t="shared" si="224"/>
        <v>0</v>
      </c>
      <c r="D2858" s="45">
        <f t="shared" si="225"/>
        <v>0</v>
      </c>
      <c r="E2858" s="251">
        <f t="shared" si="226"/>
        <v>0</v>
      </c>
      <c r="F2858" s="168"/>
      <c r="G2858" s="96"/>
      <c r="H2858" s="79"/>
      <c r="I2858" s="285"/>
      <c r="J2858" s="62"/>
      <c r="K2858" s="51"/>
      <c r="L2858" s="66"/>
    </row>
    <row r="2859" spans="1:12" x14ac:dyDescent="0.4">
      <c r="A2859" s="45">
        <f t="shared" ca="1" si="223"/>
        <v>0</v>
      </c>
      <c r="B2859" s="45" t="b">
        <f t="shared" si="222"/>
        <v>0</v>
      </c>
      <c r="C2859" s="46">
        <f t="shared" si="224"/>
        <v>0</v>
      </c>
      <c r="D2859" s="45">
        <f t="shared" si="225"/>
        <v>0</v>
      </c>
      <c r="E2859" s="251">
        <f t="shared" si="226"/>
        <v>0</v>
      </c>
      <c r="F2859" s="168"/>
      <c r="G2859" s="96"/>
      <c r="H2859" s="79"/>
      <c r="I2859" s="285"/>
      <c r="J2859" s="62"/>
      <c r="K2859" s="51"/>
      <c r="L2859" s="66"/>
    </row>
    <row r="2860" spans="1:12" x14ac:dyDescent="0.4">
      <c r="A2860" s="45">
        <f t="shared" ca="1" si="223"/>
        <v>0</v>
      </c>
      <c r="B2860" s="45" t="b">
        <f t="shared" si="222"/>
        <v>0</v>
      </c>
      <c r="C2860" s="46">
        <f t="shared" si="224"/>
        <v>0</v>
      </c>
      <c r="D2860" s="45">
        <f t="shared" si="225"/>
        <v>0</v>
      </c>
      <c r="E2860" s="251">
        <f t="shared" si="226"/>
        <v>0</v>
      </c>
      <c r="F2860" s="168"/>
      <c r="G2860" s="96"/>
      <c r="H2860" s="79"/>
      <c r="I2860" s="285"/>
      <c r="J2860" s="62"/>
      <c r="K2860" s="51"/>
      <c r="L2860" s="66"/>
    </row>
    <row r="2861" spans="1:12" x14ac:dyDescent="0.4">
      <c r="A2861" s="45">
        <f t="shared" ca="1" si="223"/>
        <v>0</v>
      </c>
      <c r="B2861" s="45" t="b">
        <f t="shared" si="222"/>
        <v>0</v>
      </c>
      <c r="C2861" s="46">
        <f t="shared" si="224"/>
        <v>0</v>
      </c>
      <c r="D2861" s="45">
        <f t="shared" si="225"/>
        <v>0</v>
      </c>
      <c r="E2861" s="251">
        <f t="shared" si="226"/>
        <v>0</v>
      </c>
      <c r="F2861" s="168"/>
      <c r="G2861" s="96"/>
      <c r="H2861" s="79"/>
      <c r="I2861" s="285"/>
      <c r="J2861" s="62"/>
      <c r="K2861" s="51"/>
      <c r="L2861" s="66"/>
    </row>
    <row r="2862" spans="1:12" x14ac:dyDescent="0.4">
      <c r="A2862" s="45">
        <f t="shared" ca="1" si="223"/>
        <v>0</v>
      </c>
      <c r="B2862" s="45" t="b">
        <f t="shared" si="222"/>
        <v>0</v>
      </c>
      <c r="C2862" s="46">
        <f t="shared" si="224"/>
        <v>0</v>
      </c>
      <c r="D2862" s="45">
        <f t="shared" si="225"/>
        <v>0</v>
      </c>
      <c r="E2862" s="251">
        <f t="shared" si="226"/>
        <v>0</v>
      </c>
      <c r="F2862" s="168"/>
      <c r="G2862" s="96"/>
      <c r="H2862" s="79"/>
      <c r="I2862" s="285"/>
      <c r="J2862" s="62"/>
      <c r="K2862" s="51"/>
      <c r="L2862" s="66"/>
    </row>
    <row r="2863" spans="1:12" x14ac:dyDescent="0.4">
      <c r="A2863" s="45">
        <f t="shared" ca="1" si="223"/>
        <v>0</v>
      </c>
      <c r="B2863" s="45" t="b">
        <f t="shared" si="222"/>
        <v>0</v>
      </c>
      <c r="C2863" s="46">
        <f t="shared" si="224"/>
        <v>0</v>
      </c>
      <c r="D2863" s="45">
        <f t="shared" si="225"/>
        <v>0</v>
      </c>
      <c r="E2863" s="251">
        <f t="shared" si="226"/>
        <v>0</v>
      </c>
      <c r="F2863" s="168"/>
      <c r="G2863" s="96"/>
      <c r="H2863" s="79"/>
      <c r="I2863" s="285"/>
      <c r="J2863" s="62"/>
      <c r="K2863" s="51"/>
      <c r="L2863" s="66"/>
    </row>
    <row r="2864" spans="1:12" x14ac:dyDescent="0.4">
      <c r="A2864" s="45">
        <f t="shared" ca="1" si="223"/>
        <v>0</v>
      </c>
      <c r="B2864" s="45" t="b">
        <f t="shared" si="222"/>
        <v>0</v>
      </c>
      <c r="C2864" s="46">
        <f t="shared" si="224"/>
        <v>0</v>
      </c>
      <c r="D2864" s="45">
        <f t="shared" si="225"/>
        <v>0</v>
      </c>
      <c r="E2864" s="251">
        <f t="shared" si="226"/>
        <v>0</v>
      </c>
      <c r="F2864" s="168"/>
      <c r="G2864" s="96"/>
      <c r="H2864" s="79"/>
      <c r="I2864" s="285"/>
      <c r="J2864" s="62"/>
      <c r="K2864" s="51"/>
      <c r="L2864" s="66"/>
    </row>
    <row r="2865" spans="1:12" x14ac:dyDescent="0.4">
      <c r="A2865" s="45">
        <f t="shared" ca="1" si="223"/>
        <v>0</v>
      </c>
      <c r="B2865" s="45" t="b">
        <f t="shared" si="222"/>
        <v>0</v>
      </c>
      <c r="C2865" s="46">
        <f t="shared" si="224"/>
        <v>0</v>
      </c>
      <c r="D2865" s="45">
        <f t="shared" si="225"/>
        <v>0</v>
      </c>
      <c r="E2865" s="251">
        <f t="shared" si="226"/>
        <v>0</v>
      </c>
      <c r="F2865" s="168"/>
      <c r="G2865" s="96"/>
      <c r="H2865" s="79"/>
      <c r="I2865" s="285"/>
      <c r="J2865" s="62"/>
      <c r="K2865" s="51"/>
      <c r="L2865" s="66"/>
    </row>
    <row r="2866" spans="1:12" x14ac:dyDescent="0.4">
      <c r="A2866" s="45">
        <f t="shared" ca="1" si="223"/>
        <v>0</v>
      </c>
      <c r="B2866" s="45" t="b">
        <f t="shared" si="222"/>
        <v>0</v>
      </c>
      <c r="C2866" s="46">
        <f t="shared" si="224"/>
        <v>0</v>
      </c>
      <c r="D2866" s="45">
        <f t="shared" si="225"/>
        <v>0</v>
      </c>
      <c r="E2866" s="251">
        <f t="shared" si="226"/>
        <v>0</v>
      </c>
      <c r="F2866" s="168"/>
      <c r="G2866" s="96"/>
      <c r="H2866" s="79"/>
      <c r="I2866" s="285"/>
      <c r="J2866" s="62"/>
      <c r="K2866" s="51"/>
      <c r="L2866" s="66"/>
    </row>
    <row r="2867" spans="1:12" x14ac:dyDescent="0.4">
      <c r="A2867" s="45">
        <f t="shared" ca="1" si="223"/>
        <v>0</v>
      </c>
      <c r="B2867" s="45" t="b">
        <f t="shared" si="222"/>
        <v>0</v>
      </c>
      <c r="C2867" s="46">
        <f t="shared" si="224"/>
        <v>0</v>
      </c>
      <c r="D2867" s="45">
        <f t="shared" si="225"/>
        <v>0</v>
      </c>
      <c r="E2867" s="251">
        <f t="shared" si="226"/>
        <v>0</v>
      </c>
      <c r="F2867" s="168"/>
      <c r="G2867" s="96"/>
      <c r="H2867" s="79"/>
      <c r="I2867" s="285"/>
      <c r="J2867" s="62"/>
      <c r="K2867" s="51"/>
      <c r="L2867" s="66"/>
    </row>
    <row r="2868" spans="1:12" x14ac:dyDescent="0.4">
      <c r="A2868" s="45">
        <f t="shared" ca="1" si="223"/>
        <v>0</v>
      </c>
      <c r="B2868" s="45" t="b">
        <f t="shared" si="222"/>
        <v>0</v>
      </c>
      <c r="C2868" s="46">
        <f t="shared" si="224"/>
        <v>0</v>
      </c>
      <c r="D2868" s="45">
        <f t="shared" si="225"/>
        <v>0</v>
      </c>
      <c r="E2868" s="251">
        <f t="shared" si="226"/>
        <v>0</v>
      </c>
      <c r="F2868" s="168"/>
      <c r="G2868" s="96"/>
      <c r="H2868" s="79"/>
      <c r="I2868" s="285"/>
      <c r="J2868" s="62"/>
      <c r="K2868" s="51"/>
      <c r="L2868" s="66"/>
    </row>
    <row r="2869" spans="1:12" x14ac:dyDescent="0.4">
      <c r="A2869" s="45">
        <f t="shared" ca="1" si="223"/>
        <v>0</v>
      </c>
      <c r="B2869" s="45" t="b">
        <f t="shared" si="222"/>
        <v>0</v>
      </c>
      <c r="C2869" s="46">
        <f t="shared" si="224"/>
        <v>0</v>
      </c>
      <c r="D2869" s="45">
        <f t="shared" si="225"/>
        <v>0</v>
      </c>
      <c r="E2869" s="251">
        <f t="shared" si="226"/>
        <v>0</v>
      </c>
      <c r="F2869" s="168"/>
      <c r="G2869" s="96"/>
      <c r="H2869" s="79"/>
      <c r="I2869" s="285"/>
      <c r="J2869" s="62"/>
      <c r="K2869" s="51"/>
      <c r="L2869" s="66"/>
    </row>
    <row r="2870" spans="1:12" x14ac:dyDescent="0.4">
      <c r="A2870" s="45">
        <f t="shared" ca="1" si="223"/>
        <v>0</v>
      </c>
      <c r="B2870" s="45" t="b">
        <f t="shared" si="222"/>
        <v>0</v>
      </c>
      <c r="C2870" s="46">
        <f t="shared" si="224"/>
        <v>0</v>
      </c>
      <c r="D2870" s="45">
        <f t="shared" si="225"/>
        <v>0</v>
      </c>
      <c r="E2870" s="251">
        <f t="shared" si="226"/>
        <v>0</v>
      </c>
      <c r="F2870" s="168"/>
      <c r="G2870" s="96"/>
      <c r="H2870" s="79"/>
      <c r="I2870" s="285"/>
      <c r="J2870" s="62"/>
      <c r="K2870" s="51"/>
      <c r="L2870" s="66"/>
    </row>
    <row r="2871" spans="1:12" x14ac:dyDescent="0.4">
      <c r="A2871" s="45">
        <f t="shared" ca="1" si="223"/>
        <v>0</v>
      </c>
      <c r="B2871" s="45" t="b">
        <f t="shared" si="222"/>
        <v>0</v>
      </c>
      <c r="C2871" s="46">
        <f t="shared" si="224"/>
        <v>0</v>
      </c>
      <c r="D2871" s="45">
        <f t="shared" si="225"/>
        <v>0</v>
      </c>
      <c r="E2871" s="251">
        <f t="shared" si="226"/>
        <v>0</v>
      </c>
      <c r="F2871" s="168"/>
      <c r="G2871" s="96"/>
      <c r="H2871" s="79"/>
      <c r="I2871" s="285"/>
      <c r="J2871" s="62"/>
      <c r="K2871" s="51"/>
      <c r="L2871" s="66"/>
    </row>
    <row r="2872" spans="1:12" x14ac:dyDescent="0.4">
      <c r="A2872" s="45">
        <f t="shared" ca="1" si="223"/>
        <v>0</v>
      </c>
      <c r="B2872" s="45" t="b">
        <f t="shared" si="222"/>
        <v>0</v>
      </c>
      <c r="C2872" s="46">
        <f t="shared" si="224"/>
        <v>0</v>
      </c>
      <c r="D2872" s="45">
        <f t="shared" si="225"/>
        <v>0</v>
      </c>
      <c r="E2872" s="251">
        <f t="shared" si="226"/>
        <v>0</v>
      </c>
      <c r="F2872" s="168"/>
      <c r="G2872" s="96"/>
      <c r="H2872" s="79"/>
      <c r="I2872" s="285"/>
      <c r="J2872" s="62"/>
      <c r="K2872" s="51"/>
      <c r="L2872" s="66"/>
    </row>
    <row r="2873" spans="1:12" x14ac:dyDescent="0.4">
      <c r="A2873" s="45">
        <f t="shared" ca="1" si="223"/>
        <v>0</v>
      </c>
      <c r="B2873" s="45" t="b">
        <f t="shared" si="222"/>
        <v>0</v>
      </c>
      <c r="C2873" s="46">
        <f t="shared" si="224"/>
        <v>0</v>
      </c>
      <c r="D2873" s="45">
        <f t="shared" si="225"/>
        <v>0</v>
      </c>
      <c r="E2873" s="251">
        <f t="shared" si="226"/>
        <v>0</v>
      </c>
      <c r="F2873" s="168"/>
      <c r="G2873" s="96"/>
      <c r="H2873" s="79"/>
      <c r="I2873" s="285"/>
      <c r="J2873" s="62"/>
      <c r="K2873" s="51"/>
      <c r="L2873" s="66"/>
    </row>
    <row r="2874" spans="1:12" x14ac:dyDescent="0.4">
      <c r="A2874" s="45">
        <f t="shared" ca="1" si="223"/>
        <v>0</v>
      </c>
      <c r="B2874" s="45" t="b">
        <f t="shared" si="222"/>
        <v>0</v>
      </c>
      <c r="C2874" s="46">
        <f t="shared" si="224"/>
        <v>0</v>
      </c>
      <c r="D2874" s="45">
        <f t="shared" si="225"/>
        <v>0</v>
      </c>
      <c r="E2874" s="251">
        <f t="shared" si="226"/>
        <v>0</v>
      </c>
      <c r="F2874" s="168"/>
      <c r="G2874" s="96"/>
      <c r="H2874" s="79"/>
      <c r="I2874" s="285"/>
      <c r="J2874" s="62"/>
      <c r="K2874" s="51"/>
      <c r="L2874" s="66"/>
    </row>
    <row r="2875" spans="1:12" x14ac:dyDescent="0.4">
      <c r="A2875" s="45">
        <f t="shared" ca="1" si="223"/>
        <v>0</v>
      </c>
      <c r="B2875" s="45" t="b">
        <f t="shared" si="222"/>
        <v>0</v>
      </c>
      <c r="C2875" s="46">
        <f t="shared" si="224"/>
        <v>0</v>
      </c>
      <c r="D2875" s="45">
        <f t="shared" si="225"/>
        <v>0</v>
      </c>
      <c r="E2875" s="251">
        <f t="shared" si="226"/>
        <v>0</v>
      </c>
      <c r="F2875" s="168"/>
      <c r="G2875" s="96"/>
      <c r="H2875" s="79"/>
      <c r="I2875" s="285"/>
      <c r="J2875" s="62"/>
      <c r="K2875" s="51"/>
      <c r="L2875" s="66"/>
    </row>
    <row r="2876" spans="1:12" x14ac:dyDescent="0.4">
      <c r="A2876" s="45">
        <f t="shared" ca="1" si="223"/>
        <v>0</v>
      </c>
      <c r="B2876" s="45" t="b">
        <f t="shared" si="222"/>
        <v>0</v>
      </c>
      <c r="C2876" s="46">
        <f t="shared" si="224"/>
        <v>0</v>
      </c>
      <c r="D2876" s="45">
        <f t="shared" si="225"/>
        <v>0</v>
      </c>
      <c r="E2876" s="251">
        <f t="shared" si="226"/>
        <v>0</v>
      </c>
      <c r="F2876" s="168"/>
      <c r="G2876" s="96"/>
      <c r="H2876" s="79"/>
      <c r="I2876" s="285"/>
      <c r="J2876" s="62"/>
      <c r="K2876" s="51"/>
      <c r="L2876" s="66"/>
    </row>
    <row r="2877" spans="1:12" x14ac:dyDescent="0.4">
      <c r="A2877" s="45">
        <f t="shared" ca="1" si="223"/>
        <v>0</v>
      </c>
      <c r="B2877" s="45" t="b">
        <f t="shared" si="222"/>
        <v>0</v>
      </c>
      <c r="C2877" s="46">
        <f t="shared" si="224"/>
        <v>0</v>
      </c>
      <c r="D2877" s="45">
        <f t="shared" si="225"/>
        <v>0</v>
      </c>
      <c r="E2877" s="251">
        <f t="shared" si="226"/>
        <v>0</v>
      </c>
      <c r="F2877" s="168"/>
      <c r="G2877" s="96"/>
      <c r="H2877" s="79"/>
      <c r="I2877" s="285"/>
      <c r="J2877" s="62"/>
      <c r="K2877" s="51"/>
      <c r="L2877" s="66"/>
    </row>
    <row r="2878" spans="1:12" x14ac:dyDescent="0.4">
      <c r="A2878" s="45">
        <f t="shared" ca="1" si="223"/>
        <v>0</v>
      </c>
      <c r="B2878" s="45" t="b">
        <f t="shared" si="222"/>
        <v>0</v>
      </c>
      <c r="C2878" s="46">
        <f t="shared" si="224"/>
        <v>0</v>
      </c>
      <c r="D2878" s="45">
        <f t="shared" si="225"/>
        <v>0</v>
      </c>
      <c r="E2878" s="251">
        <f t="shared" si="226"/>
        <v>0</v>
      </c>
      <c r="F2878" s="168"/>
      <c r="G2878" s="96"/>
      <c r="H2878" s="79"/>
      <c r="I2878" s="285"/>
      <c r="J2878" s="62"/>
      <c r="K2878" s="51"/>
      <c r="L2878" s="66"/>
    </row>
    <row r="2879" spans="1:12" x14ac:dyDescent="0.4">
      <c r="A2879" s="45">
        <f t="shared" ca="1" si="223"/>
        <v>0</v>
      </c>
      <c r="B2879" s="45" t="b">
        <f t="shared" si="222"/>
        <v>0</v>
      </c>
      <c r="C2879" s="46">
        <f t="shared" si="224"/>
        <v>0</v>
      </c>
      <c r="D2879" s="45">
        <f t="shared" si="225"/>
        <v>0</v>
      </c>
      <c r="E2879" s="251">
        <f t="shared" si="226"/>
        <v>0</v>
      </c>
      <c r="F2879" s="168"/>
      <c r="G2879" s="96"/>
      <c r="H2879" s="79"/>
      <c r="I2879" s="285"/>
      <c r="J2879" s="62"/>
      <c r="K2879" s="51"/>
      <c r="L2879" s="66"/>
    </row>
    <row r="2880" spans="1:12" x14ac:dyDescent="0.4">
      <c r="A2880" s="45">
        <f t="shared" ca="1" si="223"/>
        <v>0</v>
      </c>
      <c r="B2880" s="45" t="b">
        <f t="shared" si="222"/>
        <v>0</v>
      </c>
      <c r="C2880" s="46">
        <f t="shared" si="224"/>
        <v>0</v>
      </c>
      <c r="D2880" s="45">
        <f t="shared" si="225"/>
        <v>0</v>
      </c>
      <c r="E2880" s="251">
        <f t="shared" si="226"/>
        <v>0</v>
      </c>
      <c r="F2880" s="168"/>
      <c r="G2880" s="96"/>
      <c r="H2880" s="79"/>
      <c r="I2880" s="285"/>
      <c r="J2880" s="62"/>
      <c r="K2880" s="51"/>
      <c r="L2880" s="66"/>
    </row>
    <row r="2881" spans="1:12" x14ac:dyDescent="0.4">
      <c r="A2881" s="45">
        <f t="shared" ca="1" si="223"/>
        <v>0</v>
      </c>
      <c r="B2881" s="45" t="b">
        <f t="shared" si="222"/>
        <v>0</v>
      </c>
      <c r="C2881" s="46">
        <f t="shared" si="224"/>
        <v>0</v>
      </c>
      <c r="D2881" s="45">
        <f t="shared" si="225"/>
        <v>0</v>
      </c>
      <c r="E2881" s="251">
        <f t="shared" si="226"/>
        <v>0</v>
      </c>
      <c r="F2881" s="168"/>
      <c r="G2881" s="96"/>
      <c r="H2881" s="79"/>
      <c r="I2881" s="285"/>
      <c r="J2881" s="62"/>
      <c r="K2881" s="51"/>
      <c r="L2881" s="66"/>
    </row>
    <row r="2882" spans="1:12" x14ac:dyDescent="0.4">
      <c r="A2882" s="45">
        <f t="shared" ca="1" si="223"/>
        <v>0</v>
      </c>
      <c r="B2882" s="45" t="b">
        <f t="shared" si="222"/>
        <v>0</v>
      </c>
      <c r="C2882" s="46">
        <f t="shared" si="224"/>
        <v>0</v>
      </c>
      <c r="D2882" s="45">
        <f t="shared" si="225"/>
        <v>0</v>
      </c>
      <c r="E2882" s="251">
        <f t="shared" si="226"/>
        <v>0</v>
      </c>
      <c r="F2882" s="168"/>
      <c r="G2882" s="96"/>
      <c r="H2882" s="79"/>
      <c r="I2882" s="285"/>
      <c r="J2882" s="62"/>
      <c r="K2882" s="51"/>
      <c r="L2882" s="66"/>
    </row>
    <row r="2883" spans="1:12" x14ac:dyDescent="0.4">
      <c r="A2883" s="45">
        <f t="shared" ca="1" si="223"/>
        <v>0</v>
      </c>
      <c r="B2883" s="45" t="b">
        <f t="shared" si="222"/>
        <v>0</v>
      </c>
      <c r="C2883" s="46">
        <f t="shared" si="224"/>
        <v>0</v>
      </c>
      <c r="D2883" s="45">
        <f t="shared" si="225"/>
        <v>0</v>
      </c>
      <c r="E2883" s="251">
        <f t="shared" si="226"/>
        <v>0</v>
      </c>
      <c r="F2883" s="168"/>
      <c r="G2883" s="96"/>
      <c r="H2883" s="79"/>
      <c r="I2883" s="285"/>
      <c r="J2883" s="62"/>
      <c r="K2883" s="51"/>
      <c r="L2883" s="66"/>
    </row>
    <row r="2884" spans="1:12" x14ac:dyDescent="0.4">
      <c r="A2884" s="45">
        <f t="shared" ca="1" si="223"/>
        <v>0</v>
      </c>
      <c r="B2884" s="45" t="b">
        <f t="shared" si="222"/>
        <v>0</v>
      </c>
      <c r="C2884" s="46">
        <f t="shared" si="224"/>
        <v>0</v>
      </c>
      <c r="D2884" s="45">
        <f t="shared" si="225"/>
        <v>0</v>
      </c>
      <c r="E2884" s="251">
        <f t="shared" si="226"/>
        <v>0</v>
      </c>
      <c r="F2884" s="168"/>
      <c r="G2884" s="96"/>
      <c r="H2884" s="79"/>
      <c r="I2884" s="285"/>
      <c r="J2884" s="62"/>
      <c r="K2884" s="51"/>
      <c r="L2884" s="66"/>
    </row>
    <row r="2885" spans="1:12" x14ac:dyDescent="0.4">
      <c r="A2885" s="45">
        <f t="shared" ca="1" si="223"/>
        <v>0</v>
      </c>
      <c r="B2885" s="45" t="b">
        <f t="shared" si="222"/>
        <v>0</v>
      </c>
      <c r="C2885" s="46">
        <f t="shared" si="224"/>
        <v>0</v>
      </c>
      <c r="D2885" s="45">
        <f t="shared" si="225"/>
        <v>0</v>
      </c>
      <c r="E2885" s="251">
        <f t="shared" si="226"/>
        <v>0</v>
      </c>
      <c r="F2885" s="168"/>
      <c r="G2885" s="96"/>
      <c r="H2885" s="79"/>
      <c r="I2885" s="285"/>
      <c r="J2885" s="62"/>
      <c r="K2885" s="51"/>
      <c r="L2885" s="66"/>
    </row>
    <row r="2886" spans="1:12" x14ac:dyDescent="0.4">
      <c r="A2886" s="45">
        <f t="shared" ca="1" si="223"/>
        <v>0</v>
      </c>
      <c r="B2886" s="45" t="b">
        <f t="shared" si="222"/>
        <v>0</v>
      </c>
      <c r="C2886" s="46">
        <f t="shared" si="224"/>
        <v>0</v>
      </c>
      <c r="D2886" s="45">
        <f t="shared" si="225"/>
        <v>0</v>
      </c>
      <c r="E2886" s="251">
        <f t="shared" si="226"/>
        <v>0</v>
      </c>
      <c r="F2886" s="168"/>
      <c r="G2886" s="96"/>
      <c r="H2886" s="79"/>
      <c r="I2886" s="285"/>
      <c r="J2886" s="62"/>
      <c r="K2886" s="51"/>
      <c r="L2886" s="66"/>
    </row>
    <row r="2887" spans="1:12" x14ac:dyDescent="0.4">
      <c r="A2887" s="45">
        <f t="shared" ca="1" si="223"/>
        <v>0</v>
      </c>
      <c r="B2887" s="45" t="b">
        <f t="shared" ref="B2887:B2950" si="227">AND(分科號=E2887,D2887&gt;=分起日,D2887&lt;=分訖日)</f>
        <v>0</v>
      </c>
      <c r="C2887" s="46">
        <f t="shared" si="224"/>
        <v>0</v>
      </c>
      <c r="D2887" s="45">
        <f t="shared" si="225"/>
        <v>0</v>
      </c>
      <c r="E2887" s="251">
        <f t="shared" si="226"/>
        <v>0</v>
      </c>
      <c r="F2887" s="168"/>
      <c r="G2887" s="96"/>
      <c r="H2887" s="79"/>
      <c r="I2887" s="285"/>
      <c r="J2887" s="62"/>
      <c r="K2887" s="51"/>
      <c r="L2887" s="66"/>
    </row>
    <row r="2888" spans="1:12" x14ac:dyDescent="0.4">
      <c r="A2888" s="45">
        <f t="shared" ref="A2888:A2951" ca="1" si="228">IF(B2888,COUNTIF(OFFSET(B2888,ROW()*-1+6,,ROW()-5),TRUE),)</f>
        <v>0</v>
      </c>
      <c r="B2888" s="45" t="b">
        <f t="shared" si="227"/>
        <v>0</v>
      </c>
      <c r="C2888" s="46">
        <f t="shared" ref="C2888:C2951" si="229">IF(F2888&lt;&gt;"",F2888,IF(E2888&lt;&gt;0,INDEX(C:C,ROW()-1),0))</f>
        <v>0</v>
      </c>
      <c r="D2888" s="45">
        <f t="shared" ref="D2888:D2951" si="230">IF(G2888&lt;&gt;"",G2888,IF(E2888&lt;&gt;0,INDEX(D:D,ROW()-1),0))</f>
        <v>0</v>
      </c>
      <c r="E2888" s="251">
        <f t="shared" si="226"/>
        <v>0</v>
      </c>
      <c r="F2888" s="168"/>
      <c r="G2888" s="96"/>
      <c r="H2888" s="79"/>
      <c r="I2888" s="285"/>
      <c r="J2888" s="62"/>
      <c r="K2888" s="51"/>
      <c r="L2888" s="66"/>
    </row>
    <row r="2889" spans="1:12" x14ac:dyDescent="0.4">
      <c r="A2889" s="45">
        <f t="shared" ca="1" si="228"/>
        <v>0</v>
      </c>
      <c r="B2889" s="45" t="b">
        <f t="shared" si="227"/>
        <v>0</v>
      </c>
      <c r="C2889" s="46">
        <f t="shared" si="229"/>
        <v>0</v>
      </c>
      <c r="D2889" s="45">
        <f t="shared" si="230"/>
        <v>0</v>
      </c>
      <c r="E2889" s="251">
        <f t="shared" si="226"/>
        <v>0</v>
      </c>
      <c r="F2889" s="168"/>
      <c r="G2889" s="96"/>
      <c r="H2889" s="79"/>
      <c r="I2889" s="285"/>
      <c r="J2889" s="62"/>
      <c r="K2889" s="51"/>
      <c r="L2889" s="66"/>
    </row>
    <row r="2890" spans="1:12" x14ac:dyDescent="0.4">
      <c r="A2890" s="45">
        <f t="shared" ca="1" si="228"/>
        <v>0</v>
      </c>
      <c r="B2890" s="45" t="b">
        <f t="shared" si="227"/>
        <v>0</v>
      </c>
      <c r="C2890" s="46">
        <f t="shared" si="229"/>
        <v>0</v>
      </c>
      <c r="D2890" s="45">
        <f t="shared" si="230"/>
        <v>0</v>
      </c>
      <c r="E2890" s="251">
        <f t="shared" ref="E2890:E2953" si="231">IF(I2890&lt;&gt;"",VALUE(TRIM(LEFT(I2890,6))),0)</f>
        <v>0</v>
      </c>
      <c r="F2890" s="168"/>
      <c r="G2890" s="96"/>
      <c r="H2890" s="79"/>
      <c r="I2890" s="285"/>
      <c r="J2890" s="62"/>
      <c r="K2890" s="51"/>
      <c r="L2890" s="66"/>
    </row>
    <row r="2891" spans="1:12" x14ac:dyDescent="0.4">
      <c r="A2891" s="45">
        <f t="shared" ca="1" si="228"/>
        <v>0</v>
      </c>
      <c r="B2891" s="45" t="b">
        <f t="shared" si="227"/>
        <v>0</v>
      </c>
      <c r="C2891" s="46">
        <f t="shared" si="229"/>
        <v>0</v>
      </c>
      <c r="D2891" s="45">
        <f t="shared" si="230"/>
        <v>0</v>
      </c>
      <c r="E2891" s="251">
        <f t="shared" si="231"/>
        <v>0</v>
      </c>
      <c r="F2891" s="168"/>
      <c r="G2891" s="96"/>
      <c r="H2891" s="79"/>
      <c r="I2891" s="285"/>
      <c r="J2891" s="62"/>
      <c r="K2891" s="51"/>
      <c r="L2891" s="66"/>
    </row>
    <row r="2892" spans="1:12" x14ac:dyDescent="0.4">
      <c r="A2892" s="45">
        <f t="shared" ca="1" si="228"/>
        <v>0</v>
      </c>
      <c r="B2892" s="45" t="b">
        <f t="shared" si="227"/>
        <v>0</v>
      </c>
      <c r="C2892" s="46">
        <f t="shared" si="229"/>
        <v>0</v>
      </c>
      <c r="D2892" s="45">
        <f t="shared" si="230"/>
        <v>0</v>
      </c>
      <c r="E2892" s="251">
        <f t="shared" si="231"/>
        <v>0</v>
      </c>
      <c r="F2892" s="168"/>
      <c r="G2892" s="96"/>
      <c r="H2892" s="79"/>
      <c r="I2892" s="285"/>
      <c r="J2892" s="62"/>
      <c r="K2892" s="51"/>
      <c r="L2892" s="66"/>
    </row>
    <row r="2893" spans="1:12" x14ac:dyDescent="0.4">
      <c r="A2893" s="45">
        <f t="shared" ca="1" si="228"/>
        <v>0</v>
      </c>
      <c r="B2893" s="45" t="b">
        <f t="shared" si="227"/>
        <v>0</v>
      </c>
      <c r="C2893" s="46">
        <f t="shared" si="229"/>
        <v>0</v>
      </c>
      <c r="D2893" s="45">
        <f t="shared" si="230"/>
        <v>0</v>
      </c>
      <c r="E2893" s="251">
        <f t="shared" si="231"/>
        <v>0</v>
      </c>
      <c r="F2893" s="168"/>
      <c r="G2893" s="96"/>
      <c r="H2893" s="79"/>
      <c r="I2893" s="285"/>
      <c r="J2893" s="62"/>
      <c r="K2893" s="51"/>
      <c r="L2893" s="66"/>
    </row>
    <row r="2894" spans="1:12" x14ac:dyDescent="0.4">
      <c r="A2894" s="45">
        <f t="shared" ca="1" si="228"/>
        <v>0</v>
      </c>
      <c r="B2894" s="45" t="b">
        <f t="shared" si="227"/>
        <v>0</v>
      </c>
      <c r="C2894" s="46">
        <f t="shared" si="229"/>
        <v>0</v>
      </c>
      <c r="D2894" s="45">
        <f t="shared" si="230"/>
        <v>0</v>
      </c>
      <c r="E2894" s="251">
        <f t="shared" si="231"/>
        <v>0</v>
      </c>
      <c r="F2894" s="168"/>
      <c r="G2894" s="96"/>
      <c r="H2894" s="79"/>
      <c r="I2894" s="285"/>
      <c r="J2894" s="62"/>
      <c r="K2894" s="51"/>
      <c r="L2894" s="66"/>
    </row>
    <row r="2895" spans="1:12" x14ac:dyDescent="0.4">
      <c r="A2895" s="45">
        <f t="shared" ca="1" si="228"/>
        <v>0</v>
      </c>
      <c r="B2895" s="45" t="b">
        <f t="shared" si="227"/>
        <v>0</v>
      </c>
      <c r="C2895" s="46">
        <f t="shared" si="229"/>
        <v>0</v>
      </c>
      <c r="D2895" s="45">
        <f t="shared" si="230"/>
        <v>0</v>
      </c>
      <c r="E2895" s="251">
        <f t="shared" si="231"/>
        <v>0</v>
      </c>
      <c r="F2895" s="168"/>
      <c r="G2895" s="96"/>
      <c r="H2895" s="79"/>
      <c r="I2895" s="285"/>
      <c r="J2895" s="62"/>
      <c r="K2895" s="51"/>
      <c r="L2895" s="66"/>
    </row>
    <row r="2896" spans="1:12" x14ac:dyDescent="0.4">
      <c r="A2896" s="45">
        <f t="shared" ca="1" si="228"/>
        <v>0</v>
      </c>
      <c r="B2896" s="45" t="b">
        <f t="shared" si="227"/>
        <v>0</v>
      </c>
      <c r="C2896" s="46">
        <f t="shared" si="229"/>
        <v>0</v>
      </c>
      <c r="D2896" s="45">
        <f t="shared" si="230"/>
        <v>0</v>
      </c>
      <c r="E2896" s="251">
        <f t="shared" si="231"/>
        <v>0</v>
      </c>
      <c r="F2896" s="168"/>
      <c r="G2896" s="96"/>
      <c r="H2896" s="79"/>
      <c r="I2896" s="285"/>
      <c r="J2896" s="62"/>
      <c r="K2896" s="51"/>
      <c r="L2896" s="66"/>
    </row>
    <row r="2897" spans="1:12" x14ac:dyDescent="0.4">
      <c r="A2897" s="45">
        <f t="shared" ca="1" si="228"/>
        <v>0</v>
      </c>
      <c r="B2897" s="45" t="b">
        <f t="shared" si="227"/>
        <v>0</v>
      </c>
      <c r="C2897" s="46">
        <f t="shared" si="229"/>
        <v>0</v>
      </c>
      <c r="D2897" s="45">
        <f t="shared" si="230"/>
        <v>0</v>
      </c>
      <c r="E2897" s="251">
        <f t="shared" si="231"/>
        <v>0</v>
      </c>
      <c r="F2897" s="168"/>
      <c r="G2897" s="96"/>
      <c r="H2897" s="79"/>
      <c r="I2897" s="285"/>
      <c r="J2897" s="62"/>
      <c r="K2897" s="51"/>
      <c r="L2897" s="66"/>
    </row>
    <row r="2898" spans="1:12" x14ac:dyDescent="0.4">
      <c r="A2898" s="45">
        <f t="shared" ca="1" si="228"/>
        <v>0</v>
      </c>
      <c r="B2898" s="45" t="b">
        <f t="shared" si="227"/>
        <v>0</v>
      </c>
      <c r="C2898" s="46">
        <f t="shared" si="229"/>
        <v>0</v>
      </c>
      <c r="D2898" s="45">
        <f t="shared" si="230"/>
        <v>0</v>
      </c>
      <c r="E2898" s="251">
        <f t="shared" si="231"/>
        <v>0</v>
      </c>
      <c r="F2898" s="168"/>
      <c r="G2898" s="96"/>
      <c r="H2898" s="79"/>
      <c r="I2898" s="285"/>
      <c r="J2898" s="62"/>
      <c r="K2898" s="51"/>
      <c r="L2898" s="66"/>
    </row>
    <row r="2899" spans="1:12" x14ac:dyDescent="0.4">
      <c r="A2899" s="45">
        <f t="shared" ca="1" si="228"/>
        <v>0</v>
      </c>
      <c r="B2899" s="45" t="b">
        <f t="shared" si="227"/>
        <v>0</v>
      </c>
      <c r="C2899" s="46">
        <f t="shared" si="229"/>
        <v>0</v>
      </c>
      <c r="D2899" s="45">
        <f t="shared" si="230"/>
        <v>0</v>
      </c>
      <c r="E2899" s="251">
        <f t="shared" si="231"/>
        <v>0</v>
      </c>
      <c r="F2899" s="168"/>
      <c r="G2899" s="96"/>
      <c r="H2899" s="79"/>
      <c r="I2899" s="285"/>
      <c r="J2899" s="62"/>
      <c r="K2899" s="51"/>
      <c r="L2899" s="66"/>
    </row>
    <row r="2900" spans="1:12" x14ac:dyDescent="0.4">
      <c r="A2900" s="45">
        <f t="shared" ca="1" si="228"/>
        <v>0</v>
      </c>
      <c r="B2900" s="45" t="b">
        <f t="shared" si="227"/>
        <v>0</v>
      </c>
      <c r="C2900" s="46">
        <f t="shared" si="229"/>
        <v>0</v>
      </c>
      <c r="D2900" s="45">
        <f t="shared" si="230"/>
        <v>0</v>
      </c>
      <c r="E2900" s="251">
        <f t="shared" si="231"/>
        <v>0</v>
      </c>
      <c r="F2900" s="168"/>
      <c r="G2900" s="96"/>
      <c r="H2900" s="79"/>
      <c r="I2900" s="285"/>
      <c r="J2900" s="62"/>
      <c r="K2900" s="51"/>
      <c r="L2900" s="66"/>
    </row>
    <row r="2901" spans="1:12" x14ac:dyDescent="0.4">
      <c r="A2901" s="45">
        <f t="shared" ca="1" si="228"/>
        <v>0</v>
      </c>
      <c r="B2901" s="45" t="b">
        <f t="shared" si="227"/>
        <v>0</v>
      </c>
      <c r="C2901" s="46">
        <f t="shared" si="229"/>
        <v>0</v>
      </c>
      <c r="D2901" s="45">
        <f t="shared" si="230"/>
        <v>0</v>
      </c>
      <c r="E2901" s="251">
        <f t="shared" si="231"/>
        <v>0</v>
      </c>
      <c r="F2901" s="168"/>
      <c r="G2901" s="96"/>
      <c r="H2901" s="79"/>
      <c r="I2901" s="285"/>
      <c r="J2901" s="62"/>
      <c r="K2901" s="51"/>
      <c r="L2901" s="66"/>
    </row>
    <row r="2902" spans="1:12" x14ac:dyDescent="0.4">
      <c r="A2902" s="45">
        <f t="shared" ca="1" si="228"/>
        <v>0</v>
      </c>
      <c r="B2902" s="45" t="b">
        <f t="shared" si="227"/>
        <v>0</v>
      </c>
      <c r="C2902" s="46">
        <f t="shared" si="229"/>
        <v>0</v>
      </c>
      <c r="D2902" s="45">
        <f t="shared" si="230"/>
        <v>0</v>
      </c>
      <c r="E2902" s="251">
        <f t="shared" si="231"/>
        <v>0</v>
      </c>
      <c r="F2902" s="168"/>
      <c r="G2902" s="96"/>
      <c r="H2902" s="79"/>
      <c r="I2902" s="285"/>
      <c r="J2902" s="62"/>
      <c r="K2902" s="51"/>
      <c r="L2902" s="66"/>
    </row>
    <row r="2903" spans="1:12" x14ac:dyDescent="0.4">
      <c r="A2903" s="45">
        <f t="shared" ca="1" si="228"/>
        <v>0</v>
      </c>
      <c r="B2903" s="45" t="b">
        <f t="shared" si="227"/>
        <v>0</v>
      </c>
      <c r="C2903" s="46">
        <f t="shared" si="229"/>
        <v>0</v>
      </c>
      <c r="D2903" s="45">
        <f t="shared" si="230"/>
        <v>0</v>
      </c>
      <c r="E2903" s="251">
        <f t="shared" si="231"/>
        <v>0</v>
      </c>
      <c r="F2903" s="168"/>
      <c r="G2903" s="96"/>
      <c r="H2903" s="79"/>
      <c r="I2903" s="285"/>
      <c r="J2903" s="62"/>
      <c r="K2903" s="51"/>
      <c r="L2903" s="66"/>
    </row>
    <row r="2904" spans="1:12" x14ac:dyDescent="0.4">
      <c r="A2904" s="45">
        <f t="shared" ca="1" si="228"/>
        <v>0</v>
      </c>
      <c r="B2904" s="45" t="b">
        <f t="shared" si="227"/>
        <v>0</v>
      </c>
      <c r="C2904" s="46">
        <f t="shared" si="229"/>
        <v>0</v>
      </c>
      <c r="D2904" s="45">
        <f t="shared" si="230"/>
        <v>0</v>
      </c>
      <c r="E2904" s="251">
        <f t="shared" si="231"/>
        <v>0</v>
      </c>
      <c r="F2904" s="168"/>
      <c r="G2904" s="96"/>
      <c r="H2904" s="79"/>
      <c r="I2904" s="285"/>
      <c r="J2904" s="62"/>
      <c r="K2904" s="51"/>
      <c r="L2904" s="66"/>
    </row>
    <row r="2905" spans="1:12" x14ac:dyDescent="0.4">
      <c r="A2905" s="45">
        <f t="shared" ca="1" si="228"/>
        <v>0</v>
      </c>
      <c r="B2905" s="45" t="b">
        <f t="shared" si="227"/>
        <v>0</v>
      </c>
      <c r="C2905" s="46">
        <f t="shared" si="229"/>
        <v>0</v>
      </c>
      <c r="D2905" s="45">
        <f t="shared" si="230"/>
        <v>0</v>
      </c>
      <c r="E2905" s="251">
        <f t="shared" si="231"/>
        <v>0</v>
      </c>
      <c r="F2905" s="168"/>
      <c r="G2905" s="96"/>
      <c r="H2905" s="79"/>
      <c r="I2905" s="285"/>
      <c r="J2905" s="62"/>
      <c r="K2905" s="51"/>
      <c r="L2905" s="66"/>
    </row>
    <row r="2906" spans="1:12" x14ac:dyDescent="0.4">
      <c r="A2906" s="45">
        <f t="shared" ca="1" si="228"/>
        <v>0</v>
      </c>
      <c r="B2906" s="45" t="b">
        <f t="shared" si="227"/>
        <v>0</v>
      </c>
      <c r="C2906" s="46">
        <f t="shared" si="229"/>
        <v>0</v>
      </c>
      <c r="D2906" s="45">
        <f t="shared" si="230"/>
        <v>0</v>
      </c>
      <c r="E2906" s="251">
        <f t="shared" si="231"/>
        <v>0</v>
      </c>
      <c r="F2906" s="168"/>
      <c r="G2906" s="96"/>
      <c r="H2906" s="79"/>
      <c r="I2906" s="285"/>
      <c r="J2906" s="62"/>
      <c r="K2906" s="51"/>
      <c r="L2906" s="66"/>
    </row>
    <row r="2907" spans="1:12" x14ac:dyDescent="0.4">
      <c r="A2907" s="45">
        <f t="shared" ca="1" si="228"/>
        <v>0</v>
      </c>
      <c r="B2907" s="45" t="b">
        <f t="shared" si="227"/>
        <v>0</v>
      </c>
      <c r="C2907" s="46">
        <f t="shared" si="229"/>
        <v>0</v>
      </c>
      <c r="D2907" s="45">
        <f t="shared" si="230"/>
        <v>0</v>
      </c>
      <c r="E2907" s="251">
        <f t="shared" si="231"/>
        <v>0</v>
      </c>
      <c r="F2907" s="168"/>
      <c r="G2907" s="96"/>
      <c r="H2907" s="79"/>
      <c r="I2907" s="285"/>
      <c r="J2907" s="62"/>
      <c r="K2907" s="51"/>
      <c r="L2907" s="66"/>
    </row>
    <row r="2908" spans="1:12" x14ac:dyDescent="0.4">
      <c r="A2908" s="45">
        <f t="shared" ca="1" si="228"/>
        <v>0</v>
      </c>
      <c r="B2908" s="45" t="b">
        <f t="shared" si="227"/>
        <v>0</v>
      </c>
      <c r="C2908" s="46">
        <f t="shared" si="229"/>
        <v>0</v>
      </c>
      <c r="D2908" s="45">
        <f t="shared" si="230"/>
        <v>0</v>
      </c>
      <c r="E2908" s="251">
        <f t="shared" si="231"/>
        <v>0</v>
      </c>
      <c r="F2908" s="168"/>
      <c r="G2908" s="96"/>
      <c r="H2908" s="79"/>
      <c r="I2908" s="285"/>
      <c r="J2908" s="62"/>
      <c r="K2908" s="51"/>
      <c r="L2908" s="66"/>
    </row>
    <row r="2909" spans="1:12" x14ac:dyDescent="0.4">
      <c r="A2909" s="45">
        <f t="shared" ca="1" si="228"/>
        <v>0</v>
      </c>
      <c r="B2909" s="45" t="b">
        <f t="shared" si="227"/>
        <v>0</v>
      </c>
      <c r="C2909" s="46">
        <f t="shared" si="229"/>
        <v>0</v>
      </c>
      <c r="D2909" s="45">
        <f t="shared" si="230"/>
        <v>0</v>
      </c>
      <c r="E2909" s="251">
        <f t="shared" si="231"/>
        <v>0</v>
      </c>
      <c r="F2909" s="168"/>
      <c r="G2909" s="96"/>
      <c r="H2909" s="79"/>
      <c r="I2909" s="285"/>
      <c r="J2909" s="62"/>
      <c r="K2909" s="51"/>
      <c r="L2909" s="66"/>
    </row>
    <row r="2910" spans="1:12" x14ac:dyDescent="0.4">
      <c r="A2910" s="45">
        <f t="shared" ca="1" si="228"/>
        <v>0</v>
      </c>
      <c r="B2910" s="45" t="b">
        <f t="shared" si="227"/>
        <v>0</v>
      </c>
      <c r="C2910" s="46">
        <f t="shared" si="229"/>
        <v>0</v>
      </c>
      <c r="D2910" s="45">
        <f t="shared" si="230"/>
        <v>0</v>
      </c>
      <c r="E2910" s="251">
        <f t="shared" si="231"/>
        <v>0</v>
      </c>
      <c r="F2910" s="168"/>
      <c r="G2910" s="96"/>
      <c r="H2910" s="79"/>
      <c r="I2910" s="285"/>
      <c r="J2910" s="62"/>
      <c r="K2910" s="51"/>
      <c r="L2910" s="66"/>
    </row>
    <row r="2911" spans="1:12" x14ac:dyDescent="0.4">
      <c r="A2911" s="45">
        <f t="shared" ca="1" si="228"/>
        <v>0</v>
      </c>
      <c r="B2911" s="45" t="b">
        <f t="shared" si="227"/>
        <v>0</v>
      </c>
      <c r="C2911" s="46">
        <f t="shared" si="229"/>
        <v>0</v>
      </c>
      <c r="D2911" s="45">
        <f t="shared" si="230"/>
        <v>0</v>
      </c>
      <c r="E2911" s="251">
        <f t="shared" si="231"/>
        <v>0</v>
      </c>
      <c r="F2911" s="168"/>
      <c r="G2911" s="96"/>
      <c r="H2911" s="79"/>
      <c r="I2911" s="285"/>
      <c r="J2911" s="62"/>
      <c r="K2911" s="51"/>
      <c r="L2911" s="66"/>
    </row>
    <row r="2912" spans="1:12" x14ac:dyDescent="0.4">
      <c r="A2912" s="45">
        <f t="shared" ca="1" si="228"/>
        <v>0</v>
      </c>
      <c r="B2912" s="45" t="b">
        <f t="shared" si="227"/>
        <v>0</v>
      </c>
      <c r="C2912" s="46">
        <f t="shared" si="229"/>
        <v>0</v>
      </c>
      <c r="D2912" s="45">
        <f t="shared" si="230"/>
        <v>0</v>
      </c>
      <c r="E2912" s="251">
        <f t="shared" si="231"/>
        <v>0</v>
      </c>
      <c r="F2912" s="168"/>
      <c r="G2912" s="96"/>
      <c r="H2912" s="79"/>
      <c r="I2912" s="285"/>
      <c r="J2912" s="62"/>
      <c r="K2912" s="51"/>
      <c r="L2912" s="66"/>
    </row>
    <row r="2913" spans="1:12" x14ac:dyDescent="0.4">
      <c r="A2913" s="45">
        <f t="shared" ca="1" si="228"/>
        <v>0</v>
      </c>
      <c r="B2913" s="45" t="b">
        <f t="shared" si="227"/>
        <v>0</v>
      </c>
      <c r="C2913" s="46">
        <f t="shared" si="229"/>
        <v>0</v>
      </c>
      <c r="D2913" s="45">
        <f t="shared" si="230"/>
        <v>0</v>
      </c>
      <c r="E2913" s="251">
        <f t="shared" si="231"/>
        <v>0</v>
      </c>
      <c r="F2913" s="168"/>
      <c r="G2913" s="96"/>
      <c r="H2913" s="79"/>
      <c r="I2913" s="285"/>
      <c r="J2913" s="62"/>
      <c r="K2913" s="51"/>
      <c r="L2913" s="66"/>
    </row>
    <row r="2914" spans="1:12" x14ac:dyDescent="0.4">
      <c r="A2914" s="45">
        <f t="shared" ca="1" si="228"/>
        <v>0</v>
      </c>
      <c r="B2914" s="45" t="b">
        <f t="shared" si="227"/>
        <v>0</v>
      </c>
      <c r="C2914" s="46">
        <f t="shared" si="229"/>
        <v>0</v>
      </c>
      <c r="D2914" s="45">
        <f t="shared" si="230"/>
        <v>0</v>
      </c>
      <c r="E2914" s="251">
        <f t="shared" si="231"/>
        <v>0</v>
      </c>
      <c r="F2914" s="168"/>
      <c r="G2914" s="96"/>
      <c r="H2914" s="79"/>
      <c r="I2914" s="285"/>
      <c r="J2914" s="62"/>
      <c r="K2914" s="51"/>
      <c r="L2914" s="66"/>
    </row>
    <row r="2915" spans="1:12" x14ac:dyDescent="0.4">
      <c r="A2915" s="45">
        <f t="shared" ca="1" si="228"/>
        <v>0</v>
      </c>
      <c r="B2915" s="45" t="b">
        <f t="shared" si="227"/>
        <v>0</v>
      </c>
      <c r="C2915" s="46">
        <f t="shared" si="229"/>
        <v>0</v>
      </c>
      <c r="D2915" s="45">
        <f t="shared" si="230"/>
        <v>0</v>
      </c>
      <c r="E2915" s="251">
        <f t="shared" si="231"/>
        <v>0</v>
      </c>
      <c r="F2915" s="168"/>
      <c r="G2915" s="96"/>
      <c r="H2915" s="79"/>
      <c r="I2915" s="285"/>
      <c r="J2915" s="62"/>
      <c r="K2915" s="51"/>
      <c r="L2915" s="66"/>
    </row>
    <row r="2916" spans="1:12" x14ac:dyDescent="0.4">
      <c r="A2916" s="45">
        <f t="shared" ca="1" si="228"/>
        <v>0</v>
      </c>
      <c r="B2916" s="45" t="b">
        <f t="shared" si="227"/>
        <v>0</v>
      </c>
      <c r="C2916" s="46">
        <f t="shared" si="229"/>
        <v>0</v>
      </c>
      <c r="D2916" s="45">
        <f t="shared" si="230"/>
        <v>0</v>
      </c>
      <c r="E2916" s="251">
        <f t="shared" si="231"/>
        <v>0</v>
      </c>
      <c r="F2916" s="168"/>
      <c r="G2916" s="96"/>
      <c r="H2916" s="79"/>
      <c r="I2916" s="285"/>
      <c r="J2916" s="62"/>
      <c r="K2916" s="51"/>
      <c r="L2916" s="66"/>
    </row>
    <row r="2917" spans="1:12" x14ac:dyDescent="0.4">
      <c r="A2917" s="45">
        <f t="shared" ca="1" si="228"/>
        <v>0</v>
      </c>
      <c r="B2917" s="45" t="b">
        <f t="shared" si="227"/>
        <v>0</v>
      </c>
      <c r="C2917" s="46">
        <f t="shared" si="229"/>
        <v>0</v>
      </c>
      <c r="D2917" s="45">
        <f t="shared" si="230"/>
        <v>0</v>
      </c>
      <c r="E2917" s="251">
        <f t="shared" si="231"/>
        <v>0</v>
      </c>
      <c r="F2917" s="168"/>
      <c r="G2917" s="96"/>
      <c r="H2917" s="79"/>
      <c r="I2917" s="285"/>
      <c r="J2917" s="62"/>
      <c r="K2917" s="51"/>
      <c r="L2917" s="66"/>
    </row>
    <row r="2918" spans="1:12" x14ac:dyDescent="0.4">
      <c r="A2918" s="45">
        <f t="shared" ca="1" si="228"/>
        <v>0</v>
      </c>
      <c r="B2918" s="45" t="b">
        <f t="shared" si="227"/>
        <v>0</v>
      </c>
      <c r="C2918" s="46">
        <f t="shared" si="229"/>
        <v>0</v>
      </c>
      <c r="D2918" s="45">
        <f t="shared" si="230"/>
        <v>0</v>
      </c>
      <c r="E2918" s="251">
        <f t="shared" si="231"/>
        <v>0</v>
      </c>
      <c r="F2918" s="168"/>
      <c r="G2918" s="96"/>
      <c r="H2918" s="79"/>
      <c r="I2918" s="285"/>
      <c r="J2918" s="62"/>
      <c r="K2918" s="51"/>
      <c r="L2918" s="66"/>
    </row>
    <row r="2919" spans="1:12" x14ac:dyDescent="0.4">
      <c r="A2919" s="45">
        <f t="shared" ca="1" si="228"/>
        <v>0</v>
      </c>
      <c r="B2919" s="45" t="b">
        <f t="shared" si="227"/>
        <v>0</v>
      </c>
      <c r="C2919" s="46">
        <f t="shared" si="229"/>
        <v>0</v>
      </c>
      <c r="D2919" s="45">
        <f t="shared" si="230"/>
        <v>0</v>
      </c>
      <c r="E2919" s="251">
        <f t="shared" si="231"/>
        <v>0</v>
      </c>
      <c r="F2919" s="168"/>
      <c r="G2919" s="96"/>
      <c r="H2919" s="79"/>
      <c r="I2919" s="285"/>
      <c r="J2919" s="62"/>
      <c r="K2919" s="51"/>
      <c r="L2919" s="66"/>
    </row>
    <row r="2920" spans="1:12" x14ac:dyDescent="0.4">
      <c r="A2920" s="45">
        <f t="shared" ca="1" si="228"/>
        <v>0</v>
      </c>
      <c r="B2920" s="45" t="b">
        <f t="shared" si="227"/>
        <v>0</v>
      </c>
      <c r="C2920" s="46">
        <f t="shared" si="229"/>
        <v>0</v>
      </c>
      <c r="D2920" s="45">
        <f t="shared" si="230"/>
        <v>0</v>
      </c>
      <c r="E2920" s="251">
        <f t="shared" si="231"/>
        <v>0</v>
      </c>
      <c r="F2920" s="168"/>
      <c r="G2920" s="96"/>
      <c r="H2920" s="79"/>
      <c r="I2920" s="285"/>
      <c r="J2920" s="62"/>
      <c r="K2920" s="51"/>
      <c r="L2920" s="66"/>
    </row>
    <row r="2921" spans="1:12" x14ac:dyDescent="0.4">
      <c r="A2921" s="45">
        <f t="shared" ca="1" si="228"/>
        <v>0</v>
      </c>
      <c r="B2921" s="45" t="b">
        <f t="shared" si="227"/>
        <v>0</v>
      </c>
      <c r="C2921" s="46">
        <f t="shared" si="229"/>
        <v>0</v>
      </c>
      <c r="D2921" s="45">
        <f t="shared" si="230"/>
        <v>0</v>
      </c>
      <c r="E2921" s="251">
        <f t="shared" si="231"/>
        <v>0</v>
      </c>
      <c r="F2921" s="168"/>
      <c r="G2921" s="96"/>
      <c r="H2921" s="79"/>
      <c r="I2921" s="285"/>
      <c r="J2921" s="62"/>
      <c r="K2921" s="51"/>
      <c r="L2921" s="66"/>
    </row>
    <row r="2922" spans="1:12" x14ac:dyDescent="0.4">
      <c r="A2922" s="45">
        <f t="shared" ca="1" si="228"/>
        <v>0</v>
      </c>
      <c r="B2922" s="45" t="b">
        <f t="shared" si="227"/>
        <v>0</v>
      </c>
      <c r="C2922" s="46">
        <f t="shared" si="229"/>
        <v>0</v>
      </c>
      <c r="D2922" s="45">
        <f t="shared" si="230"/>
        <v>0</v>
      </c>
      <c r="E2922" s="251">
        <f t="shared" si="231"/>
        <v>0</v>
      </c>
      <c r="F2922" s="168"/>
      <c r="G2922" s="96"/>
      <c r="H2922" s="79"/>
      <c r="I2922" s="285"/>
      <c r="J2922" s="62"/>
      <c r="K2922" s="51"/>
      <c r="L2922" s="66"/>
    </row>
    <row r="2923" spans="1:12" x14ac:dyDescent="0.4">
      <c r="A2923" s="45">
        <f t="shared" ca="1" si="228"/>
        <v>0</v>
      </c>
      <c r="B2923" s="45" t="b">
        <f t="shared" si="227"/>
        <v>0</v>
      </c>
      <c r="C2923" s="46">
        <f t="shared" si="229"/>
        <v>0</v>
      </c>
      <c r="D2923" s="45">
        <f t="shared" si="230"/>
        <v>0</v>
      </c>
      <c r="E2923" s="251">
        <f t="shared" si="231"/>
        <v>0</v>
      </c>
      <c r="F2923" s="168"/>
      <c r="G2923" s="96"/>
      <c r="H2923" s="79"/>
      <c r="I2923" s="285"/>
      <c r="J2923" s="62"/>
      <c r="K2923" s="51"/>
      <c r="L2923" s="66"/>
    </row>
    <row r="2924" spans="1:12" x14ac:dyDescent="0.4">
      <c r="A2924" s="45">
        <f t="shared" ca="1" si="228"/>
        <v>0</v>
      </c>
      <c r="B2924" s="45" t="b">
        <f t="shared" si="227"/>
        <v>0</v>
      </c>
      <c r="C2924" s="46">
        <f t="shared" si="229"/>
        <v>0</v>
      </c>
      <c r="D2924" s="45">
        <f t="shared" si="230"/>
        <v>0</v>
      </c>
      <c r="E2924" s="251">
        <f t="shared" si="231"/>
        <v>0</v>
      </c>
      <c r="F2924" s="168"/>
      <c r="G2924" s="96"/>
      <c r="H2924" s="79"/>
      <c r="I2924" s="285"/>
      <c r="J2924" s="62"/>
      <c r="K2924" s="51"/>
      <c r="L2924" s="66"/>
    </row>
    <row r="2925" spans="1:12" x14ac:dyDescent="0.4">
      <c r="A2925" s="45">
        <f t="shared" ca="1" si="228"/>
        <v>0</v>
      </c>
      <c r="B2925" s="45" t="b">
        <f t="shared" si="227"/>
        <v>0</v>
      </c>
      <c r="C2925" s="46">
        <f t="shared" si="229"/>
        <v>0</v>
      </c>
      <c r="D2925" s="45">
        <f t="shared" si="230"/>
        <v>0</v>
      </c>
      <c r="E2925" s="251">
        <f t="shared" si="231"/>
        <v>0</v>
      </c>
      <c r="F2925" s="168"/>
      <c r="G2925" s="96"/>
      <c r="H2925" s="79"/>
      <c r="I2925" s="285"/>
      <c r="J2925" s="62"/>
      <c r="K2925" s="51"/>
      <c r="L2925" s="66"/>
    </row>
    <row r="2926" spans="1:12" x14ac:dyDescent="0.4">
      <c r="A2926" s="45">
        <f t="shared" ca="1" si="228"/>
        <v>0</v>
      </c>
      <c r="B2926" s="45" t="b">
        <f t="shared" si="227"/>
        <v>0</v>
      </c>
      <c r="C2926" s="46">
        <f t="shared" si="229"/>
        <v>0</v>
      </c>
      <c r="D2926" s="45">
        <f t="shared" si="230"/>
        <v>0</v>
      </c>
      <c r="E2926" s="251">
        <f t="shared" si="231"/>
        <v>0</v>
      </c>
      <c r="F2926" s="168"/>
      <c r="G2926" s="96"/>
      <c r="H2926" s="79"/>
      <c r="I2926" s="285"/>
      <c r="J2926" s="62"/>
      <c r="K2926" s="51"/>
      <c r="L2926" s="66"/>
    </row>
    <row r="2927" spans="1:12" x14ac:dyDescent="0.4">
      <c r="A2927" s="45">
        <f t="shared" ca="1" si="228"/>
        <v>0</v>
      </c>
      <c r="B2927" s="45" t="b">
        <f t="shared" si="227"/>
        <v>0</v>
      </c>
      <c r="C2927" s="46">
        <f t="shared" si="229"/>
        <v>0</v>
      </c>
      <c r="D2927" s="45">
        <f t="shared" si="230"/>
        <v>0</v>
      </c>
      <c r="E2927" s="251">
        <f t="shared" si="231"/>
        <v>0</v>
      </c>
      <c r="F2927" s="168"/>
      <c r="G2927" s="96"/>
      <c r="H2927" s="79"/>
      <c r="I2927" s="285"/>
      <c r="J2927" s="62"/>
      <c r="K2927" s="51"/>
      <c r="L2927" s="66"/>
    </row>
    <row r="2928" spans="1:12" x14ac:dyDescent="0.4">
      <c r="A2928" s="45">
        <f t="shared" ca="1" si="228"/>
        <v>0</v>
      </c>
      <c r="B2928" s="45" t="b">
        <f t="shared" si="227"/>
        <v>0</v>
      </c>
      <c r="C2928" s="46">
        <f t="shared" si="229"/>
        <v>0</v>
      </c>
      <c r="D2928" s="45">
        <f t="shared" si="230"/>
        <v>0</v>
      </c>
      <c r="E2928" s="251">
        <f t="shared" si="231"/>
        <v>0</v>
      </c>
      <c r="F2928" s="168"/>
      <c r="G2928" s="96"/>
      <c r="H2928" s="79"/>
      <c r="I2928" s="285"/>
      <c r="J2928" s="62"/>
      <c r="K2928" s="51"/>
      <c r="L2928" s="66"/>
    </row>
    <row r="2929" spans="1:12" x14ac:dyDescent="0.4">
      <c r="A2929" s="45">
        <f t="shared" ca="1" si="228"/>
        <v>0</v>
      </c>
      <c r="B2929" s="45" t="b">
        <f t="shared" si="227"/>
        <v>0</v>
      </c>
      <c r="C2929" s="46">
        <f t="shared" si="229"/>
        <v>0</v>
      </c>
      <c r="D2929" s="45">
        <f t="shared" si="230"/>
        <v>0</v>
      </c>
      <c r="E2929" s="251">
        <f t="shared" si="231"/>
        <v>0</v>
      </c>
      <c r="F2929" s="168"/>
      <c r="G2929" s="96"/>
      <c r="H2929" s="79"/>
      <c r="I2929" s="285"/>
      <c r="J2929" s="62"/>
      <c r="K2929" s="51"/>
      <c r="L2929" s="66"/>
    </row>
    <row r="2930" spans="1:12" x14ac:dyDescent="0.4">
      <c r="A2930" s="45">
        <f t="shared" ca="1" si="228"/>
        <v>0</v>
      </c>
      <c r="B2930" s="45" t="b">
        <f t="shared" si="227"/>
        <v>0</v>
      </c>
      <c r="C2930" s="46">
        <f t="shared" si="229"/>
        <v>0</v>
      </c>
      <c r="D2930" s="45">
        <f t="shared" si="230"/>
        <v>0</v>
      </c>
      <c r="E2930" s="251">
        <f t="shared" si="231"/>
        <v>0</v>
      </c>
      <c r="F2930" s="168"/>
      <c r="G2930" s="96"/>
      <c r="H2930" s="79"/>
      <c r="I2930" s="285"/>
      <c r="J2930" s="62"/>
      <c r="K2930" s="51"/>
      <c r="L2930" s="66"/>
    </row>
    <row r="2931" spans="1:12" x14ac:dyDescent="0.4">
      <c r="A2931" s="45">
        <f t="shared" ca="1" si="228"/>
        <v>0</v>
      </c>
      <c r="B2931" s="45" t="b">
        <f t="shared" si="227"/>
        <v>0</v>
      </c>
      <c r="C2931" s="46">
        <f t="shared" si="229"/>
        <v>0</v>
      </c>
      <c r="D2931" s="45">
        <f t="shared" si="230"/>
        <v>0</v>
      </c>
      <c r="E2931" s="251">
        <f t="shared" si="231"/>
        <v>0</v>
      </c>
      <c r="F2931" s="168"/>
      <c r="G2931" s="96"/>
      <c r="H2931" s="79"/>
      <c r="I2931" s="285"/>
      <c r="J2931" s="62"/>
      <c r="K2931" s="51"/>
      <c r="L2931" s="66"/>
    </row>
    <row r="2932" spans="1:12" x14ac:dyDescent="0.4">
      <c r="A2932" s="45">
        <f t="shared" ca="1" si="228"/>
        <v>0</v>
      </c>
      <c r="B2932" s="45" t="b">
        <f t="shared" si="227"/>
        <v>0</v>
      </c>
      <c r="C2932" s="46">
        <f t="shared" si="229"/>
        <v>0</v>
      </c>
      <c r="D2932" s="45">
        <f t="shared" si="230"/>
        <v>0</v>
      </c>
      <c r="E2932" s="251">
        <f t="shared" si="231"/>
        <v>0</v>
      </c>
      <c r="F2932" s="168"/>
      <c r="G2932" s="96"/>
      <c r="H2932" s="79"/>
      <c r="I2932" s="285"/>
      <c r="J2932" s="62"/>
      <c r="K2932" s="51"/>
      <c r="L2932" s="66"/>
    </row>
    <row r="2933" spans="1:12" x14ac:dyDescent="0.4">
      <c r="A2933" s="45">
        <f t="shared" ca="1" si="228"/>
        <v>0</v>
      </c>
      <c r="B2933" s="45" t="b">
        <f t="shared" si="227"/>
        <v>0</v>
      </c>
      <c r="C2933" s="46">
        <f t="shared" si="229"/>
        <v>0</v>
      </c>
      <c r="D2933" s="45">
        <f t="shared" si="230"/>
        <v>0</v>
      </c>
      <c r="E2933" s="251">
        <f t="shared" si="231"/>
        <v>0</v>
      </c>
      <c r="F2933" s="168"/>
      <c r="G2933" s="96"/>
      <c r="H2933" s="79"/>
      <c r="I2933" s="285"/>
      <c r="J2933" s="62"/>
      <c r="K2933" s="51"/>
      <c r="L2933" s="66"/>
    </row>
    <row r="2934" spans="1:12" x14ac:dyDescent="0.4">
      <c r="A2934" s="45">
        <f t="shared" ca="1" si="228"/>
        <v>0</v>
      </c>
      <c r="B2934" s="45" t="b">
        <f t="shared" si="227"/>
        <v>0</v>
      </c>
      <c r="C2934" s="46">
        <f t="shared" si="229"/>
        <v>0</v>
      </c>
      <c r="D2934" s="45">
        <f t="shared" si="230"/>
        <v>0</v>
      </c>
      <c r="E2934" s="251">
        <f t="shared" si="231"/>
        <v>0</v>
      </c>
      <c r="F2934" s="168"/>
      <c r="G2934" s="96"/>
      <c r="H2934" s="79"/>
      <c r="I2934" s="285"/>
      <c r="J2934" s="62"/>
      <c r="K2934" s="51"/>
      <c r="L2934" s="66"/>
    </row>
    <row r="2935" spans="1:12" x14ac:dyDescent="0.4">
      <c r="A2935" s="45">
        <f t="shared" ca="1" si="228"/>
        <v>0</v>
      </c>
      <c r="B2935" s="45" t="b">
        <f t="shared" si="227"/>
        <v>0</v>
      </c>
      <c r="C2935" s="46">
        <f t="shared" si="229"/>
        <v>0</v>
      </c>
      <c r="D2935" s="45">
        <f t="shared" si="230"/>
        <v>0</v>
      </c>
      <c r="E2935" s="251">
        <f t="shared" si="231"/>
        <v>0</v>
      </c>
      <c r="F2935" s="168"/>
      <c r="G2935" s="96"/>
      <c r="H2935" s="79"/>
      <c r="I2935" s="285"/>
      <c r="J2935" s="62"/>
      <c r="K2935" s="51"/>
      <c r="L2935" s="66"/>
    </row>
    <row r="2936" spans="1:12" x14ac:dyDescent="0.4">
      <c r="A2936" s="45">
        <f t="shared" ca="1" si="228"/>
        <v>0</v>
      </c>
      <c r="B2936" s="45" t="b">
        <f t="shared" si="227"/>
        <v>0</v>
      </c>
      <c r="C2936" s="46">
        <f t="shared" si="229"/>
        <v>0</v>
      </c>
      <c r="D2936" s="45">
        <f t="shared" si="230"/>
        <v>0</v>
      </c>
      <c r="E2936" s="251">
        <f t="shared" si="231"/>
        <v>0</v>
      </c>
      <c r="F2936" s="168"/>
      <c r="G2936" s="96"/>
      <c r="H2936" s="79"/>
      <c r="I2936" s="285"/>
      <c r="J2936" s="62"/>
      <c r="K2936" s="51"/>
      <c r="L2936" s="66"/>
    </row>
    <row r="2937" spans="1:12" x14ac:dyDescent="0.4">
      <c r="A2937" s="45">
        <f t="shared" ca="1" si="228"/>
        <v>0</v>
      </c>
      <c r="B2937" s="45" t="b">
        <f t="shared" si="227"/>
        <v>0</v>
      </c>
      <c r="C2937" s="46">
        <f t="shared" si="229"/>
        <v>0</v>
      </c>
      <c r="D2937" s="45">
        <f t="shared" si="230"/>
        <v>0</v>
      </c>
      <c r="E2937" s="251">
        <f t="shared" si="231"/>
        <v>0</v>
      </c>
      <c r="F2937" s="168"/>
      <c r="G2937" s="96"/>
      <c r="H2937" s="79"/>
      <c r="I2937" s="285"/>
      <c r="J2937" s="62"/>
      <c r="K2937" s="51"/>
      <c r="L2937" s="66"/>
    </row>
    <row r="2938" spans="1:12" x14ac:dyDescent="0.4">
      <c r="A2938" s="45">
        <f t="shared" ca="1" si="228"/>
        <v>0</v>
      </c>
      <c r="B2938" s="45" t="b">
        <f t="shared" si="227"/>
        <v>0</v>
      </c>
      <c r="C2938" s="46">
        <f t="shared" si="229"/>
        <v>0</v>
      </c>
      <c r="D2938" s="45">
        <f t="shared" si="230"/>
        <v>0</v>
      </c>
      <c r="E2938" s="251">
        <f t="shared" si="231"/>
        <v>0</v>
      </c>
      <c r="F2938" s="168"/>
      <c r="G2938" s="96"/>
      <c r="H2938" s="79"/>
      <c r="I2938" s="285"/>
      <c r="J2938" s="62"/>
      <c r="K2938" s="51"/>
      <c r="L2938" s="66"/>
    </row>
    <row r="2939" spans="1:12" x14ac:dyDescent="0.4">
      <c r="A2939" s="45">
        <f t="shared" ca="1" si="228"/>
        <v>0</v>
      </c>
      <c r="B2939" s="45" t="b">
        <f t="shared" si="227"/>
        <v>0</v>
      </c>
      <c r="C2939" s="46">
        <f t="shared" si="229"/>
        <v>0</v>
      </c>
      <c r="D2939" s="45">
        <f t="shared" si="230"/>
        <v>0</v>
      </c>
      <c r="E2939" s="251">
        <f t="shared" si="231"/>
        <v>0</v>
      </c>
      <c r="F2939" s="168"/>
      <c r="G2939" s="96"/>
      <c r="H2939" s="79"/>
      <c r="I2939" s="285"/>
      <c r="J2939" s="62"/>
      <c r="K2939" s="51"/>
      <c r="L2939" s="66"/>
    </row>
    <row r="2940" spans="1:12" x14ac:dyDescent="0.4">
      <c r="A2940" s="45">
        <f t="shared" ca="1" si="228"/>
        <v>0</v>
      </c>
      <c r="B2940" s="45" t="b">
        <f t="shared" si="227"/>
        <v>0</v>
      </c>
      <c r="C2940" s="46">
        <f t="shared" si="229"/>
        <v>0</v>
      </c>
      <c r="D2940" s="45">
        <f t="shared" si="230"/>
        <v>0</v>
      </c>
      <c r="E2940" s="251">
        <f t="shared" si="231"/>
        <v>0</v>
      </c>
      <c r="F2940" s="168"/>
      <c r="G2940" s="96"/>
      <c r="H2940" s="79"/>
      <c r="I2940" s="285"/>
      <c r="J2940" s="62"/>
      <c r="K2940" s="51"/>
      <c r="L2940" s="66"/>
    </row>
    <row r="2941" spans="1:12" x14ac:dyDescent="0.4">
      <c r="A2941" s="45">
        <f t="shared" ca="1" si="228"/>
        <v>0</v>
      </c>
      <c r="B2941" s="45" t="b">
        <f t="shared" si="227"/>
        <v>0</v>
      </c>
      <c r="C2941" s="46">
        <f t="shared" si="229"/>
        <v>0</v>
      </c>
      <c r="D2941" s="45">
        <f t="shared" si="230"/>
        <v>0</v>
      </c>
      <c r="E2941" s="251">
        <f t="shared" si="231"/>
        <v>0</v>
      </c>
      <c r="F2941" s="168"/>
      <c r="G2941" s="96"/>
      <c r="H2941" s="79"/>
      <c r="I2941" s="285"/>
      <c r="J2941" s="62"/>
      <c r="K2941" s="51"/>
      <c r="L2941" s="66"/>
    </row>
    <row r="2942" spans="1:12" x14ac:dyDescent="0.4">
      <c r="A2942" s="45">
        <f t="shared" ca="1" si="228"/>
        <v>0</v>
      </c>
      <c r="B2942" s="45" t="b">
        <f t="shared" si="227"/>
        <v>0</v>
      </c>
      <c r="C2942" s="46">
        <f t="shared" si="229"/>
        <v>0</v>
      </c>
      <c r="D2942" s="45">
        <f t="shared" si="230"/>
        <v>0</v>
      </c>
      <c r="E2942" s="251">
        <f t="shared" si="231"/>
        <v>0</v>
      </c>
      <c r="F2942" s="168"/>
      <c r="G2942" s="96"/>
      <c r="H2942" s="79"/>
      <c r="I2942" s="285"/>
      <c r="J2942" s="62"/>
      <c r="K2942" s="51"/>
      <c r="L2942" s="66"/>
    </row>
    <row r="2943" spans="1:12" x14ac:dyDescent="0.4">
      <c r="A2943" s="45">
        <f t="shared" ca="1" si="228"/>
        <v>0</v>
      </c>
      <c r="B2943" s="45" t="b">
        <f t="shared" si="227"/>
        <v>0</v>
      </c>
      <c r="C2943" s="46">
        <f t="shared" si="229"/>
        <v>0</v>
      </c>
      <c r="D2943" s="45">
        <f t="shared" si="230"/>
        <v>0</v>
      </c>
      <c r="E2943" s="251">
        <f t="shared" si="231"/>
        <v>0</v>
      </c>
      <c r="F2943" s="168"/>
      <c r="G2943" s="96"/>
      <c r="H2943" s="79"/>
      <c r="I2943" s="285"/>
      <c r="J2943" s="62"/>
      <c r="K2943" s="51"/>
      <c r="L2943" s="66"/>
    </row>
    <row r="2944" spans="1:12" x14ac:dyDescent="0.4">
      <c r="A2944" s="45">
        <f t="shared" ca="1" si="228"/>
        <v>0</v>
      </c>
      <c r="B2944" s="45" t="b">
        <f t="shared" si="227"/>
        <v>0</v>
      </c>
      <c r="C2944" s="46">
        <f t="shared" si="229"/>
        <v>0</v>
      </c>
      <c r="D2944" s="45">
        <f t="shared" si="230"/>
        <v>0</v>
      </c>
      <c r="E2944" s="251">
        <f t="shared" si="231"/>
        <v>0</v>
      </c>
      <c r="F2944" s="168"/>
      <c r="G2944" s="96"/>
      <c r="H2944" s="79"/>
      <c r="I2944" s="285"/>
      <c r="J2944" s="62"/>
      <c r="K2944" s="51"/>
      <c r="L2944" s="66"/>
    </row>
    <row r="2945" spans="1:12" x14ac:dyDescent="0.4">
      <c r="A2945" s="45">
        <f t="shared" ca="1" si="228"/>
        <v>0</v>
      </c>
      <c r="B2945" s="45" t="b">
        <f t="shared" si="227"/>
        <v>0</v>
      </c>
      <c r="C2945" s="46">
        <f t="shared" si="229"/>
        <v>0</v>
      </c>
      <c r="D2945" s="45">
        <f t="shared" si="230"/>
        <v>0</v>
      </c>
      <c r="E2945" s="251">
        <f t="shared" si="231"/>
        <v>0</v>
      </c>
      <c r="F2945" s="168"/>
      <c r="G2945" s="96"/>
      <c r="H2945" s="79"/>
      <c r="I2945" s="285"/>
      <c r="J2945" s="62"/>
      <c r="K2945" s="51"/>
      <c r="L2945" s="66"/>
    </row>
    <row r="2946" spans="1:12" x14ac:dyDescent="0.4">
      <c r="A2946" s="45">
        <f t="shared" ca="1" si="228"/>
        <v>0</v>
      </c>
      <c r="B2946" s="45" t="b">
        <f t="shared" si="227"/>
        <v>0</v>
      </c>
      <c r="C2946" s="46">
        <f t="shared" si="229"/>
        <v>0</v>
      </c>
      <c r="D2946" s="45">
        <f t="shared" si="230"/>
        <v>0</v>
      </c>
      <c r="E2946" s="251">
        <f t="shared" si="231"/>
        <v>0</v>
      </c>
      <c r="F2946" s="168"/>
      <c r="G2946" s="96"/>
      <c r="H2946" s="79"/>
      <c r="I2946" s="285"/>
      <c r="J2946" s="62"/>
      <c r="K2946" s="51"/>
      <c r="L2946" s="66"/>
    </row>
    <row r="2947" spans="1:12" x14ac:dyDescent="0.4">
      <c r="A2947" s="45">
        <f t="shared" ca="1" si="228"/>
        <v>0</v>
      </c>
      <c r="B2947" s="45" t="b">
        <f t="shared" si="227"/>
        <v>0</v>
      </c>
      <c r="C2947" s="46">
        <f t="shared" si="229"/>
        <v>0</v>
      </c>
      <c r="D2947" s="45">
        <f t="shared" si="230"/>
        <v>0</v>
      </c>
      <c r="E2947" s="251">
        <f t="shared" si="231"/>
        <v>0</v>
      </c>
      <c r="F2947" s="168"/>
      <c r="G2947" s="96"/>
      <c r="H2947" s="79"/>
      <c r="I2947" s="285"/>
      <c r="J2947" s="62"/>
      <c r="K2947" s="51"/>
      <c r="L2947" s="66"/>
    </row>
    <row r="2948" spans="1:12" x14ac:dyDescent="0.4">
      <c r="A2948" s="45">
        <f t="shared" ca="1" si="228"/>
        <v>0</v>
      </c>
      <c r="B2948" s="45" t="b">
        <f t="shared" si="227"/>
        <v>0</v>
      </c>
      <c r="C2948" s="46">
        <f t="shared" si="229"/>
        <v>0</v>
      </c>
      <c r="D2948" s="45">
        <f t="shared" si="230"/>
        <v>0</v>
      </c>
      <c r="E2948" s="251">
        <f t="shared" si="231"/>
        <v>0</v>
      </c>
      <c r="F2948" s="168"/>
      <c r="G2948" s="96"/>
      <c r="H2948" s="79"/>
      <c r="I2948" s="285"/>
      <c r="J2948" s="62"/>
      <c r="K2948" s="51"/>
      <c r="L2948" s="66"/>
    </row>
    <row r="2949" spans="1:12" x14ac:dyDescent="0.4">
      <c r="A2949" s="45">
        <f t="shared" ca="1" si="228"/>
        <v>0</v>
      </c>
      <c r="B2949" s="45" t="b">
        <f t="shared" si="227"/>
        <v>0</v>
      </c>
      <c r="C2949" s="46">
        <f t="shared" si="229"/>
        <v>0</v>
      </c>
      <c r="D2949" s="45">
        <f t="shared" si="230"/>
        <v>0</v>
      </c>
      <c r="E2949" s="251">
        <f t="shared" si="231"/>
        <v>0</v>
      </c>
      <c r="F2949" s="168"/>
      <c r="G2949" s="96"/>
      <c r="H2949" s="79"/>
      <c r="I2949" s="285"/>
      <c r="J2949" s="62"/>
      <c r="K2949" s="51"/>
      <c r="L2949" s="66"/>
    </row>
    <row r="2950" spans="1:12" x14ac:dyDescent="0.4">
      <c r="A2950" s="45">
        <f t="shared" ca="1" si="228"/>
        <v>0</v>
      </c>
      <c r="B2950" s="45" t="b">
        <f t="shared" si="227"/>
        <v>0</v>
      </c>
      <c r="C2950" s="46">
        <f t="shared" si="229"/>
        <v>0</v>
      </c>
      <c r="D2950" s="45">
        <f t="shared" si="230"/>
        <v>0</v>
      </c>
      <c r="E2950" s="251">
        <f t="shared" si="231"/>
        <v>0</v>
      </c>
      <c r="F2950" s="168"/>
      <c r="G2950" s="96"/>
      <c r="H2950" s="79"/>
      <c r="I2950" s="285"/>
      <c r="J2950" s="62"/>
      <c r="K2950" s="51"/>
      <c r="L2950" s="66"/>
    </row>
    <row r="2951" spans="1:12" x14ac:dyDescent="0.4">
      <c r="A2951" s="45">
        <f t="shared" ca="1" si="228"/>
        <v>0</v>
      </c>
      <c r="B2951" s="45" t="b">
        <f t="shared" ref="B2951:B3000" si="232">AND(分科號=E2951,D2951&gt;=分起日,D2951&lt;=分訖日)</f>
        <v>0</v>
      </c>
      <c r="C2951" s="46">
        <f t="shared" si="229"/>
        <v>0</v>
      </c>
      <c r="D2951" s="45">
        <f t="shared" si="230"/>
        <v>0</v>
      </c>
      <c r="E2951" s="251">
        <f t="shared" si="231"/>
        <v>0</v>
      </c>
      <c r="F2951" s="168"/>
      <c r="G2951" s="96"/>
      <c r="H2951" s="79"/>
      <c r="I2951" s="285"/>
      <c r="J2951" s="62"/>
      <c r="K2951" s="51"/>
      <c r="L2951" s="66"/>
    </row>
    <row r="2952" spans="1:12" x14ac:dyDescent="0.4">
      <c r="A2952" s="45">
        <f t="shared" ref="A2952:A3000" ca="1" si="233">IF(B2952,COUNTIF(OFFSET(B2952,ROW()*-1+6,,ROW()-5),TRUE),)</f>
        <v>0</v>
      </c>
      <c r="B2952" s="45" t="b">
        <f t="shared" si="232"/>
        <v>0</v>
      </c>
      <c r="C2952" s="46">
        <f t="shared" ref="C2952:C3000" si="234">IF(F2952&lt;&gt;"",F2952,IF(E2952&lt;&gt;0,INDEX(C:C,ROW()-1),0))</f>
        <v>0</v>
      </c>
      <c r="D2952" s="45">
        <f t="shared" ref="D2952:D3000" si="235">IF(G2952&lt;&gt;"",G2952,IF(E2952&lt;&gt;0,INDEX(D:D,ROW()-1),0))</f>
        <v>0</v>
      </c>
      <c r="E2952" s="251">
        <f t="shared" si="231"/>
        <v>0</v>
      </c>
      <c r="F2952" s="168"/>
      <c r="G2952" s="96"/>
      <c r="H2952" s="79"/>
      <c r="I2952" s="285"/>
      <c r="J2952" s="62"/>
      <c r="K2952" s="51"/>
      <c r="L2952" s="66"/>
    </row>
    <row r="2953" spans="1:12" x14ac:dyDescent="0.4">
      <c r="A2953" s="45">
        <f t="shared" ca="1" si="233"/>
        <v>0</v>
      </c>
      <c r="B2953" s="45" t="b">
        <f t="shared" si="232"/>
        <v>0</v>
      </c>
      <c r="C2953" s="46">
        <f t="shared" si="234"/>
        <v>0</v>
      </c>
      <c r="D2953" s="45">
        <f t="shared" si="235"/>
        <v>0</v>
      </c>
      <c r="E2953" s="251">
        <f t="shared" si="231"/>
        <v>0</v>
      </c>
      <c r="F2953" s="168"/>
      <c r="G2953" s="96"/>
      <c r="H2953" s="79"/>
      <c r="I2953" s="285"/>
      <c r="J2953" s="62"/>
      <c r="K2953" s="51"/>
      <c r="L2953" s="66"/>
    </row>
    <row r="2954" spans="1:12" x14ac:dyDescent="0.4">
      <c r="A2954" s="45">
        <f t="shared" ca="1" si="233"/>
        <v>0</v>
      </c>
      <c r="B2954" s="45" t="b">
        <f t="shared" si="232"/>
        <v>0</v>
      </c>
      <c r="C2954" s="46">
        <f t="shared" si="234"/>
        <v>0</v>
      </c>
      <c r="D2954" s="45">
        <f t="shared" si="235"/>
        <v>0</v>
      </c>
      <c r="E2954" s="251">
        <f t="shared" ref="E2954:E3000" si="236">IF(I2954&lt;&gt;"",VALUE(TRIM(LEFT(I2954,6))),0)</f>
        <v>0</v>
      </c>
      <c r="F2954" s="168"/>
      <c r="G2954" s="96"/>
      <c r="H2954" s="79"/>
      <c r="I2954" s="285"/>
      <c r="J2954" s="62"/>
      <c r="K2954" s="51"/>
      <c r="L2954" s="66"/>
    </row>
    <row r="2955" spans="1:12" x14ac:dyDescent="0.4">
      <c r="A2955" s="45">
        <f t="shared" ca="1" si="233"/>
        <v>0</v>
      </c>
      <c r="B2955" s="45" t="b">
        <f t="shared" si="232"/>
        <v>0</v>
      </c>
      <c r="C2955" s="46">
        <f t="shared" si="234"/>
        <v>0</v>
      </c>
      <c r="D2955" s="45">
        <f t="shared" si="235"/>
        <v>0</v>
      </c>
      <c r="E2955" s="251">
        <f t="shared" si="236"/>
        <v>0</v>
      </c>
      <c r="F2955" s="168"/>
      <c r="G2955" s="96"/>
      <c r="H2955" s="79"/>
      <c r="I2955" s="285"/>
      <c r="J2955" s="62"/>
      <c r="K2955" s="51"/>
      <c r="L2955" s="66"/>
    </row>
    <row r="2956" spans="1:12" x14ac:dyDescent="0.4">
      <c r="A2956" s="45">
        <f t="shared" ca="1" si="233"/>
        <v>0</v>
      </c>
      <c r="B2956" s="45" t="b">
        <f t="shared" si="232"/>
        <v>0</v>
      </c>
      <c r="C2956" s="46">
        <f t="shared" si="234"/>
        <v>0</v>
      </c>
      <c r="D2956" s="45">
        <f t="shared" si="235"/>
        <v>0</v>
      </c>
      <c r="E2956" s="251">
        <f t="shared" si="236"/>
        <v>0</v>
      </c>
      <c r="F2956" s="168"/>
      <c r="G2956" s="96"/>
      <c r="H2956" s="79"/>
      <c r="I2956" s="285"/>
      <c r="J2956" s="62"/>
      <c r="K2956" s="51"/>
      <c r="L2956" s="66"/>
    </row>
    <row r="2957" spans="1:12" x14ac:dyDescent="0.4">
      <c r="A2957" s="45">
        <f t="shared" ca="1" si="233"/>
        <v>0</v>
      </c>
      <c r="B2957" s="45" t="b">
        <f t="shared" si="232"/>
        <v>0</v>
      </c>
      <c r="C2957" s="46">
        <f t="shared" si="234"/>
        <v>0</v>
      </c>
      <c r="D2957" s="45">
        <f t="shared" si="235"/>
        <v>0</v>
      </c>
      <c r="E2957" s="251">
        <f t="shared" si="236"/>
        <v>0</v>
      </c>
      <c r="F2957" s="168"/>
      <c r="G2957" s="96"/>
      <c r="H2957" s="79"/>
      <c r="I2957" s="285"/>
      <c r="J2957" s="62"/>
      <c r="K2957" s="51"/>
      <c r="L2957" s="66"/>
    </row>
    <row r="2958" spans="1:12" x14ac:dyDescent="0.4">
      <c r="A2958" s="45">
        <f t="shared" ca="1" si="233"/>
        <v>0</v>
      </c>
      <c r="B2958" s="45" t="b">
        <f t="shared" si="232"/>
        <v>0</v>
      </c>
      <c r="C2958" s="46">
        <f t="shared" si="234"/>
        <v>0</v>
      </c>
      <c r="D2958" s="45">
        <f t="shared" si="235"/>
        <v>0</v>
      </c>
      <c r="E2958" s="251">
        <f t="shared" si="236"/>
        <v>0</v>
      </c>
      <c r="F2958" s="168"/>
      <c r="G2958" s="96"/>
      <c r="H2958" s="79"/>
      <c r="I2958" s="285"/>
      <c r="J2958" s="62"/>
      <c r="K2958" s="51"/>
      <c r="L2958" s="66"/>
    </row>
    <row r="2959" spans="1:12" x14ac:dyDescent="0.4">
      <c r="A2959" s="45">
        <f t="shared" ca="1" si="233"/>
        <v>0</v>
      </c>
      <c r="B2959" s="45" t="b">
        <f t="shared" si="232"/>
        <v>0</v>
      </c>
      <c r="C2959" s="46">
        <f t="shared" si="234"/>
        <v>0</v>
      </c>
      <c r="D2959" s="45">
        <f t="shared" si="235"/>
        <v>0</v>
      </c>
      <c r="E2959" s="251">
        <f t="shared" si="236"/>
        <v>0</v>
      </c>
      <c r="F2959" s="168"/>
      <c r="G2959" s="96"/>
      <c r="H2959" s="79"/>
      <c r="I2959" s="285"/>
      <c r="J2959" s="62"/>
      <c r="K2959" s="51"/>
      <c r="L2959" s="66"/>
    </row>
    <row r="2960" spans="1:12" x14ac:dyDescent="0.4">
      <c r="A2960" s="45">
        <f t="shared" ca="1" si="233"/>
        <v>0</v>
      </c>
      <c r="B2960" s="45" t="b">
        <f t="shared" si="232"/>
        <v>0</v>
      </c>
      <c r="C2960" s="46">
        <f t="shared" si="234"/>
        <v>0</v>
      </c>
      <c r="D2960" s="45">
        <f t="shared" si="235"/>
        <v>0</v>
      </c>
      <c r="E2960" s="251">
        <f t="shared" si="236"/>
        <v>0</v>
      </c>
      <c r="F2960" s="168"/>
      <c r="G2960" s="96"/>
      <c r="H2960" s="79"/>
      <c r="I2960" s="285"/>
      <c r="J2960" s="62"/>
      <c r="K2960" s="51"/>
      <c r="L2960" s="66"/>
    </row>
    <row r="2961" spans="1:12" x14ac:dyDescent="0.4">
      <c r="A2961" s="45">
        <f t="shared" ca="1" si="233"/>
        <v>0</v>
      </c>
      <c r="B2961" s="45" t="b">
        <f t="shared" si="232"/>
        <v>0</v>
      </c>
      <c r="C2961" s="46">
        <f t="shared" si="234"/>
        <v>0</v>
      </c>
      <c r="D2961" s="45">
        <f t="shared" si="235"/>
        <v>0</v>
      </c>
      <c r="E2961" s="251">
        <f t="shared" si="236"/>
        <v>0</v>
      </c>
      <c r="F2961" s="168"/>
      <c r="G2961" s="96"/>
      <c r="H2961" s="79"/>
      <c r="I2961" s="285"/>
      <c r="J2961" s="62"/>
      <c r="K2961" s="51"/>
      <c r="L2961" s="66"/>
    </row>
    <row r="2962" spans="1:12" x14ac:dyDescent="0.4">
      <c r="A2962" s="45">
        <f t="shared" ca="1" si="233"/>
        <v>0</v>
      </c>
      <c r="B2962" s="45" t="b">
        <f t="shared" si="232"/>
        <v>0</v>
      </c>
      <c r="C2962" s="46">
        <f t="shared" si="234"/>
        <v>0</v>
      </c>
      <c r="D2962" s="45">
        <f t="shared" si="235"/>
        <v>0</v>
      </c>
      <c r="E2962" s="251">
        <f t="shared" si="236"/>
        <v>0</v>
      </c>
      <c r="F2962" s="168"/>
      <c r="G2962" s="96"/>
      <c r="H2962" s="79"/>
      <c r="I2962" s="285"/>
      <c r="J2962" s="62"/>
      <c r="K2962" s="51"/>
      <c r="L2962" s="66"/>
    </row>
    <row r="2963" spans="1:12" x14ac:dyDescent="0.4">
      <c r="A2963" s="45">
        <f t="shared" ca="1" si="233"/>
        <v>0</v>
      </c>
      <c r="B2963" s="45" t="b">
        <f t="shared" si="232"/>
        <v>0</v>
      </c>
      <c r="C2963" s="46">
        <f t="shared" si="234"/>
        <v>0</v>
      </c>
      <c r="D2963" s="45">
        <f t="shared" si="235"/>
        <v>0</v>
      </c>
      <c r="E2963" s="251">
        <f t="shared" si="236"/>
        <v>0</v>
      </c>
      <c r="F2963" s="168"/>
      <c r="G2963" s="96"/>
      <c r="H2963" s="79"/>
      <c r="I2963" s="285"/>
      <c r="J2963" s="62"/>
      <c r="K2963" s="51"/>
      <c r="L2963" s="66"/>
    </row>
    <row r="2964" spans="1:12" x14ac:dyDescent="0.4">
      <c r="A2964" s="45">
        <f t="shared" ca="1" si="233"/>
        <v>0</v>
      </c>
      <c r="B2964" s="45" t="b">
        <f t="shared" si="232"/>
        <v>0</v>
      </c>
      <c r="C2964" s="46">
        <f t="shared" si="234"/>
        <v>0</v>
      </c>
      <c r="D2964" s="45">
        <f t="shared" si="235"/>
        <v>0</v>
      </c>
      <c r="E2964" s="251">
        <f t="shared" si="236"/>
        <v>0</v>
      </c>
      <c r="F2964" s="168"/>
      <c r="G2964" s="96"/>
      <c r="H2964" s="79"/>
      <c r="I2964" s="285"/>
      <c r="J2964" s="62"/>
      <c r="K2964" s="51"/>
      <c r="L2964" s="66"/>
    </row>
    <row r="2965" spans="1:12" x14ac:dyDescent="0.4">
      <c r="A2965" s="45">
        <f t="shared" ca="1" si="233"/>
        <v>0</v>
      </c>
      <c r="B2965" s="45" t="b">
        <f t="shared" si="232"/>
        <v>0</v>
      </c>
      <c r="C2965" s="46">
        <f t="shared" si="234"/>
        <v>0</v>
      </c>
      <c r="D2965" s="45">
        <f t="shared" si="235"/>
        <v>0</v>
      </c>
      <c r="E2965" s="251">
        <f t="shared" si="236"/>
        <v>0</v>
      </c>
      <c r="F2965" s="168"/>
      <c r="G2965" s="96"/>
      <c r="H2965" s="79"/>
      <c r="I2965" s="285"/>
      <c r="J2965" s="62"/>
      <c r="K2965" s="51"/>
      <c r="L2965" s="66"/>
    </row>
    <row r="2966" spans="1:12" x14ac:dyDescent="0.4">
      <c r="A2966" s="45">
        <f t="shared" ca="1" si="233"/>
        <v>0</v>
      </c>
      <c r="B2966" s="45" t="b">
        <f t="shared" si="232"/>
        <v>0</v>
      </c>
      <c r="C2966" s="46">
        <f t="shared" si="234"/>
        <v>0</v>
      </c>
      <c r="D2966" s="45">
        <f t="shared" si="235"/>
        <v>0</v>
      </c>
      <c r="E2966" s="251">
        <f t="shared" si="236"/>
        <v>0</v>
      </c>
      <c r="F2966" s="168"/>
      <c r="G2966" s="96"/>
      <c r="H2966" s="79"/>
      <c r="I2966" s="285"/>
      <c r="J2966" s="62"/>
      <c r="K2966" s="51"/>
      <c r="L2966" s="66"/>
    </row>
    <row r="2967" spans="1:12" x14ac:dyDescent="0.4">
      <c r="A2967" s="45">
        <f t="shared" ca="1" si="233"/>
        <v>0</v>
      </c>
      <c r="B2967" s="45" t="b">
        <f t="shared" si="232"/>
        <v>0</v>
      </c>
      <c r="C2967" s="46">
        <f t="shared" si="234"/>
        <v>0</v>
      </c>
      <c r="D2967" s="45">
        <f t="shared" si="235"/>
        <v>0</v>
      </c>
      <c r="E2967" s="251">
        <f t="shared" si="236"/>
        <v>0</v>
      </c>
      <c r="F2967" s="168"/>
      <c r="G2967" s="96"/>
      <c r="H2967" s="79"/>
      <c r="I2967" s="285"/>
      <c r="J2967" s="62"/>
      <c r="K2967" s="51"/>
      <c r="L2967" s="66"/>
    </row>
    <row r="2968" spans="1:12" x14ac:dyDescent="0.4">
      <c r="A2968" s="45">
        <f t="shared" ca="1" si="233"/>
        <v>0</v>
      </c>
      <c r="B2968" s="45" t="b">
        <f t="shared" si="232"/>
        <v>0</v>
      </c>
      <c r="C2968" s="46">
        <f t="shared" si="234"/>
        <v>0</v>
      </c>
      <c r="D2968" s="45">
        <f t="shared" si="235"/>
        <v>0</v>
      </c>
      <c r="E2968" s="251">
        <f t="shared" si="236"/>
        <v>0</v>
      </c>
      <c r="F2968" s="168"/>
      <c r="G2968" s="96"/>
      <c r="H2968" s="79"/>
      <c r="I2968" s="285"/>
      <c r="J2968" s="62"/>
      <c r="K2968" s="51"/>
      <c r="L2968" s="66"/>
    </row>
    <row r="2969" spans="1:12" x14ac:dyDescent="0.4">
      <c r="A2969" s="45">
        <f t="shared" ca="1" si="233"/>
        <v>0</v>
      </c>
      <c r="B2969" s="45" t="b">
        <f t="shared" si="232"/>
        <v>0</v>
      </c>
      <c r="C2969" s="46">
        <f t="shared" si="234"/>
        <v>0</v>
      </c>
      <c r="D2969" s="45">
        <f t="shared" si="235"/>
        <v>0</v>
      </c>
      <c r="E2969" s="251">
        <f t="shared" si="236"/>
        <v>0</v>
      </c>
      <c r="F2969" s="168"/>
      <c r="G2969" s="96"/>
      <c r="H2969" s="79"/>
      <c r="I2969" s="285"/>
      <c r="J2969" s="62"/>
      <c r="K2969" s="51"/>
      <c r="L2969" s="66"/>
    </row>
    <row r="2970" spans="1:12" x14ac:dyDescent="0.4">
      <c r="A2970" s="45">
        <f t="shared" ca="1" si="233"/>
        <v>0</v>
      </c>
      <c r="B2970" s="45" t="b">
        <f t="shared" si="232"/>
        <v>0</v>
      </c>
      <c r="C2970" s="46">
        <f t="shared" si="234"/>
        <v>0</v>
      </c>
      <c r="D2970" s="45">
        <f t="shared" si="235"/>
        <v>0</v>
      </c>
      <c r="E2970" s="251">
        <f t="shared" si="236"/>
        <v>0</v>
      </c>
      <c r="F2970" s="168"/>
      <c r="G2970" s="96"/>
      <c r="H2970" s="79"/>
      <c r="I2970" s="285"/>
      <c r="J2970" s="62"/>
      <c r="K2970" s="51"/>
      <c r="L2970" s="66"/>
    </row>
    <row r="2971" spans="1:12" x14ac:dyDescent="0.4">
      <c r="A2971" s="45">
        <f t="shared" ca="1" si="233"/>
        <v>0</v>
      </c>
      <c r="B2971" s="45" t="b">
        <f t="shared" si="232"/>
        <v>0</v>
      </c>
      <c r="C2971" s="46">
        <f t="shared" si="234"/>
        <v>0</v>
      </c>
      <c r="D2971" s="45">
        <f t="shared" si="235"/>
        <v>0</v>
      </c>
      <c r="E2971" s="251">
        <f t="shared" si="236"/>
        <v>0</v>
      </c>
      <c r="F2971" s="168"/>
      <c r="G2971" s="96"/>
      <c r="H2971" s="79"/>
      <c r="I2971" s="285"/>
      <c r="J2971" s="62"/>
      <c r="K2971" s="51"/>
      <c r="L2971" s="66"/>
    </row>
    <row r="2972" spans="1:12" x14ac:dyDescent="0.4">
      <c r="A2972" s="45">
        <f t="shared" ca="1" si="233"/>
        <v>0</v>
      </c>
      <c r="B2972" s="45" t="b">
        <f t="shared" si="232"/>
        <v>0</v>
      </c>
      <c r="C2972" s="46">
        <f t="shared" si="234"/>
        <v>0</v>
      </c>
      <c r="D2972" s="45">
        <f t="shared" si="235"/>
        <v>0</v>
      </c>
      <c r="E2972" s="251">
        <f t="shared" si="236"/>
        <v>0</v>
      </c>
      <c r="F2972" s="168"/>
      <c r="G2972" s="96"/>
      <c r="H2972" s="79"/>
      <c r="I2972" s="285"/>
      <c r="J2972" s="62"/>
      <c r="K2972" s="51"/>
      <c r="L2972" s="66"/>
    </row>
    <row r="2973" spans="1:12" x14ac:dyDescent="0.4">
      <c r="A2973" s="45">
        <f t="shared" ca="1" si="233"/>
        <v>0</v>
      </c>
      <c r="B2973" s="45" t="b">
        <f t="shared" si="232"/>
        <v>0</v>
      </c>
      <c r="C2973" s="46">
        <f t="shared" si="234"/>
        <v>0</v>
      </c>
      <c r="D2973" s="45">
        <f t="shared" si="235"/>
        <v>0</v>
      </c>
      <c r="E2973" s="251">
        <f t="shared" si="236"/>
        <v>0</v>
      </c>
      <c r="F2973" s="168"/>
      <c r="G2973" s="96"/>
      <c r="H2973" s="79"/>
      <c r="I2973" s="285"/>
      <c r="J2973" s="62"/>
      <c r="K2973" s="51"/>
      <c r="L2973" s="66"/>
    </row>
    <row r="2974" spans="1:12" x14ac:dyDescent="0.4">
      <c r="A2974" s="45">
        <f t="shared" ca="1" si="233"/>
        <v>0</v>
      </c>
      <c r="B2974" s="45" t="b">
        <f t="shared" si="232"/>
        <v>0</v>
      </c>
      <c r="C2974" s="46">
        <f t="shared" si="234"/>
        <v>0</v>
      </c>
      <c r="D2974" s="45">
        <f t="shared" si="235"/>
        <v>0</v>
      </c>
      <c r="E2974" s="251">
        <f t="shared" si="236"/>
        <v>0</v>
      </c>
      <c r="F2974" s="168"/>
      <c r="G2974" s="96"/>
      <c r="H2974" s="79"/>
      <c r="I2974" s="285"/>
      <c r="J2974" s="62"/>
      <c r="K2974" s="51"/>
      <c r="L2974" s="66"/>
    </row>
    <row r="2975" spans="1:12" x14ac:dyDescent="0.4">
      <c r="A2975" s="45">
        <f t="shared" ca="1" si="233"/>
        <v>0</v>
      </c>
      <c r="B2975" s="45" t="b">
        <f t="shared" si="232"/>
        <v>0</v>
      </c>
      <c r="C2975" s="46">
        <f t="shared" si="234"/>
        <v>0</v>
      </c>
      <c r="D2975" s="45">
        <f t="shared" si="235"/>
        <v>0</v>
      </c>
      <c r="E2975" s="251">
        <f t="shared" si="236"/>
        <v>0</v>
      </c>
      <c r="F2975" s="168"/>
      <c r="G2975" s="96"/>
      <c r="H2975" s="79"/>
      <c r="I2975" s="285"/>
      <c r="J2975" s="62"/>
      <c r="K2975" s="51"/>
      <c r="L2975" s="66"/>
    </row>
    <row r="2976" spans="1:12" x14ac:dyDescent="0.4">
      <c r="A2976" s="45">
        <f t="shared" ca="1" si="233"/>
        <v>0</v>
      </c>
      <c r="B2976" s="45" t="b">
        <f t="shared" si="232"/>
        <v>0</v>
      </c>
      <c r="C2976" s="46">
        <f t="shared" si="234"/>
        <v>0</v>
      </c>
      <c r="D2976" s="45">
        <f t="shared" si="235"/>
        <v>0</v>
      </c>
      <c r="E2976" s="251">
        <f t="shared" si="236"/>
        <v>0</v>
      </c>
      <c r="F2976" s="168"/>
      <c r="G2976" s="96"/>
      <c r="H2976" s="79"/>
      <c r="I2976" s="285"/>
      <c r="J2976" s="62"/>
      <c r="K2976" s="51"/>
      <c r="L2976" s="66"/>
    </row>
    <row r="2977" spans="1:12" x14ac:dyDescent="0.4">
      <c r="A2977" s="45">
        <f t="shared" ca="1" si="233"/>
        <v>0</v>
      </c>
      <c r="B2977" s="45" t="b">
        <f t="shared" si="232"/>
        <v>0</v>
      </c>
      <c r="C2977" s="46">
        <f t="shared" si="234"/>
        <v>0</v>
      </c>
      <c r="D2977" s="45">
        <f t="shared" si="235"/>
        <v>0</v>
      </c>
      <c r="E2977" s="251">
        <f t="shared" si="236"/>
        <v>0</v>
      </c>
      <c r="F2977" s="168"/>
      <c r="G2977" s="96"/>
      <c r="H2977" s="79"/>
      <c r="I2977" s="285"/>
      <c r="J2977" s="62"/>
      <c r="K2977" s="51"/>
      <c r="L2977" s="66"/>
    </row>
    <row r="2978" spans="1:12" x14ac:dyDescent="0.4">
      <c r="A2978" s="45">
        <f t="shared" ca="1" si="233"/>
        <v>0</v>
      </c>
      <c r="B2978" s="45" t="b">
        <f t="shared" si="232"/>
        <v>0</v>
      </c>
      <c r="C2978" s="46">
        <f t="shared" si="234"/>
        <v>0</v>
      </c>
      <c r="D2978" s="45">
        <f t="shared" si="235"/>
        <v>0</v>
      </c>
      <c r="E2978" s="251">
        <f t="shared" si="236"/>
        <v>0</v>
      </c>
      <c r="F2978" s="168"/>
      <c r="G2978" s="96"/>
      <c r="H2978" s="79"/>
      <c r="I2978" s="285"/>
      <c r="J2978" s="62"/>
      <c r="K2978" s="51"/>
      <c r="L2978" s="66"/>
    </row>
    <row r="2979" spans="1:12" x14ac:dyDescent="0.4">
      <c r="A2979" s="45">
        <f t="shared" ca="1" si="233"/>
        <v>0</v>
      </c>
      <c r="B2979" s="45" t="b">
        <f t="shared" si="232"/>
        <v>0</v>
      </c>
      <c r="C2979" s="46">
        <f t="shared" si="234"/>
        <v>0</v>
      </c>
      <c r="D2979" s="45">
        <f t="shared" si="235"/>
        <v>0</v>
      </c>
      <c r="E2979" s="251">
        <f t="shared" si="236"/>
        <v>0</v>
      </c>
      <c r="F2979" s="168"/>
      <c r="G2979" s="96"/>
      <c r="H2979" s="79"/>
      <c r="I2979" s="285"/>
      <c r="J2979" s="62"/>
      <c r="K2979" s="51"/>
      <c r="L2979" s="66"/>
    </row>
    <row r="2980" spans="1:12" x14ac:dyDescent="0.4">
      <c r="A2980" s="45">
        <f t="shared" ca="1" si="233"/>
        <v>0</v>
      </c>
      <c r="B2980" s="45" t="b">
        <f t="shared" si="232"/>
        <v>0</v>
      </c>
      <c r="C2980" s="46">
        <f t="shared" si="234"/>
        <v>0</v>
      </c>
      <c r="D2980" s="45">
        <f t="shared" si="235"/>
        <v>0</v>
      </c>
      <c r="E2980" s="251">
        <f t="shared" si="236"/>
        <v>0</v>
      </c>
      <c r="F2980" s="168"/>
      <c r="G2980" s="96"/>
      <c r="H2980" s="79"/>
      <c r="I2980" s="285"/>
      <c r="J2980" s="62"/>
      <c r="K2980" s="51"/>
      <c r="L2980" s="66"/>
    </row>
    <row r="2981" spans="1:12" x14ac:dyDescent="0.4">
      <c r="A2981" s="45">
        <f t="shared" ca="1" si="233"/>
        <v>0</v>
      </c>
      <c r="B2981" s="45" t="b">
        <f t="shared" si="232"/>
        <v>0</v>
      </c>
      <c r="C2981" s="46">
        <f t="shared" si="234"/>
        <v>0</v>
      </c>
      <c r="D2981" s="45">
        <f t="shared" si="235"/>
        <v>0</v>
      </c>
      <c r="E2981" s="251">
        <f t="shared" si="236"/>
        <v>0</v>
      </c>
      <c r="F2981" s="168"/>
      <c r="G2981" s="96"/>
      <c r="H2981" s="79"/>
      <c r="I2981" s="285"/>
      <c r="J2981" s="62"/>
      <c r="K2981" s="51"/>
      <c r="L2981" s="66"/>
    </row>
    <row r="2982" spans="1:12" x14ac:dyDescent="0.4">
      <c r="A2982" s="45">
        <f t="shared" ca="1" si="233"/>
        <v>0</v>
      </c>
      <c r="B2982" s="45" t="b">
        <f t="shared" si="232"/>
        <v>0</v>
      </c>
      <c r="C2982" s="46">
        <f t="shared" si="234"/>
        <v>0</v>
      </c>
      <c r="D2982" s="45">
        <f t="shared" si="235"/>
        <v>0</v>
      </c>
      <c r="E2982" s="251">
        <f t="shared" si="236"/>
        <v>0</v>
      </c>
      <c r="F2982" s="168"/>
      <c r="G2982" s="96"/>
      <c r="H2982" s="79"/>
      <c r="I2982" s="285"/>
      <c r="J2982" s="62"/>
      <c r="K2982" s="51"/>
      <c r="L2982" s="66"/>
    </row>
    <row r="2983" spans="1:12" x14ac:dyDescent="0.4">
      <c r="A2983" s="45">
        <f t="shared" ca="1" si="233"/>
        <v>0</v>
      </c>
      <c r="B2983" s="45" t="b">
        <f t="shared" si="232"/>
        <v>0</v>
      </c>
      <c r="C2983" s="46">
        <f t="shared" si="234"/>
        <v>0</v>
      </c>
      <c r="D2983" s="45">
        <f t="shared" si="235"/>
        <v>0</v>
      </c>
      <c r="E2983" s="251">
        <f t="shared" si="236"/>
        <v>0</v>
      </c>
      <c r="F2983" s="168"/>
      <c r="G2983" s="96"/>
      <c r="H2983" s="79"/>
      <c r="I2983" s="285"/>
      <c r="J2983" s="62"/>
      <c r="K2983" s="51"/>
      <c r="L2983" s="66"/>
    </row>
    <row r="2984" spans="1:12" x14ac:dyDescent="0.4">
      <c r="A2984" s="45">
        <f t="shared" ca="1" si="233"/>
        <v>0</v>
      </c>
      <c r="B2984" s="45" t="b">
        <f t="shared" si="232"/>
        <v>0</v>
      </c>
      <c r="C2984" s="46">
        <f t="shared" si="234"/>
        <v>0</v>
      </c>
      <c r="D2984" s="45">
        <f t="shared" si="235"/>
        <v>0</v>
      </c>
      <c r="E2984" s="251">
        <f t="shared" si="236"/>
        <v>0</v>
      </c>
      <c r="F2984" s="168"/>
      <c r="G2984" s="96"/>
      <c r="H2984" s="79"/>
      <c r="I2984" s="285"/>
      <c r="J2984" s="62"/>
      <c r="K2984" s="51"/>
      <c r="L2984" s="66"/>
    </row>
    <row r="2985" spans="1:12" x14ac:dyDescent="0.4">
      <c r="A2985" s="45">
        <f t="shared" ca="1" si="233"/>
        <v>0</v>
      </c>
      <c r="B2985" s="45" t="b">
        <f t="shared" si="232"/>
        <v>0</v>
      </c>
      <c r="C2985" s="46">
        <f t="shared" si="234"/>
        <v>0</v>
      </c>
      <c r="D2985" s="45">
        <f t="shared" si="235"/>
        <v>0</v>
      </c>
      <c r="E2985" s="251">
        <f t="shared" si="236"/>
        <v>0</v>
      </c>
      <c r="F2985" s="168"/>
      <c r="G2985" s="96"/>
      <c r="H2985" s="79"/>
      <c r="I2985" s="285"/>
      <c r="J2985" s="62"/>
      <c r="K2985" s="51"/>
      <c r="L2985" s="66"/>
    </row>
    <row r="2986" spans="1:12" x14ac:dyDescent="0.4">
      <c r="A2986" s="45">
        <f t="shared" ca="1" si="233"/>
        <v>0</v>
      </c>
      <c r="B2986" s="45" t="b">
        <f t="shared" si="232"/>
        <v>0</v>
      </c>
      <c r="C2986" s="46">
        <f t="shared" si="234"/>
        <v>0</v>
      </c>
      <c r="D2986" s="45">
        <f t="shared" si="235"/>
        <v>0</v>
      </c>
      <c r="E2986" s="251">
        <f t="shared" si="236"/>
        <v>0</v>
      </c>
      <c r="F2986" s="168"/>
      <c r="G2986" s="96"/>
      <c r="H2986" s="79"/>
      <c r="I2986" s="285"/>
      <c r="J2986" s="62"/>
      <c r="K2986" s="51"/>
      <c r="L2986" s="66"/>
    </row>
    <row r="2987" spans="1:12" x14ac:dyDescent="0.4">
      <c r="A2987" s="45">
        <f t="shared" ca="1" si="233"/>
        <v>0</v>
      </c>
      <c r="B2987" s="45" t="b">
        <f t="shared" si="232"/>
        <v>0</v>
      </c>
      <c r="C2987" s="46">
        <f t="shared" si="234"/>
        <v>0</v>
      </c>
      <c r="D2987" s="45">
        <f t="shared" si="235"/>
        <v>0</v>
      </c>
      <c r="E2987" s="251">
        <f t="shared" si="236"/>
        <v>0</v>
      </c>
      <c r="F2987" s="168"/>
      <c r="G2987" s="96"/>
      <c r="H2987" s="79"/>
      <c r="I2987" s="285"/>
      <c r="J2987" s="62"/>
      <c r="K2987" s="51"/>
      <c r="L2987" s="66"/>
    </row>
    <row r="2988" spans="1:12" x14ac:dyDescent="0.4">
      <c r="A2988" s="45">
        <f t="shared" ca="1" si="233"/>
        <v>0</v>
      </c>
      <c r="B2988" s="45" t="b">
        <f t="shared" si="232"/>
        <v>0</v>
      </c>
      <c r="C2988" s="46">
        <f t="shared" si="234"/>
        <v>0</v>
      </c>
      <c r="D2988" s="45">
        <f t="shared" si="235"/>
        <v>0</v>
      </c>
      <c r="E2988" s="251">
        <f t="shared" si="236"/>
        <v>0</v>
      </c>
      <c r="F2988" s="168"/>
      <c r="G2988" s="96"/>
      <c r="H2988" s="79"/>
      <c r="I2988" s="285"/>
      <c r="J2988" s="62"/>
      <c r="K2988" s="51"/>
      <c r="L2988" s="66"/>
    </row>
    <row r="2989" spans="1:12" x14ac:dyDescent="0.4">
      <c r="A2989" s="45">
        <f t="shared" ca="1" si="233"/>
        <v>0</v>
      </c>
      <c r="B2989" s="45" t="b">
        <f t="shared" si="232"/>
        <v>0</v>
      </c>
      <c r="C2989" s="46">
        <f t="shared" si="234"/>
        <v>0</v>
      </c>
      <c r="D2989" s="45">
        <f t="shared" si="235"/>
        <v>0</v>
      </c>
      <c r="E2989" s="251">
        <f t="shared" si="236"/>
        <v>0</v>
      </c>
      <c r="F2989" s="168"/>
      <c r="G2989" s="96"/>
      <c r="H2989" s="79"/>
      <c r="I2989" s="285"/>
      <c r="J2989" s="62"/>
      <c r="K2989" s="51"/>
      <c r="L2989" s="66"/>
    </row>
    <row r="2990" spans="1:12" x14ac:dyDescent="0.4">
      <c r="A2990" s="45">
        <f t="shared" ca="1" si="233"/>
        <v>0</v>
      </c>
      <c r="B2990" s="45" t="b">
        <f t="shared" si="232"/>
        <v>0</v>
      </c>
      <c r="C2990" s="46">
        <f t="shared" si="234"/>
        <v>0</v>
      </c>
      <c r="D2990" s="45">
        <f t="shared" si="235"/>
        <v>0</v>
      </c>
      <c r="E2990" s="251">
        <f t="shared" si="236"/>
        <v>0</v>
      </c>
      <c r="F2990" s="168"/>
      <c r="G2990" s="96"/>
      <c r="H2990" s="79"/>
      <c r="I2990" s="285"/>
      <c r="J2990" s="62"/>
      <c r="K2990" s="51"/>
      <c r="L2990" s="66"/>
    </row>
    <row r="2991" spans="1:12" x14ac:dyDescent="0.4">
      <c r="A2991" s="45">
        <f t="shared" ca="1" si="233"/>
        <v>0</v>
      </c>
      <c r="B2991" s="45" t="b">
        <f t="shared" si="232"/>
        <v>0</v>
      </c>
      <c r="C2991" s="46">
        <f t="shared" si="234"/>
        <v>0</v>
      </c>
      <c r="D2991" s="45">
        <f t="shared" si="235"/>
        <v>0</v>
      </c>
      <c r="E2991" s="251">
        <f t="shared" si="236"/>
        <v>0</v>
      </c>
      <c r="F2991" s="168"/>
      <c r="G2991" s="96"/>
      <c r="H2991" s="79"/>
      <c r="I2991" s="285"/>
      <c r="J2991" s="62"/>
      <c r="K2991" s="51"/>
      <c r="L2991" s="66"/>
    </row>
    <row r="2992" spans="1:12" x14ac:dyDescent="0.4">
      <c r="A2992" s="45">
        <f t="shared" ca="1" si="233"/>
        <v>0</v>
      </c>
      <c r="B2992" s="45" t="b">
        <f t="shared" si="232"/>
        <v>0</v>
      </c>
      <c r="C2992" s="46">
        <f t="shared" si="234"/>
        <v>0</v>
      </c>
      <c r="D2992" s="45">
        <f t="shared" si="235"/>
        <v>0</v>
      </c>
      <c r="E2992" s="251">
        <f t="shared" si="236"/>
        <v>0</v>
      </c>
      <c r="F2992" s="168"/>
      <c r="G2992" s="96"/>
      <c r="H2992" s="79"/>
      <c r="I2992" s="285"/>
      <c r="J2992" s="62"/>
      <c r="K2992" s="51"/>
      <c r="L2992" s="66"/>
    </row>
    <row r="2993" spans="1:12" x14ac:dyDescent="0.4">
      <c r="A2993" s="45">
        <f t="shared" ca="1" si="233"/>
        <v>0</v>
      </c>
      <c r="B2993" s="45" t="b">
        <f t="shared" si="232"/>
        <v>0</v>
      </c>
      <c r="C2993" s="46">
        <f t="shared" si="234"/>
        <v>0</v>
      </c>
      <c r="D2993" s="45">
        <f t="shared" si="235"/>
        <v>0</v>
      </c>
      <c r="E2993" s="251">
        <f t="shared" si="236"/>
        <v>0</v>
      </c>
      <c r="F2993" s="168"/>
      <c r="G2993" s="96"/>
      <c r="H2993" s="79"/>
      <c r="I2993" s="285"/>
      <c r="J2993" s="62"/>
      <c r="K2993" s="51"/>
      <c r="L2993" s="66"/>
    </row>
    <row r="2994" spans="1:12" x14ac:dyDescent="0.4">
      <c r="A2994" s="45">
        <f t="shared" ca="1" si="233"/>
        <v>0</v>
      </c>
      <c r="B2994" s="45" t="b">
        <f t="shared" si="232"/>
        <v>0</v>
      </c>
      <c r="C2994" s="46">
        <f t="shared" si="234"/>
        <v>0</v>
      </c>
      <c r="D2994" s="45">
        <f t="shared" si="235"/>
        <v>0</v>
      </c>
      <c r="E2994" s="251">
        <f t="shared" si="236"/>
        <v>0</v>
      </c>
      <c r="F2994" s="168"/>
      <c r="G2994" s="96"/>
      <c r="H2994" s="79"/>
      <c r="I2994" s="285"/>
      <c r="J2994" s="62"/>
      <c r="K2994" s="51"/>
      <c r="L2994" s="66"/>
    </row>
    <row r="2995" spans="1:12" x14ac:dyDescent="0.4">
      <c r="A2995" s="45">
        <f t="shared" ca="1" si="233"/>
        <v>0</v>
      </c>
      <c r="B2995" s="45" t="b">
        <f t="shared" si="232"/>
        <v>0</v>
      </c>
      <c r="C2995" s="46">
        <f t="shared" si="234"/>
        <v>0</v>
      </c>
      <c r="D2995" s="45">
        <f t="shared" si="235"/>
        <v>0</v>
      </c>
      <c r="E2995" s="251">
        <f t="shared" si="236"/>
        <v>0</v>
      </c>
      <c r="F2995" s="168"/>
      <c r="G2995" s="96"/>
      <c r="H2995" s="79"/>
      <c r="I2995" s="285"/>
      <c r="J2995" s="62"/>
      <c r="K2995" s="51"/>
      <c r="L2995" s="66"/>
    </row>
    <row r="2996" spans="1:12" x14ac:dyDescent="0.4">
      <c r="A2996" s="45">
        <f t="shared" ca="1" si="233"/>
        <v>0</v>
      </c>
      <c r="B2996" s="45" t="b">
        <f t="shared" si="232"/>
        <v>0</v>
      </c>
      <c r="C2996" s="46">
        <f t="shared" si="234"/>
        <v>0</v>
      </c>
      <c r="D2996" s="45">
        <f t="shared" si="235"/>
        <v>0</v>
      </c>
      <c r="E2996" s="251">
        <f t="shared" si="236"/>
        <v>0</v>
      </c>
      <c r="F2996" s="168"/>
      <c r="G2996" s="96"/>
      <c r="H2996" s="79"/>
      <c r="I2996" s="285"/>
      <c r="J2996" s="62"/>
      <c r="K2996" s="51"/>
      <c r="L2996" s="66"/>
    </row>
    <row r="2997" spans="1:12" x14ac:dyDescent="0.4">
      <c r="A2997" s="45">
        <f t="shared" ca="1" si="233"/>
        <v>0</v>
      </c>
      <c r="B2997" s="45" t="b">
        <f t="shared" si="232"/>
        <v>0</v>
      </c>
      <c r="C2997" s="46">
        <f t="shared" si="234"/>
        <v>0</v>
      </c>
      <c r="D2997" s="45">
        <f t="shared" si="235"/>
        <v>0</v>
      </c>
      <c r="E2997" s="251">
        <f t="shared" si="236"/>
        <v>0</v>
      </c>
      <c r="F2997" s="168"/>
      <c r="G2997" s="96"/>
      <c r="H2997" s="79"/>
      <c r="I2997" s="285"/>
      <c r="J2997" s="62"/>
      <c r="K2997" s="51"/>
      <c r="L2997" s="66"/>
    </row>
    <row r="2998" spans="1:12" x14ac:dyDescent="0.4">
      <c r="A2998" s="45">
        <f t="shared" ca="1" si="233"/>
        <v>0</v>
      </c>
      <c r="B2998" s="45" t="b">
        <f t="shared" si="232"/>
        <v>0</v>
      </c>
      <c r="C2998" s="46">
        <f t="shared" si="234"/>
        <v>0</v>
      </c>
      <c r="D2998" s="45">
        <f t="shared" si="235"/>
        <v>0</v>
      </c>
      <c r="E2998" s="251">
        <f t="shared" si="236"/>
        <v>0</v>
      </c>
      <c r="F2998" s="168"/>
      <c r="G2998" s="96"/>
      <c r="H2998" s="79"/>
      <c r="I2998" s="285"/>
      <c r="J2998" s="62"/>
      <c r="K2998" s="51"/>
      <c r="L2998" s="66"/>
    </row>
    <row r="2999" spans="1:12" x14ac:dyDescent="0.4">
      <c r="A2999" s="45">
        <f t="shared" ca="1" si="233"/>
        <v>0</v>
      </c>
      <c r="B2999" s="45" t="b">
        <f t="shared" si="232"/>
        <v>0</v>
      </c>
      <c r="C2999" s="46">
        <f t="shared" si="234"/>
        <v>0</v>
      </c>
      <c r="D2999" s="45">
        <f t="shared" si="235"/>
        <v>0</v>
      </c>
      <c r="E2999" s="251">
        <f t="shared" si="236"/>
        <v>0</v>
      </c>
      <c r="F2999" s="168"/>
      <c r="G2999" s="96"/>
      <c r="H2999" s="79"/>
      <c r="I2999" s="285"/>
      <c r="J2999" s="62"/>
      <c r="K2999" s="51"/>
      <c r="L2999" s="66"/>
    </row>
    <row r="3000" spans="1:12" x14ac:dyDescent="0.4">
      <c r="A3000" s="45">
        <f t="shared" ca="1" si="233"/>
        <v>0</v>
      </c>
      <c r="B3000" s="45" t="b">
        <f t="shared" si="232"/>
        <v>0</v>
      </c>
      <c r="C3000" s="46">
        <f t="shared" si="234"/>
        <v>0</v>
      </c>
      <c r="D3000" s="45">
        <f t="shared" si="235"/>
        <v>0</v>
      </c>
      <c r="E3000" s="251">
        <f t="shared" si="236"/>
        <v>0</v>
      </c>
      <c r="F3000" s="168"/>
      <c r="G3000" s="96"/>
      <c r="H3000" s="79"/>
      <c r="I3000" s="285"/>
      <c r="J3000" s="62"/>
      <c r="K3000" s="51"/>
      <c r="L3000" s="66"/>
    </row>
    <row r="3002" spans="1:12" x14ac:dyDescent="0.4">
      <c r="I3002" s="77" t="s">
        <v>350</v>
      </c>
    </row>
  </sheetData>
  <sheetProtection sheet="1" objects="1" scenarios="1"/>
  <mergeCells count="3">
    <mergeCell ref="H2:J2"/>
    <mergeCell ref="H4:J4"/>
    <mergeCell ref="H5:J5"/>
  </mergeCells>
  <phoneticPr fontId="2" type="noConversion"/>
  <conditionalFormatting sqref="E3001:E3004">
    <cfRule type="expression" dxfId="106" priority="57">
      <formula>E3001&gt;0</formula>
    </cfRule>
  </conditionalFormatting>
  <conditionalFormatting sqref="G7:G3004">
    <cfRule type="expression" dxfId="105" priority="59">
      <formula>E7&gt;0</formula>
    </cfRule>
  </conditionalFormatting>
  <conditionalFormatting sqref="H7:H16 H54 H57:H3004 H19:H48">
    <cfRule type="expression" dxfId="104" priority="60">
      <formula>E7&gt;0</formula>
    </cfRule>
  </conditionalFormatting>
  <conditionalFormatting sqref="F7:F3004">
    <cfRule type="expression" dxfId="103" priority="82">
      <formula>E7&gt;0</formula>
    </cfRule>
  </conditionalFormatting>
  <conditionalFormatting sqref="I39:I48 I54 I57:I3004 I7:I16 I19:I33">
    <cfRule type="expression" dxfId="102" priority="84">
      <formula>E7</formula>
    </cfRule>
  </conditionalFormatting>
  <conditionalFormatting sqref="J54 J7:J16 J39:J48 J57:J3004 J19:J33">
    <cfRule type="expression" dxfId="101" priority="85">
      <formula>E7&gt;0</formula>
    </cfRule>
  </conditionalFormatting>
  <conditionalFormatting sqref="K7:K16 K39:K48 K54 K57:K3004 K19:K33">
    <cfRule type="expression" dxfId="100" priority="86">
      <formula>E7&gt;0</formula>
    </cfRule>
  </conditionalFormatting>
  <conditionalFormatting sqref="L7:L16 L39:L48 L54 L57:L3004 L19:L33">
    <cfRule type="expression" dxfId="99" priority="87">
      <formula>E7&gt;0</formula>
    </cfRule>
  </conditionalFormatting>
  <conditionalFormatting sqref="I34:I41">
    <cfRule type="expression" dxfId="98" priority="51">
      <formula>E34</formula>
    </cfRule>
  </conditionalFormatting>
  <conditionalFormatting sqref="J34:J41">
    <cfRule type="expression" dxfId="97" priority="52">
      <formula>E34&gt;0</formula>
    </cfRule>
  </conditionalFormatting>
  <conditionalFormatting sqref="K34:K41">
    <cfRule type="expression" dxfId="96" priority="53">
      <formula>E34&gt;0</formula>
    </cfRule>
  </conditionalFormatting>
  <conditionalFormatting sqref="L34:L41">
    <cfRule type="expression" dxfId="95" priority="54">
      <formula>E34&gt;0</formula>
    </cfRule>
  </conditionalFormatting>
  <conditionalFormatting sqref="H49:H62">
    <cfRule type="expression" dxfId="94" priority="46">
      <formula>E49&gt;0</formula>
    </cfRule>
  </conditionalFormatting>
  <conditionalFormatting sqref="I49:I62">
    <cfRule type="expression" dxfId="93" priority="47">
      <formula>E49</formula>
    </cfRule>
  </conditionalFormatting>
  <conditionalFormatting sqref="J49:J62">
    <cfRule type="expression" dxfId="92" priority="48">
      <formula>E49&gt;0</formula>
    </cfRule>
  </conditionalFormatting>
  <conditionalFormatting sqref="K49:K62">
    <cfRule type="expression" dxfId="91" priority="49">
      <formula>E49&gt;0</formula>
    </cfRule>
  </conditionalFormatting>
  <conditionalFormatting sqref="L49:L62">
    <cfRule type="expression" dxfId="90" priority="50">
      <formula>E49&gt;0</formula>
    </cfRule>
  </conditionalFormatting>
  <conditionalFormatting sqref="G55:G57">
    <cfRule type="expression" dxfId="89" priority="43">
      <formula>E55&gt;0</formula>
    </cfRule>
  </conditionalFormatting>
  <conditionalFormatting sqref="H55:H57">
    <cfRule type="expression" dxfId="88" priority="44">
      <formula>E55&gt;0</formula>
    </cfRule>
  </conditionalFormatting>
  <conditionalFormatting sqref="F55:F57">
    <cfRule type="expression" dxfId="87" priority="45">
      <formula>E55&gt;0</formula>
    </cfRule>
  </conditionalFormatting>
  <conditionalFormatting sqref="I55:I57">
    <cfRule type="expression" dxfId="86" priority="39">
      <formula>E55</formula>
    </cfRule>
  </conditionalFormatting>
  <conditionalFormatting sqref="J55:J57">
    <cfRule type="expression" dxfId="85" priority="40">
      <formula>E55&gt;0</formula>
    </cfRule>
  </conditionalFormatting>
  <conditionalFormatting sqref="K55:K57">
    <cfRule type="expression" dxfId="84" priority="41">
      <formula>E55&gt;0</formula>
    </cfRule>
  </conditionalFormatting>
  <conditionalFormatting sqref="L55:L57">
    <cfRule type="expression" dxfId="83" priority="42">
      <formula>E55&gt;0</formula>
    </cfRule>
  </conditionalFormatting>
  <conditionalFormatting sqref="G58:G62">
    <cfRule type="expression" dxfId="82" priority="36">
      <formula>E58&gt;0</formula>
    </cfRule>
  </conditionalFormatting>
  <conditionalFormatting sqref="H58:H62">
    <cfRule type="expression" dxfId="81" priority="37">
      <formula>E58&gt;0</formula>
    </cfRule>
  </conditionalFormatting>
  <conditionalFormatting sqref="F58:F62">
    <cfRule type="expression" dxfId="80" priority="38">
      <formula>E58&gt;0</formula>
    </cfRule>
  </conditionalFormatting>
  <conditionalFormatting sqref="I58:I62">
    <cfRule type="expression" dxfId="79" priority="32">
      <formula>E58</formula>
    </cfRule>
  </conditionalFormatting>
  <conditionalFormatting sqref="J58:J62">
    <cfRule type="expression" dxfId="78" priority="33">
      <formula>E58&gt;0</formula>
    </cfRule>
  </conditionalFormatting>
  <conditionalFormatting sqref="K58:K62">
    <cfRule type="expression" dxfId="77" priority="34">
      <formula>E58&gt;0</formula>
    </cfRule>
  </conditionalFormatting>
  <conditionalFormatting sqref="L58:L62">
    <cfRule type="expression" dxfId="76" priority="35">
      <formula>E58&gt;0</formula>
    </cfRule>
  </conditionalFormatting>
  <conditionalFormatting sqref="G58:G62">
    <cfRule type="expression" dxfId="75" priority="29">
      <formula>E58&gt;0</formula>
    </cfRule>
  </conditionalFormatting>
  <conditionalFormatting sqref="H58:H62">
    <cfRule type="expression" dxfId="74" priority="30">
      <formula>E58&gt;0</formula>
    </cfRule>
  </conditionalFormatting>
  <conditionalFormatting sqref="F58:F62">
    <cfRule type="expression" dxfId="73" priority="31">
      <formula>E58&gt;0</formula>
    </cfRule>
  </conditionalFormatting>
  <conditionalFormatting sqref="I58:I62">
    <cfRule type="expression" dxfId="72" priority="25">
      <formula>E58</formula>
    </cfRule>
  </conditionalFormatting>
  <conditionalFormatting sqref="J58:J62">
    <cfRule type="expression" dxfId="71" priority="26">
      <formula>E58&gt;0</formula>
    </cfRule>
  </conditionalFormatting>
  <conditionalFormatting sqref="K58:K62">
    <cfRule type="expression" dxfId="70" priority="27">
      <formula>E58&gt;0</formula>
    </cfRule>
  </conditionalFormatting>
  <conditionalFormatting sqref="L58:L62">
    <cfRule type="expression" dxfId="69" priority="28">
      <formula>E58&gt;0</formula>
    </cfRule>
  </conditionalFormatting>
  <conditionalFormatting sqref="G61:G65">
    <cfRule type="expression" dxfId="68" priority="22">
      <formula>E61&gt;0</formula>
    </cfRule>
  </conditionalFormatting>
  <conditionalFormatting sqref="H61:H65">
    <cfRule type="expression" dxfId="67" priority="23">
      <formula>E61&gt;0</formula>
    </cfRule>
  </conditionalFormatting>
  <conditionalFormatting sqref="F61:F65">
    <cfRule type="expression" dxfId="66" priority="24">
      <formula>E61&gt;0</formula>
    </cfRule>
  </conditionalFormatting>
  <conditionalFormatting sqref="I61:I65">
    <cfRule type="expression" dxfId="65" priority="18">
      <formula>E61</formula>
    </cfRule>
  </conditionalFormatting>
  <conditionalFormatting sqref="J61:J65">
    <cfRule type="expression" dxfId="64" priority="19">
      <formula>E61&gt;0</formula>
    </cfRule>
  </conditionalFormatting>
  <conditionalFormatting sqref="K61:K65">
    <cfRule type="expression" dxfId="63" priority="20">
      <formula>E61&gt;0</formula>
    </cfRule>
  </conditionalFormatting>
  <conditionalFormatting sqref="L61:L65">
    <cfRule type="expression" dxfId="62" priority="21">
      <formula>E61&gt;0</formula>
    </cfRule>
  </conditionalFormatting>
  <conditionalFormatting sqref="G58:G59">
    <cfRule type="expression" dxfId="61" priority="15">
      <formula>E58&gt;0</formula>
    </cfRule>
  </conditionalFormatting>
  <conditionalFormatting sqref="H58:H59">
    <cfRule type="expression" dxfId="60" priority="16">
      <formula>E58&gt;0</formula>
    </cfRule>
  </conditionalFormatting>
  <conditionalFormatting sqref="F58:F59">
    <cfRule type="expression" dxfId="59" priority="17">
      <formula>E58&gt;0</formula>
    </cfRule>
  </conditionalFormatting>
  <conditionalFormatting sqref="I58:I59">
    <cfRule type="expression" dxfId="58" priority="11">
      <formula>E58</formula>
    </cfRule>
  </conditionalFormatting>
  <conditionalFormatting sqref="J58:J59">
    <cfRule type="expression" dxfId="57" priority="12">
      <formula>E58&gt;0</formula>
    </cfRule>
  </conditionalFormatting>
  <conditionalFormatting sqref="K58:K59">
    <cfRule type="expression" dxfId="56" priority="13">
      <formula>E58&gt;0</formula>
    </cfRule>
  </conditionalFormatting>
  <conditionalFormatting sqref="L58:L59">
    <cfRule type="expression" dxfId="55" priority="14">
      <formula>E58&gt;0</formula>
    </cfRule>
  </conditionalFormatting>
  <conditionalFormatting sqref="I56">
    <cfRule type="expression" dxfId="54" priority="7">
      <formula>E56</formula>
    </cfRule>
  </conditionalFormatting>
  <conditionalFormatting sqref="J56">
    <cfRule type="expression" dxfId="53" priority="8">
      <formula>E56&gt;0</formula>
    </cfRule>
  </conditionalFormatting>
  <conditionalFormatting sqref="K56">
    <cfRule type="expression" dxfId="52" priority="9">
      <formula>E56&gt;0</formula>
    </cfRule>
  </conditionalFormatting>
  <conditionalFormatting sqref="L56">
    <cfRule type="expression" dxfId="51" priority="10">
      <formula>E56&gt;0</formula>
    </cfRule>
  </conditionalFormatting>
  <conditionalFormatting sqref="F7:F3000">
    <cfRule type="duplicateValues" dxfId="50" priority="6"/>
  </conditionalFormatting>
  <conditionalFormatting sqref="H17:H18">
    <cfRule type="expression" dxfId="49" priority="1">
      <formula>E17&gt;0</formula>
    </cfRule>
  </conditionalFormatting>
  <conditionalFormatting sqref="I17:I18">
    <cfRule type="expression" dxfId="48" priority="2">
      <formula>E17</formula>
    </cfRule>
  </conditionalFormatting>
  <conditionalFormatting sqref="J17:J18">
    <cfRule type="expression" dxfId="47" priority="3">
      <formula>E17&gt;0</formula>
    </cfRule>
  </conditionalFormatting>
  <conditionalFormatting sqref="K17:K18">
    <cfRule type="expression" dxfId="46" priority="4">
      <formula>E17&gt;0</formula>
    </cfRule>
  </conditionalFormatting>
  <conditionalFormatting sqref="L17:L18">
    <cfRule type="expression" dxfId="45" priority="5">
      <formula>E17&gt;0</formula>
    </cfRule>
  </conditionalFormatting>
  <dataValidations count="3">
    <dataValidation type="date" operator="greaterThan" allowBlank="1" showInputMessage="1" showErrorMessage="1" sqref="G7:G3000" xr:uid="{00000000-0002-0000-0100-000000000000}">
      <formula1>36526</formula1>
    </dataValidation>
    <dataValidation operator="greaterThan" allowBlank="1" showInputMessage="1" showErrorMessage="1" sqref="H7:H3000" xr:uid="{00000000-0002-0000-0100-000001000000}"/>
    <dataValidation type="decimal" operator="greaterThanOrEqual" showInputMessage="1" showErrorMessage="1" sqref="K7:L3000" xr:uid="{00000000-0002-0000-0100-000002000000}">
      <formula1>0</formula1>
    </dataValidation>
  </dataValidations>
  <printOptions horizontalCentered="1"/>
  <pageMargins left="0.59055118110236227" right="0.39370078740157483" top="0.78740157480314965" bottom="0.98425196850393704" header="0.39370078740157483" footer="0.39370078740157483"/>
  <pageSetup paperSize="9" scale="76" fitToHeight="20" orientation="portrait" r:id="rId1"/>
  <headerFooter alignWithMargins="0">
    <oddFooter>&amp;C&amp;"細明體,標準"第&amp;"Times New Roman,標準" &amp;P &amp;"細明體,標準"頁&amp;R列印日期&amp;"Times New Roman,標準":&amp;D</oddFooter>
  </headerFooter>
  <legacyDrawing r:id="rId2"/>
  <picture r:id="rId3"/>
  <extLst>
    <ext xmlns:x14="http://schemas.microsoft.com/office/spreadsheetml/2009/9/main" uri="{CCE6A557-97BC-4b89-ADB6-D9C93CAAB3DF}">
      <x14:dataValidations xmlns:xm="http://schemas.microsoft.com/office/excel/2006/main" count="1">
        <x14:dataValidation type="list" allowBlank="1" showInputMessage="1" showErrorMessage="1" errorTitle="注意" error="請下拉選取會計項目" xr:uid="{F1804265-977F-4C51-A1CC-839925E7C27F}">
          <x14:formula1>
            <xm:f>OFFSET(清單!$D$3,0,0,清單!$C$2,1)</xm:f>
          </x14:formula1>
          <xm:sqref>I7:I3000</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EDD116-5F27-403F-A5F6-7F24609FFC3F}">
  <sheetPr codeName="工作表1"/>
  <dimension ref="A1:R203"/>
  <sheetViews>
    <sheetView workbookViewId="0">
      <selection activeCell="C1" sqref="C1"/>
    </sheetView>
  </sheetViews>
  <sheetFormatPr defaultRowHeight="14.5" x14ac:dyDescent="0.3"/>
  <cols>
    <col min="1" max="1" width="10" style="269" bestFit="1" customWidth="1"/>
    <col min="2" max="2" width="25.6328125" style="268" customWidth="1"/>
    <col min="3" max="3" width="4.7265625" style="268" customWidth="1"/>
    <col min="4" max="4" width="25.6328125" style="268" customWidth="1"/>
    <col min="5" max="5" width="2.6328125" style="269" customWidth="1"/>
    <col min="6" max="6" width="6.6328125" style="269" customWidth="1"/>
    <col min="7" max="7" width="10" style="269" bestFit="1" customWidth="1"/>
    <col min="8" max="9" width="10.6328125" style="269" customWidth="1"/>
    <col min="10" max="10" width="2.6328125" style="269" customWidth="1"/>
    <col min="11" max="11" width="6.6328125" style="269" customWidth="1"/>
    <col min="12" max="12" width="9.6328125" style="269" customWidth="1"/>
    <col min="13" max="13" width="10.6328125" style="269" customWidth="1"/>
    <col min="14" max="14" width="2.6328125" style="269" customWidth="1"/>
    <col min="15" max="15" width="6.6328125" style="269" customWidth="1"/>
    <col min="16" max="16" width="10" style="269" bestFit="1" customWidth="1"/>
    <col min="17" max="18" width="10.6328125" style="269" customWidth="1"/>
    <col min="19" max="16384" width="8.7265625" style="269"/>
  </cols>
  <sheetData>
    <row r="1" spans="1:18" x14ac:dyDescent="0.3">
      <c r="A1" s="267" t="s">
        <v>398</v>
      </c>
      <c r="F1" s="267" t="s">
        <v>419</v>
      </c>
      <c r="G1" s="267"/>
      <c r="H1" s="267"/>
      <c r="I1" s="267"/>
      <c r="K1" s="267" t="s">
        <v>397</v>
      </c>
      <c r="O1" s="267" t="s">
        <v>399</v>
      </c>
    </row>
    <row r="2" spans="1:18" x14ac:dyDescent="0.3">
      <c r="A2" s="270" t="s">
        <v>372</v>
      </c>
      <c r="B2" s="270" t="s">
        <v>373</v>
      </c>
      <c r="C2" s="270">
        <f ca="1">COUNTIF(C3:D203,"&gt;0")</f>
        <v>54</v>
      </c>
      <c r="D2" s="271" t="s">
        <v>422</v>
      </c>
      <c r="F2" s="272" t="s">
        <v>375</v>
      </c>
      <c r="G2" s="272" t="s">
        <v>396</v>
      </c>
      <c r="H2" s="272" t="s">
        <v>413</v>
      </c>
      <c r="I2" s="272" t="s">
        <v>414</v>
      </c>
      <c r="K2" s="272" t="s">
        <v>375</v>
      </c>
      <c r="L2" s="273" t="s">
        <v>396</v>
      </c>
      <c r="M2" s="273" t="s">
        <v>395</v>
      </c>
      <c r="O2" s="272" t="s">
        <v>375</v>
      </c>
      <c r="P2" s="272" t="s">
        <v>396</v>
      </c>
      <c r="Q2" s="272" t="s">
        <v>413</v>
      </c>
      <c r="R2" s="272" t="s">
        <v>414</v>
      </c>
    </row>
    <row r="3" spans="1:18" x14ac:dyDescent="0.3">
      <c r="A3" s="274">
        <f t="shared" ref="A3:A66" ca="1" si="0">IF(ISNUMBER(VLOOKUP(ROW()-2,分帳項,1,FALSE)),VLOOKUP(ROW()-2,分帳項,13,FALSE),"")</f>
        <v>1111</v>
      </c>
      <c r="B3" s="274" t="str">
        <f t="shared" ref="B3:B66" ca="1" si="1">IF(ISNUMBER(VLOOKUP(ROW()-2,分帳項,1,FALSE)),VLOOKUP(ROW()-2,分帳項,15,FALSE),"")</f>
        <v>零用金</v>
      </c>
      <c r="C3" s="270">
        <f ca="1">LEN(A3)</f>
        <v>4</v>
      </c>
      <c r="D3" s="275" t="str">
        <f ca="1">A3&amp;REPT(" ",6-LEN(A3))&amp;B3</f>
        <v>1111  零用金</v>
      </c>
      <c r="F3" s="272">
        <v>1</v>
      </c>
      <c r="G3" s="276" t="s">
        <v>420</v>
      </c>
      <c r="H3" s="277">
        <f ca="1">I3-15</f>
        <v>44922</v>
      </c>
      <c r="I3" s="277">
        <f ca="1">TODAY()</f>
        <v>44937</v>
      </c>
      <c r="K3" s="278">
        <v>1</v>
      </c>
      <c r="L3" s="279" t="s">
        <v>394</v>
      </c>
      <c r="M3" s="277">
        <f>DATE(年度,1,1)</f>
        <v>44927</v>
      </c>
      <c r="O3" s="272">
        <v>1</v>
      </c>
      <c r="P3" s="280" t="s">
        <v>400</v>
      </c>
      <c r="Q3" s="281">
        <f>DATE(年度,1,1)</f>
        <v>44927</v>
      </c>
      <c r="R3" s="277">
        <f>DATE(年度,1,31)</f>
        <v>44957</v>
      </c>
    </row>
    <row r="4" spans="1:18" x14ac:dyDescent="0.3">
      <c r="A4" s="274">
        <f t="shared" ca="1" si="0"/>
        <v>11121</v>
      </c>
      <c r="B4" s="274" t="str">
        <f t="shared" ca="1" si="1"/>
        <v>銀行存款-一銀活存</v>
      </c>
      <c r="C4" s="270">
        <f t="shared" ref="C4:C67" ca="1" si="2">LEN(A4)</f>
        <v>5</v>
      </c>
      <c r="D4" s="275" t="str">
        <f ca="1">A4&amp;REPT(" ",6-LEN(A4))&amp;B4</f>
        <v>11121 銀行存款-一銀活存</v>
      </c>
      <c r="F4" s="272">
        <v>2</v>
      </c>
      <c r="G4" s="276" t="s">
        <v>421</v>
      </c>
      <c r="H4" s="277">
        <f ca="1">I4-60</f>
        <v>44877</v>
      </c>
      <c r="I4" s="277">
        <f ca="1">TODAY()</f>
        <v>44937</v>
      </c>
      <c r="K4" s="278">
        <v>2</v>
      </c>
      <c r="L4" s="282" t="s">
        <v>381</v>
      </c>
      <c r="M4" s="277">
        <f>DATE(年度,1,31)</f>
        <v>44957</v>
      </c>
      <c r="O4" s="272">
        <v>2</v>
      </c>
      <c r="P4" s="280" t="s">
        <v>401</v>
      </c>
      <c r="Q4" s="281">
        <f>DATE(年度,2,1)</f>
        <v>44958</v>
      </c>
      <c r="R4" s="277">
        <f>DATE(年度,3,1)-1</f>
        <v>44985</v>
      </c>
    </row>
    <row r="5" spans="1:18" x14ac:dyDescent="0.3">
      <c r="A5" s="274">
        <f t="shared" ca="1" si="0"/>
        <v>11122</v>
      </c>
      <c r="B5" s="274" t="str">
        <f t="shared" ca="1" si="1"/>
        <v>銀行存款-一銀支存</v>
      </c>
      <c r="C5" s="270">
        <f t="shared" ca="1" si="2"/>
        <v>5</v>
      </c>
      <c r="D5" s="275" t="str">
        <f ca="1">A5&amp;REPT(" ",6-LEN(A5))&amp;B5</f>
        <v>11122 銀行存款-一銀支存</v>
      </c>
      <c r="F5" s="272">
        <v>3</v>
      </c>
      <c r="G5" s="280" t="s">
        <v>400</v>
      </c>
      <c r="H5" s="281">
        <f>DATE(年度,1,1)</f>
        <v>44927</v>
      </c>
      <c r="I5" s="277">
        <f>DATE(年度,1,31)</f>
        <v>44957</v>
      </c>
      <c r="K5" s="278">
        <v>3</v>
      </c>
      <c r="L5" s="282" t="s">
        <v>382</v>
      </c>
      <c r="M5" s="277">
        <f>DATE(年度,3,1)-1</f>
        <v>44985</v>
      </c>
      <c r="O5" s="272">
        <v>3</v>
      </c>
      <c r="P5" s="280" t="s">
        <v>402</v>
      </c>
      <c r="Q5" s="281">
        <f>DATE(年度,3,1)</f>
        <v>44986</v>
      </c>
      <c r="R5" s="277">
        <f>DATE(年度,3,31)</f>
        <v>45016</v>
      </c>
    </row>
    <row r="6" spans="1:18" x14ac:dyDescent="0.3">
      <c r="A6" s="274">
        <f t="shared" ca="1" si="0"/>
        <v>1121</v>
      </c>
      <c r="B6" s="274" t="str">
        <f t="shared" ca="1" si="1"/>
        <v>應收票據</v>
      </c>
      <c r="C6" s="270">
        <f t="shared" ca="1" si="2"/>
        <v>4</v>
      </c>
      <c r="D6" s="275" t="str">
        <f ca="1">A6&amp;REPT(" ",6-LEN(A6))&amp;B6</f>
        <v>1121  應收票據</v>
      </c>
      <c r="F6" s="272">
        <v>4</v>
      </c>
      <c r="G6" s="280" t="s">
        <v>401</v>
      </c>
      <c r="H6" s="281">
        <f>DATE(年度,2,1)</f>
        <v>44958</v>
      </c>
      <c r="I6" s="277">
        <f>DATE(年度,3,1)-1</f>
        <v>44985</v>
      </c>
      <c r="K6" s="278">
        <v>4</v>
      </c>
      <c r="L6" s="282" t="s">
        <v>383</v>
      </c>
      <c r="M6" s="277">
        <f>DATE(年度,3,31)</f>
        <v>45016</v>
      </c>
      <c r="O6" s="272">
        <v>4</v>
      </c>
      <c r="P6" s="280" t="s">
        <v>403</v>
      </c>
      <c r="Q6" s="281">
        <f>DATE(年度,4,1)</f>
        <v>45017</v>
      </c>
      <c r="R6" s="277">
        <f>DATE(年度,4,30)</f>
        <v>45046</v>
      </c>
    </row>
    <row r="7" spans="1:18" x14ac:dyDescent="0.3">
      <c r="A7" s="274">
        <f t="shared" ca="1" si="0"/>
        <v>1123</v>
      </c>
      <c r="B7" s="274" t="str">
        <f t="shared" ca="1" si="1"/>
        <v>應收帳款</v>
      </c>
      <c r="C7" s="270">
        <f t="shared" ca="1" si="2"/>
        <v>4</v>
      </c>
      <c r="D7" s="275" t="str">
        <f ca="1">A7&amp;REPT(" ",6-LEN(A7))&amp;B7</f>
        <v>1123  應收帳款</v>
      </c>
      <c r="F7" s="272">
        <v>5</v>
      </c>
      <c r="G7" s="280" t="s">
        <v>402</v>
      </c>
      <c r="H7" s="281">
        <f>DATE(年度,3,1)</f>
        <v>44986</v>
      </c>
      <c r="I7" s="277">
        <f>DATE(年度,3,31)</f>
        <v>45016</v>
      </c>
      <c r="K7" s="278">
        <v>5</v>
      </c>
      <c r="L7" s="282" t="s">
        <v>384</v>
      </c>
      <c r="M7" s="277">
        <f>DATE(年度,4,30)</f>
        <v>45046</v>
      </c>
      <c r="O7" s="272">
        <v>5</v>
      </c>
      <c r="P7" s="280" t="s">
        <v>404</v>
      </c>
      <c r="Q7" s="281">
        <f>DATE(年度,5,1)</f>
        <v>45047</v>
      </c>
      <c r="R7" s="277">
        <f>DATE(年度,5,31)</f>
        <v>45077</v>
      </c>
    </row>
    <row r="8" spans="1:18" x14ac:dyDescent="0.3">
      <c r="A8" s="274">
        <f t="shared" ca="1" si="0"/>
        <v>1131</v>
      </c>
      <c r="B8" s="274" t="str">
        <f t="shared" ca="1" si="1"/>
        <v>商品</v>
      </c>
      <c r="C8" s="270">
        <f t="shared" ca="1" si="2"/>
        <v>4</v>
      </c>
      <c r="D8" s="275" t="str">
        <f t="shared" ref="D8:D71" ca="1" si="3">A8&amp;REPT(" ",6-LEN(A8))&amp;B8</f>
        <v>1131  商品</v>
      </c>
      <c r="F8" s="272">
        <v>6</v>
      </c>
      <c r="G8" s="280" t="s">
        <v>403</v>
      </c>
      <c r="H8" s="281">
        <f>DATE(年度,4,1)</f>
        <v>45017</v>
      </c>
      <c r="I8" s="277">
        <f>DATE(年度,4,30)</f>
        <v>45046</v>
      </c>
      <c r="K8" s="278">
        <v>6</v>
      </c>
      <c r="L8" s="282" t="s">
        <v>385</v>
      </c>
      <c r="M8" s="277">
        <f>DATE(年度,5,31)</f>
        <v>45077</v>
      </c>
      <c r="O8" s="272">
        <v>6</v>
      </c>
      <c r="P8" s="280" t="s">
        <v>405</v>
      </c>
      <c r="Q8" s="281">
        <f>DATE(年度,6,1)</f>
        <v>45078</v>
      </c>
      <c r="R8" s="277">
        <f>DATE(年度,6,30)</f>
        <v>45107</v>
      </c>
    </row>
    <row r="9" spans="1:18" x14ac:dyDescent="0.3">
      <c r="A9" s="274">
        <f t="shared" ca="1" si="0"/>
        <v>1141</v>
      </c>
      <c r="B9" s="274" t="str">
        <f t="shared" ca="1" si="1"/>
        <v>預付費用</v>
      </c>
      <c r="C9" s="270">
        <f t="shared" ca="1" si="2"/>
        <v>4</v>
      </c>
      <c r="D9" s="275" t="str">
        <f t="shared" ca="1" si="3"/>
        <v>1141  預付費用</v>
      </c>
      <c r="F9" s="272">
        <v>7</v>
      </c>
      <c r="G9" s="280" t="s">
        <v>404</v>
      </c>
      <c r="H9" s="281">
        <f>DATE(年度,5,1)</f>
        <v>45047</v>
      </c>
      <c r="I9" s="277">
        <f>DATE(年度,5,31)</f>
        <v>45077</v>
      </c>
      <c r="K9" s="278">
        <v>7</v>
      </c>
      <c r="L9" s="282" t="s">
        <v>386</v>
      </c>
      <c r="M9" s="277">
        <f>DATE(年度,6,30)</f>
        <v>45107</v>
      </c>
      <c r="O9" s="272">
        <v>7</v>
      </c>
      <c r="P9" s="280" t="s">
        <v>406</v>
      </c>
      <c r="Q9" s="281">
        <f>DATE(年度,7,1)</f>
        <v>45108</v>
      </c>
      <c r="R9" s="277">
        <f>DATE(年度,7,31)</f>
        <v>45138</v>
      </c>
    </row>
    <row r="10" spans="1:18" x14ac:dyDescent="0.3">
      <c r="A10" s="274">
        <f t="shared" ca="1" si="0"/>
        <v>1143</v>
      </c>
      <c r="B10" s="274" t="str">
        <f t="shared" ca="1" si="1"/>
        <v>預付貨款</v>
      </c>
      <c r="C10" s="270">
        <f t="shared" ca="1" si="2"/>
        <v>4</v>
      </c>
      <c r="D10" s="275" t="str">
        <f t="shared" ca="1" si="3"/>
        <v>1143  預付貨款</v>
      </c>
      <c r="F10" s="272">
        <v>8</v>
      </c>
      <c r="G10" s="280" t="s">
        <v>405</v>
      </c>
      <c r="H10" s="281">
        <f>DATE(年度,6,1)</f>
        <v>45078</v>
      </c>
      <c r="I10" s="277">
        <f>DATE(年度,6,30)</f>
        <v>45107</v>
      </c>
      <c r="K10" s="278">
        <v>8</v>
      </c>
      <c r="L10" s="282" t="s">
        <v>387</v>
      </c>
      <c r="M10" s="277">
        <f>DATE(年度,7,31)</f>
        <v>45138</v>
      </c>
      <c r="O10" s="272">
        <v>8</v>
      </c>
      <c r="P10" s="280" t="s">
        <v>407</v>
      </c>
      <c r="Q10" s="281">
        <f>DATE(年度,8,1)</f>
        <v>45139</v>
      </c>
      <c r="R10" s="277">
        <f>DATE(年度,8,31)</f>
        <v>45169</v>
      </c>
    </row>
    <row r="11" spans="1:18" x14ac:dyDescent="0.3">
      <c r="A11" s="274">
        <f t="shared" ca="1" si="0"/>
        <v>1144</v>
      </c>
      <c r="B11" s="274" t="str">
        <f t="shared" ca="1" si="1"/>
        <v>進項稅額</v>
      </c>
      <c r="C11" s="270">
        <f t="shared" ca="1" si="2"/>
        <v>4</v>
      </c>
      <c r="D11" s="275" t="str">
        <f t="shared" ca="1" si="3"/>
        <v>1144  進項稅額</v>
      </c>
      <c r="F11" s="272">
        <v>9</v>
      </c>
      <c r="G11" s="280" t="s">
        <v>406</v>
      </c>
      <c r="H11" s="281">
        <f>DATE(年度,7,1)</f>
        <v>45108</v>
      </c>
      <c r="I11" s="277">
        <f>DATE(年度,7,31)</f>
        <v>45138</v>
      </c>
      <c r="K11" s="278">
        <v>9</v>
      </c>
      <c r="L11" s="282" t="s">
        <v>388</v>
      </c>
      <c r="M11" s="277">
        <f>DATE(年度,8,31)</f>
        <v>45169</v>
      </c>
      <c r="O11" s="272">
        <v>9</v>
      </c>
      <c r="P11" s="280" t="s">
        <v>408</v>
      </c>
      <c r="Q11" s="281">
        <f>DATE(年度,9,1)</f>
        <v>45170</v>
      </c>
      <c r="R11" s="277">
        <f>DATE(年度,9,30)</f>
        <v>45199</v>
      </c>
    </row>
    <row r="12" spans="1:18" x14ac:dyDescent="0.3">
      <c r="A12" s="274">
        <f t="shared" ca="1" si="0"/>
        <v>1145</v>
      </c>
      <c r="B12" s="274" t="str">
        <f t="shared" ca="1" si="1"/>
        <v>留抵稅額</v>
      </c>
      <c r="C12" s="270">
        <f t="shared" ca="1" si="2"/>
        <v>4</v>
      </c>
      <c r="D12" s="275" t="str">
        <f t="shared" ca="1" si="3"/>
        <v>1145  留抵稅額</v>
      </c>
      <c r="F12" s="272">
        <v>10</v>
      </c>
      <c r="G12" s="280" t="s">
        <v>407</v>
      </c>
      <c r="H12" s="281">
        <f>DATE(年度,8,1)</f>
        <v>45139</v>
      </c>
      <c r="I12" s="277">
        <f>DATE(年度,8,31)</f>
        <v>45169</v>
      </c>
      <c r="K12" s="278">
        <v>10</v>
      </c>
      <c r="L12" s="282" t="s">
        <v>389</v>
      </c>
      <c r="M12" s="277">
        <f>DATE(年度,9,30)</f>
        <v>45199</v>
      </c>
      <c r="O12" s="272">
        <v>10</v>
      </c>
      <c r="P12" s="280" t="s">
        <v>409</v>
      </c>
      <c r="Q12" s="281">
        <f>DATE(年度,10,1)</f>
        <v>45200</v>
      </c>
      <c r="R12" s="277">
        <f>DATE(年度,10,31)</f>
        <v>45230</v>
      </c>
    </row>
    <row r="13" spans="1:18" x14ac:dyDescent="0.3">
      <c r="A13" s="274">
        <f t="shared" ca="1" si="0"/>
        <v>1461</v>
      </c>
      <c r="B13" s="274" t="str">
        <f t="shared" ca="1" si="1"/>
        <v>生財器具</v>
      </c>
      <c r="C13" s="270">
        <f t="shared" ca="1" si="2"/>
        <v>4</v>
      </c>
      <c r="D13" s="275" t="str">
        <f t="shared" ca="1" si="3"/>
        <v>1461  生財器具</v>
      </c>
      <c r="F13" s="272">
        <v>11</v>
      </c>
      <c r="G13" s="280" t="s">
        <v>408</v>
      </c>
      <c r="H13" s="281">
        <f>DATE(年度,9,1)</f>
        <v>45170</v>
      </c>
      <c r="I13" s="277">
        <f>DATE(年度,9,30)</f>
        <v>45199</v>
      </c>
      <c r="K13" s="278">
        <v>11</v>
      </c>
      <c r="L13" s="282" t="s">
        <v>390</v>
      </c>
      <c r="M13" s="277">
        <f>DATE(年度,10,31)</f>
        <v>45230</v>
      </c>
      <c r="O13" s="272">
        <v>11</v>
      </c>
      <c r="P13" s="280" t="s">
        <v>410</v>
      </c>
      <c r="Q13" s="281">
        <f>DATE(年度,11,1)</f>
        <v>45231</v>
      </c>
      <c r="R13" s="277">
        <f>DATE(年度,11,30)</f>
        <v>45260</v>
      </c>
    </row>
    <row r="14" spans="1:18" x14ac:dyDescent="0.3">
      <c r="A14" s="274">
        <f t="shared" ca="1" si="0"/>
        <v>1462</v>
      </c>
      <c r="B14" s="274" t="str">
        <f t="shared" ca="1" si="1"/>
        <v>減:累計折舊-生財器具</v>
      </c>
      <c r="C14" s="270">
        <f t="shared" ca="1" si="2"/>
        <v>4</v>
      </c>
      <c r="D14" s="275" t="str">
        <f t="shared" ca="1" si="3"/>
        <v>1462  減:累計折舊-生財器具</v>
      </c>
      <c r="F14" s="272">
        <v>12</v>
      </c>
      <c r="G14" s="280" t="s">
        <v>409</v>
      </c>
      <c r="H14" s="281">
        <f>DATE(年度,10,1)</f>
        <v>45200</v>
      </c>
      <c r="I14" s="277">
        <f>DATE(年度,10,31)</f>
        <v>45230</v>
      </c>
      <c r="K14" s="278">
        <v>12</v>
      </c>
      <c r="L14" s="282" t="s">
        <v>391</v>
      </c>
      <c r="M14" s="277">
        <f>DATE(年度,11,30)</f>
        <v>45260</v>
      </c>
      <c r="O14" s="272">
        <v>12</v>
      </c>
      <c r="P14" s="280" t="s">
        <v>411</v>
      </c>
      <c r="Q14" s="281">
        <f>DATE(年度,12,1)</f>
        <v>45261</v>
      </c>
      <c r="R14" s="277">
        <f>DATE(年度,12,31)</f>
        <v>45291</v>
      </c>
    </row>
    <row r="15" spans="1:18" x14ac:dyDescent="0.3">
      <c r="A15" s="274">
        <f t="shared" ca="1" si="0"/>
        <v>1901</v>
      </c>
      <c r="B15" s="274" t="str">
        <f t="shared" ca="1" si="1"/>
        <v>存出保證金</v>
      </c>
      <c r="C15" s="270">
        <f t="shared" ca="1" si="2"/>
        <v>4</v>
      </c>
      <c r="D15" s="275" t="str">
        <f t="shared" ca="1" si="3"/>
        <v>1901  存出保證金</v>
      </c>
      <c r="F15" s="272">
        <v>13</v>
      </c>
      <c r="G15" s="280" t="s">
        <v>410</v>
      </c>
      <c r="H15" s="281">
        <f>DATE(年度,11,1)</f>
        <v>45231</v>
      </c>
      <c r="I15" s="277">
        <f>DATE(年度,11,30)</f>
        <v>45260</v>
      </c>
      <c r="K15" s="278">
        <v>13</v>
      </c>
      <c r="L15" s="282" t="s">
        <v>392</v>
      </c>
      <c r="M15" s="277">
        <f>DATE(年度,12,31)</f>
        <v>45291</v>
      </c>
      <c r="O15" s="272">
        <v>13</v>
      </c>
      <c r="P15" s="280" t="s">
        <v>415</v>
      </c>
      <c r="Q15" s="281">
        <f>DATE(年度,1,1)</f>
        <v>44927</v>
      </c>
      <c r="R15" s="277">
        <f>DATE(年度,12,31)</f>
        <v>45291</v>
      </c>
    </row>
    <row r="16" spans="1:18" x14ac:dyDescent="0.3">
      <c r="A16" s="274">
        <f t="shared" ca="1" si="0"/>
        <v>2121</v>
      </c>
      <c r="B16" s="274" t="str">
        <f t="shared" ca="1" si="1"/>
        <v>應付帳款</v>
      </c>
      <c r="C16" s="270">
        <f t="shared" ca="1" si="2"/>
        <v>4</v>
      </c>
      <c r="D16" s="275" t="str">
        <f t="shared" ca="1" si="3"/>
        <v>2121  應付帳款</v>
      </c>
      <c r="F16" s="272">
        <v>14</v>
      </c>
      <c r="G16" s="280" t="s">
        <v>411</v>
      </c>
      <c r="H16" s="281">
        <f>DATE(年度,12,1)</f>
        <v>45261</v>
      </c>
      <c r="I16" s="277">
        <f>DATE(年度,12,31)</f>
        <v>45291</v>
      </c>
      <c r="K16" s="278">
        <v>14</v>
      </c>
      <c r="L16" s="282" t="s">
        <v>393</v>
      </c>
      <c r="M16" s="277"/>
      <c r="O16" s="272">
        <v>14</v>
      </c>
      <c r="P16" s="280" t="s">
        <v>412</v>
      </c>
      <c r="Q16" s="272"/>
      <c r="R16" s="272"/>
    </row>
    <row r="17" spans="1:9" x14ac:dyDescent="0.3">
      <c r="A17" s="274">
        <f t="shared" ca="1" si="0"/>
        <v>2131</v>
      </c>
      <c r="B17" s="274" t="str">
        <f t="shared" ca="1" si="1"/>
        <v>應付費用</v>
      </c>
      <c r="C17" s="270">
        <f t="shared" ca="1" si="2"/>
        <v>4</v>
      </c>
      <c r="D17" s="275" t="str">
        <f t="shared" ca="1" si="3"/>
        <v>2131  應付費用</v>
      </c>
      <c r="F17" s="272">
        <v>15</v>
      </c>
      <c r="G17" s="280" t="s">
        <v>415</v>
      </c>
      <c r="H17" s="281">
        <f>DATE(年度,1,1)</f>
        <v>44927</v>
      </c>
      <c r="I17" s="277">
        <f>DATE(年度,12,31)</f>
        <v>45291</v>
      </c>
    </row>
    <row r="18" spans="1:9" x14ac:dyDescent="0.3">
      <c r="A18" s="274">
        <f t="shared" ca="1" si="0"/>
        <v>2132</v>
      </c>
      <c r="B18" s="274" t="str">
        <f t="shared" ca="1" si="1"/>
        <v>應付稅捐</v>
      </c>
      <c r="C18" s="270">
        <f t="shared" ca="1" si="2"/>
        <v>4</v>
      </c>
      <c r="D18" s="275" t="str">
        <f t="shared" ca="1" si="3"/>
        <v>2132  應付稅捐</v>
      </c>
      <c r="F18" s="272">
        <v>16</v>
      </c>
      <c r="G18" s="280" t="s">
        <v>376</v>
      </c>
      <c r="H18" s="272"/>
      <c r="I18" s="272"/>
    </row>
    <row r="19" spans="1:9" x14ac:dyDescent="0.3">
      <c r="A19" s="274">
        <f t="shared" ca="1" si="0"/>
        <v>2134</v>
      </c>
      <c r="B19" s="274" t="str">
        <f t="shared" ca="1" si="1"/>
        <v>銷項稅額</v>
      </c>
      <c r="C19" s="270">
        <f t="shared" ca="1" si="2"/>
        <v>4</v>
      </c>
      <c r="D19" s="275" t="str">
        <f t="shared" ca="1" si="3"/>
        <v>2134  銷項稅額</v>
      </c>
    </row>
    <row r="20" spans="1:9" x14ac:dyDescent="0.3">
      <c r="A20" s="274">
        <f t="shared" ca="1" si="0"/>
        <v>2137</v>
      </c>
      <c r="B20" s="274" t="str">
        <f t="shared" ca="1" si="1"/>
        <v>預收貨款</v>
      </c>
      <c r="C20" s="270">
        <f t="shared" ca="1" si="2"/>
        <v>4</v>
      </c>
      <c r="D20" s="275" t="str">
        <f t="shared" ca="1" si="3"/>
        <v>2137  預收貨款</v>
      </c>
    </row>
    <row r="21" spans="1:9" x14ac:dyDescent="0.3">
      <c r="A21" s="274">
        <f t="shared" ca="1" si="0"/>
        <v>2192</v>
      </c>
      <c r="B21" s="274" t="str">
        <f t="shared" ca="1" si="1"/>
        <v>股東往來</v>
      </c>
      <c r="C21" s="270">
        <f t="shared" ca="1" si="2"/>
        <v>4</v>
      </c>
      <c r="D21" s="275" t="str">
        <f t="shared" ca="1" si="3"/>
        <v>2192  股東往來</v>
      </c>
    </row>
    <row r="22" spans="1:9" x14ac:dyDescent="0.3">
      <c r="A22" s="274">
        <f t="shared" ca="1" si="0"/>
        <v>2195</v>
      </c>
      <c r="B22" s="274" t="str">
        <f t="shared" ca="1" si="1"/>
        <v>代收款</v>
      </c>
      <c r="C22" s="270">
        <f t="shared" ca="1" si="2"/>
        <v>4</v>
      </c>
      <c r="D22" s="275" t="str">
        <f t="shared" ca="1" si="3"/>
        <v>2195  代收款</v>
      </c>
    </row>
    <row r="23" spans="1:9" x14ac:dyDescent="0.3">
      <c r="A23" s="274">
        <f t="shared" ca="1" si="0"/>
        <v>21951</v>
      </c>
      <c r="B23" s="274" t="str">
        <f t="shared" ca="1" si="1"/>
        <v>代收款-健保費</v>
      </c>
      <c r="C23" s="270">
        <f t="shared" ca="1" si="2"/>
        <v>5</v>
      </c>
      <c r="D23" s="275" t="str">
        <f t="shared" ca="1" si="3"/>
        <v>21951 代收款-健保費</v>
      </c>
    </row>
    <row r="24" spans="1:9" x14ac:dyDescent="0.3">
      <c r="A24" s="274">
        <f t="shared" ca="1" si="0"/>
        <v>21952</v>
      </c>
      <c r="B24" s="274" t="str">
        <f t="shared" ca="1" si="1"/>
        <v>代收款-勞保費</v>
      </c>
      <c r="C24" s="270">
        <f t="shared" ca="1" si="2"/>
        <v>5</v>
      </c>
      <c r="D24" s="275" t="str">
        <f t="shared" ca="1" si="3"/>
        <v>21952 代收款-勞保費</v>
      </c>
    </row>
    <row r="25" spans="1:9" x14ac:dyDescent="0.3">
      <c r="A25" s="274">
        <f t="shared" ca="1" si="0"/>
        <v>21953</v>
      </c>
      <c r="B25" s="274" t="str">
        <f t="shared" ca="1" si="1"/>
        <v>代收款-扣繳稅款</v>
      </c>
      <c r="C25" s="270">
        <f t="shared" ca="1" si="2"/>
        <v>5</v>
      </c>
      <c r="D25" s="275" t="str">
        <f t="shared" ca="1" si="3"/>
        <v>21953 代收款-扣繳稅款</v>
      </c>
    </row>
    <row r="26" spans="1:9" x14ac:dyDescent="0.3">
      <c r="A26" s="274">
        <f t="shared" ca="1" si="0"/>
        <v>3110</v>
      </c>
      <c r="B26" s="274" t="str">
        <f t="shared" ca="1" si="1"/>
        <v>實收資本</v>
      </c>
      <c r="C26" s="270">
        <f t="shared" ca="1" si="2"/>
        <v>4</v>
      </c>
      <c r="D26" s="275" t="str">
        <f t="shared" ca="1" si="3"/>
        <v>3110  實收資本</v>
      </c>
    </row>
    <row r="27" spans="1:9" x14ac:dyDescent="0.3">
      <c r="A27" s="274">
        <f t="shared" ca="1" si="0"/>
        <v>3430</v>
      </c>
      <c r="B27" s="274" t="str">
        <f t="shared" ca="1" si="1"/>
        <v>累積盈虧</v>
      </c>
      <c r="C27" s="270">
        <f t="shared" ca="1" si="2"/>
        <v>4</v>
      </c>
      <c r="D27" s="275" t="str">
        <f t="shared" ca="1" si="3"/>
        <v>3430  累積盈虧</v>
      </c>
    </row>
    <row r="28" spans="1:9" x14ac:dyDescent="0.3">
      <c r="A28" s="274">
        <f t="shared" ca="1" si="0"/>
        <v>4100</v>
      </c>
      <c r="B28" s="274" t="str">
        <f t="shared" ca="1" si="1"/>
        <v>銷貨收入</v>
      </c>
      <c r="C28" s="270">
        <f t="shared" ca="1" si="2"/>
        <v>4</v>
      </c>
      <c r="D28" s="275" t="str">
        <f t="shared" ca="1" si="3"/>
        <v>4100  銷貨收入</v>
      </c>
    </row>
    <row r="29" spans="1:9" x14ac:dyDescent="0.3">
      <c r="A29" s="274">
        <f t="shared" ca="1" si="0"/>
        <v>4110</v>
      </c>
      <c r="B29" s="274" t="str">
        <f t="shared" ca="1" si="1"/>
        <v>減:銷貨退回</v>
      </c>
      <c r="C29" s="270">
        <f t="shared" ca="1" si="2"/>
        <v>4</v>
      </c>
      <c r="D29" s="275" t="str">
        <f t="shared" ca="1" si="3"/>
        <v>4110  減:銷貨退回</v>
      </c>
    </row>
    <row r="30" spans="1:9" x14ac:dyDescent="0.3">
      <c r="A30" s="274">
        <f t="shared" ca="1" si="0"/>
        <v>4120</v>
      </c>
      <c r="B30" s="274" t="str">
        <f t="shared" ca="1" si="1"/>
        <v>減:銷貨折讓</v>
      </c>
      <c r="C30" s="270">
        <f t="shared" ca="1" si="2"/>
        <v>4</v>
      </c>
      <c r="D30" s="275" t="str">
        <f t="shared" ca="1" si="3"/>
        <v>4120  減:銷貨折讓</v>
      </c>
    </row>
    <row r="31" spans="1:9" x14ac:dyDescent="0.3">
      <c r="A31" s="274">
        <f t="shared" ca="1" si="0"/>
        <v>5100</v>
      </c>
      <c r="B31" s="274" t="str">
        <f t="shared" ca="1" si="1"/>
        <v>銷貨成本</v>
      </c>
      <c r="C31" s="270">
        <f t="shared" ca="1" si="2"/>
        <v>4</v>
      </c>
      <c r="D31" s="275" t="str">
        <f t="shared" ca="1" si="3"/>
        <v>5100  銷貨成本</v>
      </c>
    </row>
    <row r="32" spans="1:9" x14ac:dyDescent="0.3">
      <c r="A32" s="274">
        <f t="shared" ca="1" si="0"/>
        <v>6010</v>
      </c>
      <c r="B32" s="274" t="str">
        <f t="shared" ca="1" si="1"/>
        <v>薪資支出</v>
      </c>
      <c r="C32" s="270">
        <f t="shared" ca="1" si="2"/>
        <v>4</v>
      </c>
      <c r="D32" s="275" t="str">
        <f t="shared" ca="1" si="3"/>
        <v>6010  薪資支出</v>
      </c>
    </row>
    <row r="33" spans="1:4" x14ac:dyDescent="0.3">
      <c r="A33" s="274">
        <f t="shared" ca="1" si="0"/>
        <v>6020</v>
      </c>
      <c r="B33" s="274" t="str">
        <f t="shared" ca="1" si="1"/>
        <v>租金支出</v>
      </c>
      <c r="C33" s="270">
        <f t="shared" ca="1" si="2"/>
        <v>4</v>
      </c>
      <c r="D33" s="275" t="str">
        <f t="shared" ca="1" si="3"/>
        <v>6020  租金支出</v>
      </c>
    </row>
    <row r="34" spans="1:4" x14ac:dyDescent="0.3">
      <c r="A34" s="274">
        <f t="shared" ca="1" si="0"/>
        <v>6030</v>
      </c>
      <c r="B34" s="274" t="str">
        <f t="shared" ca="1" si="1"/>
        <v>文具用品</v>
      </c>
      <c r="C34" s="270">
        <f t="shared" ca="1" si="2"/>
        <v>4</v>
      </c>
      <c r="D34" s="275" t="str">
        <f t="shared" ca="1" si="3"/>
        <v>6030  文具用品</v>
      </c>
    </row>
    <row r="35" spans="1:4" x14ac:dyDescent="0.3">
      <c r="A35" s="274">
        <f t="shared" ca="1" si="0"/>
        <v>6040</v>
      </c>
      <c r="B35" s="274" t="str">
        <f t="shared" ca="1" si="1"/>
        <v>旅費</v>
      </c>
      <c r="C35" s="270">
        <f t="shared" ca="1" si="2"/>
        <v>4</v>
      </c>
      <c r="D35" s="275" t="str">
        <f t="shared" ca="1" si="3"/>
        <v>6040  旅費</v>
      </c>
    </row>
    <row r="36" spans="1:4" x14ac:dyDescent="0.3">
      <c r="A36" s="274">
        <f t="shared" ca="1" si="0"/>
        <v>6050</v>
      </c>
      <c r="B36" s="274" t="str">
        <f t="shared" ca="1" si="1"/>
        <v>運費</v>
      </c>
      <c r="C36" s="270">
        <f t="shared" ca="1" si="2"/>
        <v>4</v>
      </c>
      <c r="D36" s="275" t="str">
        <f t="shared" ca="1" si="3"/>
        <v>6050  運費</v>
      </c>
    </row>
    <row r="37" spans="1:4" x14ac:dyDescent="0.3">
      <c r="A37" s="274">
        <f t="shared" ca="1" si="0"/>
        <v>6060</v>
      </c>
      <c r="B37" s="274" t="str">
        <f t="shared" ca="1" si="1"/>
        <v>郵電費</v>
      </c>
      <c r="C37" s="270">
        <f t="shared" ca="1" si="2"/>
        <v>4</v>
      </c>
      <c r="D37" s="275" t="str">
        <f t="shared" ca="1" si="3"/>
        <v>6060  郵電費</v>
      </c>
    </row>
    <row r="38" spans="1:4" x14ac:dyDescent="0.3">
      <c r="A38" s="274">
        <f t="shared" ca="1" si="0"/>
        <v>6070</v>
      </c>
      <c r="B38" s="274" t="str">
        <f t="shared" ca="1" si="1"/>
        <v>修繕費</v>
      </c>
      <c r="C38" s="270">
        <f t="shared" ca="1" si="2"/>
        <v>4</v>
      </c>
      <c r="D38" s="275" t="str">
        <f t="shared" ca="1" si="3"/>
        <v>6070  修繕費</v>
      </c>
    </row>
    <row r="39" spans="1:4" x14ac:dyDescent="0.3">
      <c r="A39" s="274">
        <f t="shared" ca="1" si="0"/>
        <v>6080</v>
      </c>
      <c r="B39" s="274" t="str">
        <f t="shared" ca="1" si="1"/>
        <v>廣告費</v>
      </c>
      <c r="C39" s="270">
        <f t="shared" ca="1" si="2"/>
        <v>4</v>
      </c>
      <c r="D39" s="275" t="str">
        <f t="shared" ca="1" si="3"/>
        <v>6080  廣告費</v>
      </c>
    </row>
    <row r="40" spans="1:4" x14ac:dyDescent="0.3">
      <c r="A40" s="274">
        <f t="shared" ca="1" si="0"/>
        <v>6090</v>
      </c>
      <c r="B40" s="274" t="str">
        <f t="shared" ca="1" si="1"/>
        <v>水電瓦斯費</v>
      </c>
      <c r="C40" s="270">
        <f t="shared" ca="1" si="2"/>
        <v>4</v>
      </c>
      <c r="D40" s="275" t="str">
        <f t="shared" ca="1" si="3"/>
        <v>6090  水電瓦斯費</v>
      </c>
    </row>
    <row r="41" spans="1:4" x14ac:dyDescent="0.3">
      <c r="A41" s="274">
        <f t="shared" ca="1" si="0"/>
        <v>6100</v>
      </c>
      <c r="B41" s="274" t="str">
        <f t="shared" ca="1" si="1"/>
        <v>保險費</v>
      </c>
      <c r="C41" s="270">
        <f t="shared" ca="1" si="2"/>
        <v>4</v>
      </c>
      <c r="D41" s="275" t="str">
        <f t="shared" ca="1" si="3"/>
        <v>6100  保險費</v>
      </c>
    </row>
    <row r="42" spans="1:4" x14ac:dyDescent="0.3">
      <c r="A42" s="274">
        <f t="shared" ca="1" si="0"/>
        <v>6110</v>
      </c>
      <c r="B42" s="274" t="str">
        <f t="shared" ca="1" si="1"/>
        <v>交際費</v>
      </c>
      <c r="C42" s="270">
        <f t="shared" ca="1" si="2"/>
        <v>4</v>
      </c>
      <c r="D42" s="275" t="str">
        <f t="shared" ca="1" si="3"/>
        <v>6110  交際費</v>
      </c>
    </row>
    <row r="43" spans="1:4" x14ac:dyDescent="0.3">
      <c r="A43" s="274">
        <f t="shared" ca="1" si="0"/>
        <v>6120</v>
      </c>
      <c r="B43" s="274" t="str">
        <f t="shared" ca="1" si="1"/>
        <v>捐贈</v>
      </c>
      <c r="C43" s="270">
        <f t="shared" ca="1" si="2"/>
        <v>4</v>
      </c>
      <c r="D43" s="275" t="str">
        <f t="shared" ca="1" si="3"/>
        <v>6120  捐贈</v>
      </c>
    </row>
    <row r="44" spans="1:4" x14ac:dyDescent="0.3">
      <c r="A44" s="274">
        <f t="shared" ca="1" si="0"/>
        <v>6130</v>
      </c>
      <c r="B44" s="274" t="str">
        <f t="shared" ca="1" si="1"/>
        <v>稅捐</v>
      </c>
      <c r="C44" s="270">
        <f t="shared" ca="1" si="2"/>
        <v>4</v>
      </c>
      <c r="D44" s="275" t="str">
        <f t="shared" ca="1" si="3"/>
        <v>6130  稅捐</v>
      </c>
    </row>
    <row r="45" spans="1:4" x14ac:dyDescent="0.3">
      <c r="A45" s="274">
        <f t="shared" ca="1" si="0"/>
        <v>6180</v>
      </c>
      <c r="B45" s="274" t="str">
        <f t="shared" ca="1" si="1"/>
        <v>伙食費</v>
      </c>
      <c r="C45" s="270">
        <f t="shared" ca="1" si="2"/>
        <v>4</v>
      </c>
      <c r="D45" s="275" t="str">
        <f t="shared" ca="1" si="3"/>
        <v>6180  伙食費</v>
      </c>
    </row>
    <row r="46" spans="1:4" x14ac:dyDescent="0.3">
      <c r="A46" s="274">
        <f t="shared" ca="1" si="0"/>
        <v>6190</v>
      </c>
      <c r="B46" s="274" t="str">
        <f t="shared" ca="1" si="1"/>
        <v>職工福利</v>
      </c>
      <c r="C46" s="270">
        <f t="shared" ca="1" si="2"/>
        <v>4</v>
      </c>
      <c r="D46" s="275" t="str">
        <f t="shared" ca="1" si="3"/>
        <v>6190  職工福利</v>
      </c>
    </row>
    <row r="47" spans="1:4" x14ac:dyDescent="0.3">
      <c r="A47" s="274">
        <f t="shared" ca="1" si="0"/>
        <v>6230</v>
      </c>
      <c r="B47" s="274" t="str">
        <f t="shared" ca="1" si="1"/>
        <v>其他費用</v>
      </c>
      <c r="C47" s="270">
        <f t="shared" ca="1" si="2"/>
        <v>4</v>
      </c>
      <c r="D47" s="275" t="str">
        <f t="shared" ca="1" si="3"/>
        <v>6230  其他費用</v>
      </c>
    </row>
    <row r="48" spans="1:4" x14ac:dyDescent="0.3">
      <c r="A48" s="274">
        <f t="shared" ca="1" si="0"/>
        <v>6240</v>
      </c>
      <c r="B48" s="274" t="str">
        <f t="shared" ca="1" si="1"/>
        <v>加班費</v>
      </c>
      <c r="C48" s="270">
        <f t="shared" ca="1" si="2"/>
        <v>4</v>
      </c>
      <c r="D48" s="275" t="str">
        <f t="shared" ca="1" si="3"/>
        <v>6240  加班費</v>
      </c>
    </row>
    <row r="49" spans="1:4" x14ac:dyDescent="0.3">
      <c r="A49" s="274">
        <f t="shared" ca="1" si="0"/>
        <v>6250</v>
      </c>
      <c r="B49" s="274" t="str">
        <f t="shared" ca="1" si="1"/>
        <v>退休金</v>
      </c>
      <c r="C49" s="270">
        <f t="shared" ca="1" si="2"/>
        <v>4</v>
      </c>
      <c r="D49" s="275" t="str">
        <f t="shared" ca="1" si="3"/>
        <v>6250  退休金</v>
      </c>
    </row>
    <row r="50" spans="1:4" x14ac:dyDescent="0.3">
      <c r="A50" s="274">
        <f t="shared" ca="1" si="0"/>
        <v>6260</v>
      </c>
      <c r="B50" s="274" t="str">
        <f t="shared" ca="1" si="1"/>
        <v>書報雜誌</v>
      </c>
      <c r="C50" s="270">
        <f t="shared" ca="1" si="2"/>
        <v>4</v>
      </c>
      <c r="D50" s="275" t="str">
        <f t="shared" ca="1" si="3"/>
        <v>6260  書報雜誌</v>
      </c>
    </row>
    <row r="51" spans="1:4" x14ac:dyDescent="0.3">
      <c r="A51" s="274">
        <f t="shared" ca="1" si="0"/>
        <v>6270</v>
      </c>
      <c r="B51" s="274" t="str">
        <f t="shared" ca="1" si="1"/>
        <v>雜項購置</v>
      </c>
      <c r="C51" s="270">
        <f t="shared" ca="1" si="2"/>
        <v>4</v>
      </c>
      <c r="D51" s="275" t="str">
        <f t="shared" ca="1" si="3"/>
        <v>6270  雜項購置</v>
      </c>
    </row>
    <row r="52" spans="1:4" x14ac:dyDescent="0.3">
      <c r="A52" s="274">
        <f t="shared" ca="1" si="0"/>
        <v>6300</v>
      </c>
      <c r="B52" s="274" t="str">
        <f t="shared" ca="1" si="1"/>
        <v>匯費</v>
      </c>
      <c r="C52" s="270">
        <f t="shared" ca="1" si="2"/>
        <v>4</v>
      </c>
      <c r="D52" s="275" t="str">
        <f t="shared" ca="1" si="3"/>
        <v>6300  匯費</v>
      </c>
    </row>
    <row r="53" spans="1:4" x14ac:dyDescent="0.3">
      <c r="A53" s="274">
        <f t="shared" ca="1" si="0"/>
        <v>6320</v>
      </c>
      <c r="B53" s="274" t="str">
        <f t="shared" ca="1" si="1"/>
        <v>交通費</v>
      </c>
      <c r="C53" s="270">
        <f t="shared" ca="1" si="2"/>
        <v>4</v>
      </c>
      <c r="D53" s="275" t="str">
        <f t="shared" ca="1" si="3"/>
        <v>6320  交通費</v>
      </c>
    </row>
    <row r="54" spans="1:4" x14ac:dyDescent="0.3">
      <c r="A54" s="274">
        <f t="shared" ca="1" si="0"/>
        <v>6400</v>
      </c>
      <c r="B54" s="274" t="str">
        <f t="shared" ca="1" si="1"/>
        <v>勞務費</v>
      </c>
      <c r="C54" s="270">
        <f t="shared" ca="1" si="2"/>
        <v>4</v>
      </c>
      <c r="D54" s="275" t="str">
        <f t="shared" ca="1" si="3"/>
        <v>6400  勞務費</v>
      </c>
    </row>
    <row r="55" spans="1:4" x14ac:dyDescent="0.3">
      <c r="A55" s="274">
        <f t="shared" ca="1" si="0"/>
        <v>7040</v>
      </c>
      <c r="B55" s="274" t="str">
        <f t="shared" ca="1" si="1"/>
        <v>利息收入</v>
      </c>
      <c r="C55" s="270">
        <f t="shared" ca="1" si="2"/>
        <v>4</v>
      </c>
      <c r="D55" s="275" t="str">
        <f t="shared" ca="1" si="3"/>
        <v>7040  利息收入</v>
      </c>
    </row>
    <row r="56" spans="1:4" x14ac:dyDescent="0.3">
      <c r="A56" s="274">
        <f t="shared" ca="1" si="0"/>
        <v>9000</v>
      </c>
      <c r="B56" s="274" t="str">
        <f t="shared" ca="1" si="1"/>
        <v>所得稅費用(利益)</v>
      </c>
      <c r="C56" s="270">
        <f t="shared" ca="1" si="2"/>
        <v>4</v>
      </c>
      <c r="D56" s="275" t="str">
        <f t="shared" ca="1" si="3"/>
        <v>9000  所得稅費用(利益)</v>
      </c>
    </row>
    <row r="57" spans="1:4" x14ac:dyDescent="0.3">
      <c r="A57" s="274" t="str">
        <f t="shared" ca="1" si="0"/>
        <v/>
      </c>
      <c r="B57" s="274" t="str">
        <f t="shared" ca="1" si="1"/>
        <v/>
      </c>
      <c r="C57" s="270">
        <f t="shared" ca="1" si="2"/>
        <v>0</v>
      </c>
      <c r="D57" s="275" t="str">
        <f t="shared" ca="1" si="3"/>
        <v xml:space="preserve">      </v>
      </c>
    </row>
    <row r="58" spans="1:4" x14ac:dyDescent="0.3">
      <c r="A58" s="274" t="str">
        <f t="shared" ca="1" si="0"/>
        <v/>
      </c>
      <c r="B58" s="274" t="str">
        <f t="shared" ca="1" si="1"/>
        <v/>
      </c>
      <c r="C58" s="270">
        <f t="shared" ca="1" si="2"/>
        <v>0</v>
      </c>
      <c r="D58" s="275" t="str">
        <f t="shared" ca="1" si="3"/>
        <v xml:space="preserve">      </v>
      </c>
    </row>
    <row r="59" spans="1:4" x14ac:dyDescent="0.3">
      <c r="A59" s="274" t="str">
        <f t="shared" ca="1" si="0"/>
        <v/>
      </c>
      <c r="B59" s="274" t="str">
        <f t="shared" ca="1" si="1"/>
        <v/>
      </c>
      <c r="C59" s="270">
        <f t="shared" ca="1" si="2"/>
        <v>0</v>
      </c>
      <c r="D59" s="275" t="str">
        <f t="shared" ca="1" si="3"/>
        <v xml:space="preserve">      </v>
      </c>
    </row>
    <row r="60" spans="1:4" x14ac:dyDescent="0.3">
      <c r="A60" s="274" t="str">
        <f t="shared" ca="1" si="0"/>
        <v/>
      </c>
      <c r="B60" s="274" t="str">
        <f t="shared" ca="1" si="1"/>
        <v/>
      </c>
      <c r="C60" s="270">
        <f t="shared" ca="1" si="2"/>
        <v>0</v>
      </c>
      <c r="D60" s="275" t="str">
        <f t="shared" ca="1" si="3"/>
        <v xml:space="preserve">      </v>
      </c>
    </row>
    <row r="61" spans="1:4" x14ac:dyDescent="0.3">
      <c r="A61" s="274" t="str">
        <f t="shared" ca="1" si="0"/>
        <v/>
      </c>
      <c r="B61" s="274" t="str">
        <f t="shared" ca="1" si="1"/>
        <v/>
      </c>
      <c r="C61" s="270">
        <f t="shared" ca="1" si="2"/>
        <v>0</v>
      </c>
      <c r="D61" s="275" t="str">
        <f t="shared" ca="1" si="3"/>
        <v xml:space="preserve">      </v>
      </c>
    </row>
    <row r="62" spans="1:4" x14ac:dyDescent="0.3">
      <c r="A62" s="274" t="str">
        <f t="shared" ca="1" si="0"/>
        <v/>
      </c>
      <c r="B62" s="274" t="str">
        <f t="shared" ca="1" si="1"/>
        <v/>
      </c>
      <c r="C62" s="270">
        <f t="shared" ca="1" si="2"/>
        <v>0</v>
      </c>
      <c r="D62" s="275" t="str">
        <f t="shared" ca="1" si="3"/>
        <v xml:space="preserve">      </v>
      </c>
    </row>
    <row r="63" spans="1:4" x14ac:dyDescent="0.3">
      <c r="A63" s="274" t="str">
        <f t="shared" ca="1" si="0"/>
        <v/>
      </c>
      <c r="B63" s="274" t="str">
        <f t="shared" ca="1" si="1"/>
        <v/>
      </c>
      <c r="C63" s="270">
        <f t="shared" ca="1" si="2"/>
        <v>0</v>
      </c>
      <c r="D63" s="275" t="str">
        <f t="shared" ca="1" si="3"/>
        <v xml:space="preserve">      </v>
      </c>
    </row>
    <row r="64" spans="1:4" x14ac:dyDescent="0.3">
      <c r="A64" s="274" t="str">
        <f t="shared" ca="1" si="0"/>
        <v/>
      </c>
      <c r="B64" s="274" t="str">
        <f t="shared" ca="1" si="1"/>
        <v/>
      </c>
      <c r="C64" s="270">
        <f t="shared" ca="1" si="2"/>
        <v>0</v>
      </c>
      <c r="D64" s="275" t="str">
        <f t="shared" ca="1" si="3"/>
        <v xml:space="preserve">      </v>
      </c>
    </row>
    <row r="65" spans="1:4" x14ac:dyDescent="0.3">
      <c r="A65" s="274" t="str">
        <f t="shared" ca="1" si="0"/>
        <v/>
      </c>
      <c r="B65" s="274" t="str">
        <f t="shared" ca="1" si="1"/>
        <v/>
      </c>
      <c r="C65" s="270">
        <f t="shared" ca="1" si="2"/>
        <v>0</v>
      </c>
      <c r="D65" s="275" t="str">
        <f t="shared" ca="1" si="3"/>
        <v xml:space="preserve">      </v>
      </c>
    </row>
    <row r="66" spans="1:4" x14ac:dyDescent="0.3">
      <c r="A66" s="274" t="str">
        <f t="shared" ca="1" si="0"/>
        <v/>
      </c>
      <c r="B66" s="274" t="str">
        <f t="shared" ca="1" si="1"/>
        <v/>
      </c>
      <c r="C66" s="270">
        <f t="shared" ca="1" si="2"/>
        <v>0</v>
      </c>
      <c r="D66" s="275" t="str">
        <f t="shared" ca="1" si="3"/>
        <v xml:space="preserve">      </v>
      </c>
    </row>
    <row r="67" spans="1:4" x14ac:dyDescent="0.3">
      <c r="A67" s="274" t="str">
        <f t="shared" ref="A67:A130" ca="1" si="4">IF(ISNUMBER(VLOOKUP(ROW()-2,分帳項,1,FALSE)),VLOOKUP(ROW()-2,分帳項,13,FALSE),"")</f>
        <v/>
      </c>
      <c r="B67" s="274" t="str">
        <f t="shared" ref="B67:B130" ca="1" si="5">IF(ISNUMBER(VLOOKUP(ROW()-2,分帳項,1,FALSE)),VLOOKUP(ROW()-2,分帳項,15,FALSE),"")</f>
        <v/>
      </c>
      <c r="C67" s="270">
        <f t="shared" ca="1" si="2"/>
        <v>0</v>
      </c>
      <c r="D67" s="275" t="str">
        <f t="shared" ca="1" si="3"/>
        <v xml:space="preserve">      </v>
      </c>
    </row>
    <row r="68" spans="1:4" x14ac:dyDescent="0.3">
      <c r="A68" s="274" t="str">
        <f t="shared" ca="1" si="4"/>
        <v/>
      </c>
      <c r="B68" s="274" t="str">
        <f t="shared" ca="1" si="5"/>
        <v/>
      </c>
      <c r="C68" s="270">
        <f t="shared" ref="C68:C131" ca="1" si="6">LEN(A68)</f>
        <v>0</v>
      </c>
      <c r="D68" s="275" t="str">
        <f t="shared" ca="1" si="3"/>
        <v xml:space="preserve">      </v>
      </c>
    </row>
    <row r="69" spans="1:4" x14ac:dyDescent="0.3">
      <c r="A69" s="274" t="str">
        <f t="shared" ca="1" si="4"/>
        <v/>
      </c>
      <c r="B69" s="274" t="str">
        <f t="shared" ca="1" si="5"/>
        <v/>
      </c>
      <c r="C69" s="270">
        <f t="shared" ca="1" si="6"/>
        <v>0</v>
      </c>
      <c r="D69" s="275" t="str">
        <f t="shared" ca="1" si="3"/>
        <v xml:space="preserve">      </v>
      </c>
    </row>
    <row r="70" spans="1:4" x14ac:dyDescent="0.3">
      <c r="A70" s="274" t="str">
        <f t="shared" ca="1" si="4"/>
        <v/>
      </c>
      <c r="B70" s="274" t="str">
        <f t="shared" ca="1" si="5"/>
        <v/>
      </c>
      <c r="C70" s="270">
        <f t="shared" ca="1" si="6"/>
        <v>0</v>
      </c>
      <c r="D70" s="275" t="str">
        <f t="shared" ca="1" si="3"/>
        <v xml:space="preserve">      </v>
      </c>
    </row>
    <row r="71" spans="1:4" x14ac:dyDescent="0.3">
      <c r="A71" s="274" t="str">
        <f t="shared" ca="1" si="4"/>
        <v/>
      </c>
      <c r="B71" s="274" t="str">
        <f t="shared" ca="1" si="5"/>
        <v/>
      </c>
      <c r="C71" s="270">
        <f t="shared" ca="1" si="6"/>
        <v>0</v>
      </c>
      <c r="D71" s="275" t="str">
        <f t="shared" ca="1" si="3"/>
        <v xml:space="preserve">      </v>
      </c>
    </row>
    <row r="72" spans="1:4" x14ac:dyDescent="0.3">
      <c r="A72" s="274" t="str">
        <f t="shared" ca="1" si="4"/>
        <v/>
      </c>
      <c r="B72" s="274" t="str">
        <f t="shared" ca="1" si="5"/>
        <v/>
      </c>
      <c r="C72" s="270">
        <f t="shared" ca="1" si="6"/>
        <v>0</v>
      </c>
      <c r="D72" s="275" t="str">
        <f t="shared" ref="D72:D135" ca="1" si="7">A72&amp;REPT(" ",6-LEN(A72))&amp;B72</f>
        <v xml:space="preserve">      </v>
      </c>
    </row>
    <row r="73" spans="1:4" x14ac:dyDescent="0.3">
      <c r="A73" s="274" t="str">
        <f t="shared" ca="1" si="4"/>
        <v/>
      </c>
      <c r="B73" s="274" t="str">
        <f t="shared" ca="1" si="5"/>
        <v/>
      </c>
      <c r="C73" s="270">
        <f t="shared" ca="1" si="6"/>
        <v>0</v>
      </c>
      <c r="D73" s="275" t="str">
        <f t="shared" ca="1" si="7"/>
        <v xml:space="preserve">      </v>
      </c>
    </row>
    <row r="74" spans="1:4" x14ac:dyDescent="0.3">
      <c r="A74" s="274" t="str">
        <f t="shared" ca="1" si="4"/>
        <v/>
      </c>
      <c r="B74" s="274" t="str">
        <f t="shared" ca="1" si="5"/>
        <v/>
      </c>
      <c r="C74" s="270">
        <f t="shared" ca="1" si="6"/>
        <v>0</v>
      </c>
      <c r="D74" s="275" t="str">
        <f t="shared" ca="1" si="7"/>
        <v xml:space="preserve">      </v>
      </c>
    </row>
    <row r="75" spans="1:4" x14ac:dyDescent="0.3">
      <c r="A75" s="274" t="str">
        <f t="shared" ca="1" si="4"/>
        <v/>
      </c>
      <c r="B75" s="274" t="str">
        <f t="shared" ca="1" si="5"/>
        <v/>
      </c>
      <c r="C75" s="270">
        <f t="shared" ca="1" si="6"/>
        <v>0</v>
      </c>
      <c r="D75" s="275" t="str">
        <f t="shared" ca="1" si="7"/>
        <v xml:space="preserve">      </v>
      </c>
    </row>
    <row r="76" spans="1:4" x14ac:dyDescent="0.3">
      <c r="A76" s="274" t="str">
        <f t="shared" ca="1" si="4"/>
        <v/>
      </c>
      <c r="B76" s="274" t="str">
        <f t="shared" ca="1" si="5"/>
        <v/>
      </c>
      <c r="C76" s="270">
        <f t="shared" ca="1" si="6"/>
        <v>0</v>
      </c>
      <c r="D76" s="275" t="str">
        <f t="shared" ca="1" si="7"/>
        <v xml:space="preserve">      </v>
      </c>
    </row>
    <row r="77" spans="1:4" x14ac:dyDescent="0.3">
      <c r="A77" s="274" t="str">
        <f t="shared" ca="1" si="4"/>
        <v/>
      </c>
      <c r="B77" s="274" t="str">
        <f t="shared" ca="1" si="5"/>
        <v/>
      </c>
      <c r="C77" s="270">
        <f t="shared" ca="1" si="6"/>
        <v>0</v>
      </c>
      <c r="D77" s="275" t="str">
        <f t="shared" ca="1" si="7"/>
        <v xml:space="preserve">      </v>
      </c>
    </row>
    <row r="78" spans="1:4" x14ac:dyDescent="0.3">
      <c r="A78" s="274" t="str">
        <f t="shared" ca="1" si="4"/>
        <v/>
      </c>
      <c r="B78" s="274" t="str">
        <f t="shared" ca="1" si="5"/>
        <v/>
      </c>
      <c r="C78" s="270">
        <f t="shared" ca="1" si="6"/>
        <v>0</v>
      </c>
      <c r="D78" s="275" t="str">
        <f t="shared" ca="1" si="7"/>
        <v xml:space="preserve">      </v>
      </c>
    </row>
    <row r="79" spans="1:4" x14ac:dyDescent="0.3">
      <c r="A79" s="274" t="str">
        <f t="shared" ca="1" si="4"/>
        <v/>
      </c>
      <c r="B79" s="274" t="str">
        <f t="shared" ca="1" si="5"/>
        <v/>
      </c>
      <c r="C79" s="270">
        <f t="shared" ca="1" si="6"/>
        <v>0</v>
      </c>
      <c r="D79" s="275" t="str">
        <f t="shared" ca="1" si="7"/>
        <v xml:space="preserve">      </v>
      </c>
    </row>
    <row r="80" spans="1:4" x14ac:dyDescent="0.3">
      <c r="A80" s="274" t="str">
        <f t="shared" ca="1" si="4"/>
        <v/>
      </c>
      <c r="B80" s="274" t="str">
        <f t="shared" ca="1" si="5"/>
        <v/>
      </c>
      <c r="C80" s="270">
        <f t="shared" ca="1" si="6"/>
        <v>0</v>
      </c>
      <c r="D80" s="275" t="str">
        <f t="shared" ca="1" si="7"/>
        <v xml:space="preserve">      </v>
      </c>
    </row>
    <row r="81" spans="1:4" x14ac:dyDescent="0.3">
      <c r="A81" s="274" t="str">
        <f t="shared" ca="1" si="4"/>
        <v/>
      </c>
      <c r="B81" s="274" t="str">
        <f t="shared" ca="1" si="5"/>
        <v/>
      </c>
      <c r="C81" s="270">
        <f t="shared" ca="1" si="6"/>
        <v>0</v>
      </c>
      <c r="D81" s="275" t="str">
        <f t="shared" ca="1" si="7"/>
        <v xml:space="preserve">      </v>
      </c>
    </row>
    <row r="82" spans="1:4" x14ac:dyDescent="0.3">
      <c r="A82" s="274" t="str">
        <f t="shared" ca="1" si="4"/>
        <v/>
      </c>
      <c r="B82" s="274" t="str">
        <f t="shared" ca="1" si="5"/>
        <v/>
      </c>
      <c r="C82" s="270">
        <f t="shared" ca="1" si="6"/>
        <v>0</v>
      </c>
      <c r="D82" s="275" t="str">
        <f t="shared" ca="1" si="7"/>
        <v xml:space="preserve">      </v>
      </c>
    </row>
    <row r="83" spans="1:4" x14ac:dyDescent="0.3">
      <c r="A83" s="274" t="str">
        <f t="shared" ca="1" si="4"/>
        <v/>
      </c>
      <c r="B83" s="274" t="str">
        <f t="shared" ca="1" si="5"/>
        <v/>
      </c>
      <c r="C83" s="270">
        <f t="shared" ca="1" si="6"/>
        <v>0</v>
      </c>
      <c r="D83" s="275" t="str">
        <f t="shared" ca="1" si="7"/>
        <v xml:space="preserve">      </v>
      </c>
    </row>
    <row r="84" spans="1:4" x14ac:dyDescent="0.3">
      <c r="A84" s="274" t="str">
        <f t="shared" ca="1" si="4"/>
        <v/>
      </c>
      <c r="B84" s="274" t="str">
        <f t="shared" ca="1" si="5"/>
        <v/>
      </c>
      <c r="C84" s="270">
        <f t="shared" ca="1" si="6"/>
        <v>0</v>
      </c>
      <c r="D84" s="275" t="str">
        <f t="shared" ca="1" si="7"/>
        <v xml:space="preserve">      </v>
      </c>
    </row>
    <row r="85" spans="1:4" x14ac:dyDescent="0.3">
      <c r="A85" s="274" t="str">
        <f t="shared" ca="1" si="4"/>
        <v/>
      </c>
      <c r="B85" s="274" t="str">
        <f t="shared" ca="1" si="5"/>
        <v/>
      </c>
      <c r="C85" s="270">
        <f t="shared" ca="1" si="6"/>
        <v>0</v>
      </c>
      <c r="D85" s="275" t="str">
        <f t="shared" ca="1" si="7"/>
        <v xml:space="preserve">      </v>
      </c>
    </row>
    <row r="86" spans="1:4" x14ac:dyDescent="0.3">
      <c r="A86" s="274" t="str">
        <f t="shared" ca="1" si="4"/>
        <v/>
      </c>
      <c r="B86" s="274" t="str">
        <f t="shared" ca="1" si="5"/>
        <v/>
      </c>
      <c r="C86" s="270">
        <f t="shared" ca="1" si="6"/>
        <v>0</v>
      </c>
      <c r="D86" s="275" t="str">
        <f t="shared" ca="1" si="7"/>
        <v xml:space="preserve">      </v>
      </c>
    </row>
    <row r="87" spans="1:4" x14ac:dyDescent="0.3">
      <c r="A87" s="274" t="str">
        <f t="shared" ca="1" si="4"/>
        <v/>
      </c>
      <c r="B87" s="274" t="str">
        <f t="shared" ca="1" si="5"/>
        <v/>
      </c>
      <c r="C87" s="270">
        <f t="shared" ca="1" si="6"/>
        <v>0</v>
      </c>
      <c r="D87" s="275" t="str">
        <f t="shared" ca="1" si="7"/>
        <v xml:space="preserve">      </v>
      </c>
    </row>
    <row r="88" spans="1:4" x14ac:dyDescent="0.3">
      <c r="A88" s="274" t="str">
        <f t="shared" ca="1" si="4"/>
        <v/>
      </c>
      <c r="B88" s="274" t="str">
        <f t="shared" ca="1" si="5"/>
        <v/>
      </c>
      <c r="C88" s="270">
        <f t="shared" ca="1" si="6"/>
        <v>0</v>
      </c>
      <c r="D88" s="275" t="str">
        <f t="shared" ca="1" si="7"/>
        <v xml:space="preserve">      </v>
      </c>
    </row>
    <row r="89" spans="1:4" x14ac:dyDescent="0.3">
      <c r="A89" s="274" t="str">
        <f t="shared" ca="1" si="4"/>
        <v/>
      </c>
      <c r="B89" s="274" t="str">
        <f t="shared" ca="1" si="5"/>
        <v/>
      </c>
      <c r="C89" s="270">
        <f t="shared" ca="1" si="6"/>
        <v>0</v>
      </c>
      <c r="D89" s="275" t="str">
        <f t="shared" ca="1" si="7"/>
        <v xml:space="preserve">      </v>
      </c>
    </row>
    <row r="90" spans="1:4" x14ac:dyDescent="0.3">
      <c r="A90" s="274" t="str">
        <f t="shared" ca="1" si="4"/>
        <v/>
      </c>
      <c r="B90" s="274" t="str">
        <f t="shared" ca="1" si="5"/>
        <v/>
      </c>
      <c r="C90" s="270">
        <f t="shared" ca="1" si="6"/>
        <v>0</v>
      </c>
      <c r="D90" s="275" t="str">
        <f t="shared" ca="1" si="7"/>
        <v xml:space="preserve">      </v>
      </c>
    </row>
    <row r="91" spans="1:4" x14ac:dyDescent="0.3">
      <c r="A91" s="274" t="str">
        <f t="shared" ca="1" si="4"/>
        <v/>
      </c>
      <c r="B91" s="274" t="str">
        <f t="shared" ca="1" si="5"/>
        <v/>
      </c>
      <c r="C91" s="270">
        <f t="shared" ca="1" si="6"/>
        <v>0</v>
      </c>
      <c r="D91" s="275" t="str">
        <f t="shared" ca="1" si="7"/>
        <v xml:space="preserve">      </v>
      </c>
    </row>
    <row r="92" spans="1:4" x14ac:dyDescent="0.3">
      <c r="A92" s="274" t="str">
        <f t="shared" ca="1" si="4"/>
        <v/>
      </c>
      <c r="B92" s="274" t="str">
        <f t="shared" ca="1" si="5"/>
        <v/>
      </c>
      <c r="C92" s="270">
        <f t="shared" ca="1" si="6"/>
        <v>0</v>
      </c>
      <c r="D92" s="275" t="str">
        <f t="shared" ca="1" si="7"/>
        <v xml:space="preserve">      </v>
      </c>
    </row>
    <row r="93" spans="1:4" x14ac:dyDescent="0.3">
      <c r="A93" s="274" t="str">
        <f t="shared" ca="1" si="4"/>
        <v/>
      </c>
      <c r="B93" s="274" t="str">
        <f t="shared" ca="1" si="5"/>
        <v/>
      </c>
      <c r="C93" s="270">
        <f t="shared" ca="1" si="6"/>
        <v>0</v>
      </c>
      <c r="D93" s="275" t="str">
        <f t="shared" ca="1" si="7"/>
        <v xml:space="preserve">      </v>
      </c>
    </row>
    <row r="94" spans="1:4" x14ac:dyDescent="0.3">
      <c r="A94" s="274" t="str">
        <f t="shared" ca="1" si="4"/>
        <v/>
      </c>
      <c r="B94" s="274" t="str">
        <f t="shared" ca="1" si="5"/>
        <v/>
      </c>
      <c r="C94" s="270">
        <f t="shared" ca="1" si="6"/>
        <v>0</v>
      </c>
      <c r="D94" s="275" t="str">
        <f t="shared" ca="1" si="7"/>
        <v xml:space="preserve">      </v>
      </c>
    </row>
    <row r="95" spans="1:4" x14ac:dyDescent="0.3">
      <c r="A95" s="274" t="str">
        <f t="shared" ca="1" si="4"/>
        <v/>
      </c>
      <c r="B95" s="274" t="str">
        <f t="shared" ca="1" si="5"/>
        <v/>
      </c>
      <c r="C95" s="270">
        <f t="shared" ca="1" si="6"/>
        <v>0</v>
      </c>
      <c r="D95" s="275" t="str">
        <f t="shared" ca="1" si="7"/>
        <v xml:space="preserve">      </v>
      </c>
    </row>
    <row r="96" spans="1:4" x14ac:dyDescent="0.3">
      <c r="A96" s="274" t="str">
        <f t="shared" ca="1" si="4"/>
        <v/>
      </c>
      <c r="B96" s="274" t="str">
        <f t="shared" ca="1" si="5"/>
        <v/>
      </c>
      <c r="C96" s="270">
        <f t="shared" ca="1" si="6"/>
        <v>0</v>
      </c>
      <c r="D96" s="275" t="str">
        <f t="shared" ca="1" si="7"/>
        <v xml:space="preserve">      </v>
      </c>
    </row>
    <row r="97" spans="1:4" x14ac:dyDescent="0.3">
      <c r="A97" s="274" t="str">
        <f t="shared" ca="1" si="4"/>
        <v/>
      </c>
      <c r="B97" s="274" t="str">
        <f t="shared" ca="1" si="5"/>
        <v/>
      </c>
      <c r="C97" s="270">
        <f t="shared" ca="1" si="6"/>
        <v>0</v>
      </c>
      <c r="D97" s="275" t="str">
        <f t="shared" ca="1" si="7"/>
        <v xml:space="preserve">      </v>
      </c>
    </row>
    <row r="98" spans="1:4" x14ac:dyDescent="0.3">
      <c r="A98" s="274" t="str">
        <f t="shared" ca="1" si="4"/>
        <v/>
      </c>
      <c r="B98" s="274" t="str">
        <f t="shared" ca="1" si="5"/>
        <v/>
      </c>
      <c r="C98" s="270">
        <f t="shared" ca="1" si="6"/>
        <v>0</v>
      </c>
      <c r="D98" s="275" t="str">
        <f t="shared" ca="1" si="7"/>
        <v xml:space="preserve">      </v>
      </c>
    </row>
    <row r="99" spans="1:4" x14ac:dyDescent="0.3">
      <c r="A99" s="274" t="str">
        <f t="shared" ca="1" si="4"/>
        <v/>
      </c>
      <c r="B99" s="274" t="str">
        <f t="shared" ca="1" si="5"/>
        <v/>
      </c>
      <c r="C99" s="270">
        <f t="shared" ca="1" si="6"/>
        <v>0</v>
      </c>
      <c r="D99" s="275" t="str">
        <f t="shared" ca="1" si="7"/>
        <v xml:space="preserve">      </v>
      </c>
    </row>
    <row r="100" spans="1:4" x14ac:dyDescent="0.3">
      <c r="A100" s="274" t="str">
        <f t="shared" ca="1" si="4"/>
        <v/>
      </c>
      <c r="B100" s="274" t="str">
        <f t="shared" ca="1" si="5"/>
        <v/>
      </c>
      <c r="C100" s="270">
        <f t="shared" ca="1" si="6"/>
        <v>0</v>
      </c>
      <c r="D100" s="275" t="str">
        <f t="shared" ca="1" si="7"/>
        <v xml:space="preserve">      </v>
      </c>
    </row>
    <row r="101" spans="1:4" x14ac:dyDescent="0.3">
      <c r="A101" s="274" t="str">
        <f t="shared" ca="1" si="4"/>
        <v/>
      </c>
      <c r="B101" s="274" t="str">
        <f t="shared" ca="1" si="5"/>
        <v/>
      </c>
      <c r="C101" s="270">
        <f t="shared" ca="1" si="6"/>
        <v>0</v>
      </c>
      <c r="D101" s="275" t="str">
        <f t="shared" ca="1" si="7"/>
        <v xml:space="preserve">      </v>
      </c>
    </row>
    <row r="102" spans="1:4" x14ac:dyDescent="0.3">
      <c r="A102" s="274" t="str">
        <f t="shared" ca="1" si="4"/>
        <v/>
      </c>
      <c r="B102" s="274" t="str">
        <f t="shared" ca="1" si="5"/>
        <v/>
      </c>
      <c r="C102" s="270">
        <f t="shared" ca="1" si="6"/>
        <v>0</v>
      </c>
      <c r="D102" s="275" t="str">
        <f t="shared" ca="1" si="7"/>
        <v xml:space="preserve">      </v>
      </c>
    </row>
    <row r="103" spans="1:4" x14ac:dyDescent="0.3">
      <c r="A103" s="274" t="str">
        <f t="shared" ca="1" si="4"/>
        <v/>
      </c>
      <c r="B103" s="274" t="str">
        <f t="shared" ca="1" si="5"/>
        <v/>
      </c>
      <c r="C103" s="270">
        <f t="shared" ca="1" si="6"/>
        <v>0</v>
      </c>
      <c r="D103" s="275" t="str">
        <f t="shared" ca="1" si="7"/>
        <v xml:space="preserve">      </v>
      </c>
    </row>
    <row r="104" spans="1:4" x14ac:dyDescent="0.3">
      <c r="A104" s="274" t="str">
        <f t="shared" ca="1" si="4"/>
        <v/>
      </c>
      <c r="B104" s="274" t="str">
        <f t="shared" ca="1" si="5"/>
        <v/>
      </c>
      <c r="C104" s="270">
        <f t="shared" ca="1" si="6"/>
        <v>0</v>
      </c>
      <c r="D104" s="275" t="str">
        <f t="shared" ca="1" si="7"/>
        <v xml:space="preserve">      </v>
      </c>
    </row>
    <row r="105" spans="1:4" x14ac:dyDescent="0.3">
      <c r="A105" s="274" t="str">
        <f t="shared" ca="1" si="4"/>
        <v/>
      </c>
      <c r="B105" s="274" t="str">
        <f t="shared" ca="1" si="5"/>
        <v/>
      </c>
      <c r="C105" s="270">
        <f t="shared" ca="1" si="6"/>
        <v>0</v>
      </c>
      <c r="D105" s="275" t="str">
        <f t="shared" ca="1" si="7"/>
        <v xml:space="preserve">      </v>
      </c>
    </row>
    <row r="106" spans="1:4" x14ac:dyDescent="0.3">
      <c r="A106" s="274" t="str">
        <f t="shared" ca="1" si="4"/>
        <v/>
      </c>
      <c r="B106" s="274" t="str">
        <f t="shared" ca="1" si="5"/>
        <v/>
      </c>
      <c r="C106" s="270">
        <f t="shared" ca="1" si="6"/>
        <v>0</v>
      </c>
      <c r="D106" s="275" t="str">
        <f t="shared" ca="1" si="7"/>
        <v xml:space="preserve">      </v>
      </c>
    </row>
    <row r="107" spans="1:4" x14ac:dyDescent="0.3">
      <c r="A107" s="274" t="str">
        <f t="shared" ca="1" si="4"/>
        <v/>
      </c>
      <c r="B107" s="274" t="str">
        <f t="shared" ca="1" si="5"/>
        <v/>
      </c>
      <c r="C107" s="270">
        <f t="shared" ca="1" si="6"/>
        <v>0</v>
      </c>
      <c r="D107" s="275" t="str">
        <f t="shared" ca="1" si="7"/>
        <v xml:space="preserve">      </v>
      </c>
    </row>
    <row r="108" spans="1:4" x14ac:dyDescent="0.3">
      <c r="A108" s="274" t="str">
        <f t="shared" ca="1" si="4"/>
        <v/>
      </c>
      <c r="B108" s="274" t="str">
        <f t="shared" ca="1" si="5"/>
        <v/>
      </c>
      <c r="C108" s="270">
        <f t="shared" ca="1" si="6"/>
        <v>0</v>
      </c>
      <c r="D108" s="275" t="str">
        <f t="shared" ca="1" si="7"/>
        <v xml:space="preserve">      </v>
      </c>
    </row>
    <row r="109" spans="1:4" x14ac:dyDescent="0.3">
      <c r="A109" s="274" t="str">
        <f t="shared" ca="1" si="4"/>
        <v/>
      </c>
      <c r="B109" s="274" t="str">
        <f t="shared" ca="1" si="5"/>
        <v/>
      </c>
      <c r="C109" s="270">
        <f t="shared" ca="1" si="6"/>
        <v>0</v>
      </c>
      <c r="D109" s="275" t="str">
        <f t="shared" ca="1" si="7"/>
        <v xml:space="preserve">      </v>
      </c>
    </row>
    <row r="110" spans="1:4" x14ac:dyDescent="0.3">
      <c r="A110" s="274" t="str">
        <f t="shared" ca="1" si="4"/>
        <v/>
      </c>
      <c r="B110" s="274" t="str">
        <f t="shared" ca="1" si="5"/>
        <v/>
      </c>
      <c r="C110" s="270">
        <f t="shared" ca="1" si="6"/>
        <v>0</v>
      </c>
      <c r="D110" s="275" t="str">
        <f t="shared" ca="1" si="7"/>
        <v xml:space="preserve">      </v>
      </c>
    </row>
    <row r="111" spans="1:4" x14ac:dyDescent="0.3">
      <c r="A111" s="274" t="str">
        <f t="shared" ca="1" si="4"/>
        <v/>
      </c>
      <c r="B111" s="274" t="str">
        <f t="shared" ca="1" si="5"/>
        <v/>
      </c>
      <c r="C111" s="270">
        <f t="shared" ca="1" si="6"/>
        <v>0</v>
      </c>
      <c r="D111" s="275" t="str">
        <f t="shared" ca="1" si="7"/>
        <v xml:space="preserve">      </v>
      </c>
    </row>
    <row r="112" spans="1:4" x14ac:dyDescent="0.3">
      <c r="A112" s="274" t="str">
        <f t="shared" ca="1" si="4"/>
        <v/>
      </c>
      <c r="B112" s="274" t="str">
        <f t="shared" ca="1" si="5"/>
        <v/>
      </c>
      <c r="C112" s="270">
        <f t="shared" ca="1" si="6"/>
        <v>0</v>
      </c>
      <c r="D112" s="275" t="str">
        <f t="shared" ca="1" si="7"/>
        <v xml:space="preserve">      </v>
      </c>
    </row>
    <row r="113" spans="1:4" x14ac:dyDescent="0.3">
      <c r="A113" s="274" t="str">
        <f t="shared" ca="1" si="4"/>
        <v/>
      </c>
      <c r="B113" s="274" t="str">
        <f t="shared" ca="1" si="5"/>
        <v/>
      </c>
      <c r="C113" s="270">
        <f t="shared" ca="1" si="6"/>
        <v>0</v>
      </c>
      <c r="D113" s="275" t="str">
        <f t="shared" ca="1" si="7"/>
        <v xml:space="preserve">      </v>
      </c>
    </row>
    <row r="114" spans="1:4" x14ac:dyDescent="0.3">
      <c r="A114" s="274" t="str">
        <f t="shared" ca="1" si="4"/>
        <v/>
      </c>
      <c r="B114" s="274" t="str">
        <f t="shared" ca="1" si="5"/>
        <v/>
      </c>
      <c r="C114" s="270">
        <f t="shared" ca="1" si="6"/>
        <v>0</v>
      </c>
      <c r="D114" s="275" t="str">
        <f t="shared" ca="1" si="7"/>
        <v xml:space="preserve">      </v>
      </c>
    </row>
    <row r="115" spans="1:4" x14ac:dyDescent="0.3">
      <c r="A115" s="274" t="str">
        <f t="shared" ca="1" si="4"/>
        <v/>
      </c>
      <c r="B115" s="274" t="str">
        <f t="shared" ca="1" si="5"/>
        <v/>
      </c>
      <c r="C115" s="270">
        <f t="shared" ca="1" si="6"/>
        <v>0</v>
      </c>
      <c r="D115" s="275" t="str">
        <f t="shared" ca="1" si="7"/>
        <v xml:space="preserve">      </v>
      </c>
    </row>
    <row r="116" spans="1:4" x14ac:dyDescent="0.3">
      <c r="A116" s="274" t="str">
        <f t="shared" ca="1" si="4"/>
        <v/>
      </c>
      <c r="B116" s="274" t="str">
        <f t="shared" ca="1" si="5"/>
        <v/>
      </c>
      <c r="C116" s="270">
        <f t="shared" ca="1" si="6"/>
        <v>0</v>
      </c>
      <c r="D116" s="275" t="str">
        <f t="shared" ca="1" si="7"/>
        <v xml:space="preserve">      </v>
      </c>
    </row>
    <row r="117" spans="1:4" x14ac:dyDescent="0.3">
      <c r="A117" s="274" t="str">
        <f t="shared" ca="1" si="4"/>
        <v/>
      </c>
      <c r="B117" s="274" t="str">
        <f t="shared" ca="1" si="5"/>
        <v/>
      </c>
      <c r="C117" s="270">
        <f t="shared" ca="1" si="6"/>
        <v>0</v>
      </c>
      <c r="D117" s="275" t="str">
        <f t="shared" ca="1" si="7"/>
        <v xml:space="preserve">      </v>
      </c>
    </row>
    <row r="118" spans="1:4" x14ac:dyDescent="0.3">
      <c r="A118" s="274" t="str">
        <f t="shared" ca="1" si="4"/>
        <v/>
      </c>
      <c r="B118" s="274" t="str">
        <f t="shared" ca="1" si="5"/>
        <v/>
      </c>
      <c r="C118" s="270">
        <f t="shared" ca="1" si="6"/>
        <v>0</v>
      </c>
      <c r="D118" s="275" t="str">
        <f t="shared" ca="1" si="7"/>
        <v xml:space="preserve">      </v>
      </c>
    </row>
    <row r="119" spans="1:4" x14ac:dyDescent="0.3">
      <c r="A119" s="274" t="str">
        <f t="shared" ca="1" si="4"/>
        <v/>
      </c>
      <c r="B119" s="274" t="str">
        <f t="shared" ca="1" si="5"/>
        <v/>
      </c>
      <c r="C119" s="270">
        <f t="shared" ca="1" si="6"/>
        <v>0</v>
      </c>
      <c r="D119" s="275" t="str">
        <f t="shared" ca="1" si="7"/>
        <v xml:space="preserve">      </v>
      </c>
    </row>
    <row r="120" spans="1:4" x14ac:dyDescent="0.3">
      <c r="A120" s="274" t="str">
        <f t="shared" ca="1" si="4"/>
        <v/>
      </c>
      <c r="B120" s="274" t="str">
        <f t="shared" ca="1" si="5"/>
        <v/>
      </c>
      <c r="C120" s="270">
        <f t="shared" ca="1" si="6"/>
        <v>0</v>
      </c>
      <c r="D120" s="275" t="str">
        <f t="shared" ca="1" si="7"/>
        <v xml:space="preserve">      </v>
      </c>
    </row>
    <row r="121" spans="1:4" x14ac:dyDescent="0.3">
      <c r="A121" s="274" t="str">
        <f t="shared" ca="1" si="4"/>
        <v/>
      </c>
      <c r="B121" s="274" t="str">
        <f t="shared" ca="1" si="5"/>
        <v/>
      </c>
      <c r="C121" s="270">
        <f t="shared" ca="1" si="6"/>
        <v>0</v>
      </c>
      <c r="D121" s="275" t="str">
        <f t="shared" ca="1" si="7"/>
        <v xml:space="preserve">      </v>
      </c>
    </row>
    <row r="122" spans="1:4" x14ac:dyDescent="0.3">
      <c r="A122" s="274" t="str">
        <f t="shared" ca="1" si="4"/>
        <v/>
      </c>
      <c r="B122" s="274" t="str">
        <f t="shared" ca="1" si="5"/>
        <v/>
      </c>
      <c r="C122" s="270">
        <f t="shared" ca="1" si="6"/>
        <v>0</v>
      </c>
      <c r="D122" s="275" t="str">
        <f t="shared" ca="1" si="7"/>
        <v xml:space="preserve">      </v>
      </c>
    </row>
    <row r="123" spans="1:4" x14ac:dyDescent="0.3">
      <c r="A123" s="274" t="str">
        <f t="shared" ca="1" si="4"/>
        <v/>
      </c>
      <c r="B123" s="274" t="str">
        <f t="shared" ca="1" si="5"/>
        <v/>
      </c>
      <c r="C123" s="270">
        <f t="shared" ca="1" si="6"/>
        <v>0</v>
      </c>
      <c r="D123" s="275" t="str">
        <f t="shared" ca="1" si="7"/>
        <v xml:space="preserve">      </v>
      </c>
    </row>
    <row r="124" spans="1:4" x14ac:dyDescent="0.3">
      <c r="A124" s="274" t="str">
        <f t="shared" ca="1" si="4"/>
        <v/>
      </c>
      <c r="B124" s="274" t="str">
        <f t="shared" ca="1" si="5"/>
        <v/>
      </c>
      <c r="C124" s="270">
        <f t="shared" ca="1" si="6"/>
        <v>0</v>
      </c>
      <c r="D124" s="275" t="str">
        <f t="shared" ca="1" si="7"/>
        <v xml:space="preserve">      </v>
      </c>
    </row>
    <row r="125" spans="1:4" x14ac:dyDescent="0.3">
      <c r="A125" s="274" t="str">
        <f t="shared" ca="1" si="4"/>
        <v/>
      </c>
      <c r="B125" s="274" t="str">
        <f t="shared" ca="1" si="5"/>
        <v/>
      </c>
      <c r="C125" s="270">
        <f t="shared" ca="1" si="6"/>
        <v>0</v>
      </c>
      <c r="D125" s="275" t="str">
        <f t="shared" ca="1" si="7"/>
        <v xml:space="preserve">      </v>
      </c>
    </row>
    <row r="126" spans="1:4" x14ac:dyDescent="0.3">
      <c r="A126" s="274" t="str">
        <f t="shared" ca="1" si="4"/>
        <v/>
      </c>
      <c r="B126" s="274" t="str">
        <f t="shared" ca="1" si="5"/>
        <v/>
      </c>
      <c r="C126" s="270">
        <f t="shared" ca="1" si="6"/>
        <v>0</v>
      </c>
      <c r="D126" s="275" t="str">
        <f t="shared" ca="1" si="7"/>
        <v xml:space="preserve">      </v>
      </c>
    </row>
    <row r="127" spans="1:4" x14ac:dyDescent="0.3">
      <c r="A127" s="274" t="str">
        <f t="shared" ca="1" si="4"/>
        <v/>
      </c>
      <c r="B127" s="274" t="str">
        <f t="shared" ca="1" si="5"/>
        <v/>
      </c>
      <c r="C127" s="270">
        <f t="shared" ca="1" si="6"/>
        <v>0</v>
      </c>
      <c r="D127" s="275" t="str">
        <f t="shared" ca="1" si="7"/>
        <v xml:space="preserve">      </v>
      </c>
    </row>
    <row r="128" spans="1:4" x14ac:dyDescent="0.3">
      <c r="A128" s="274" t="str">
        <f t="shared" ca="1" si="4"/>
        <v/>
      </c>
      <c r="B128" s="274" t="str">
        <f t="shared" ca="1" si="5"/>
        <v/>
      </c>
      <c r="C128" s="270">
        <f t="shared" ca="1" si="6"/>
        <v>0</v>
      </c>
      <c r="D128" s="275" t="str">
        <f t="shared" ca="1" si="7"/>
        <v xml:space="preserve">      </v>
      </c>
    </row>
    <row r="129" spans="1:4" x14ac:dyDescent="0.3">
      <c r="A129" s="274" t="str">
        <f t="shared" ca="1" si="4"/>
        <v/>
      </c>
      <c r="B129" s="274" t="str">
        <f t="shared" ca="1" si="5"/>
        <v/>
      </c>
      <c r="C129" s="270">
        <f t="shared" ca="1" si="6"/>
        <v>0</v>
      </c>
      <c r="D129" s="275" t="str">
        <f t="shared" ca="1" si="7"/>
        <v xml:space="preserve">      </v>
      </c>
    </row>
    <row r="130" spans="1:4" x14ac:dyDescent="0.3">
      <c r="A130" s="274" t="str">
        <f t="shared" ca="1" si="4"/>
        <v/>
      </c>
      <c r="B130" s="274" t="str">
        <f t="shared" ca="1" si="5"/>
        <v/>
      </c>
      <c r="C130" s="270">
        <f t="shared" ca="1" si="6"/>
        <v>0</v>
      </c>
      <c r="D130" s="275" t="str">
        <f t="shared" ca="1" si="7"/>
        <v xml:space="preserve">      </v>
      </c>
    </row>
    <row r="131" spans="1:4" x14ac:dyDescent="0.3">
      <c r="A131" s="274" t="str">
        <f t="shared" ref="A131:A194" ca="1" si="8">IF(ISNUMBER(VLOOKUP(ROW()-2,分帳項,1,FALSE)),VLOOKUP(ROW()-2,分帳項,13,FALSE),"")</f>
        <v/>
      </c>
      <c r="B131" s="274" t="str">
        <f t="shared" ref="B131:B194" ca="1" si="9">IF(ISNUMBER(VLOOKUP(ROW()-2,分帳項,1,FALSE)),VLOOKUP(ROW()-2,分帳項,15,FALSE),"")</f>
        <v/>
      </c>
      <c r="C131" s="270">
        <f t="shared" ca="1" si="6"/>
        <v>0</v>
      </c>
      <c r="D131" s="275" t="str">
        <f t="shared" ca="1" si="7"/>
        <v xml:space="preserve">      </v>
      </c>
    </row>
    <row r="132" spans="1:4" x14ac:dyDescent="0.3">
      <c r="A132" s="274" t="str">
        <f t="shared" ca="1" si="8"/>
        <v/>
      </c>
      <c r="B132" s="274" t="str">
        <f t="shared" ca="1" si="9"/>
        <v/>
      </c>
      <c r="C132" s="270">
        <f t="shared" ref="C132:C195" ca="1" si="10">LEN(A132)</f>
        <v>0</v>
      </c>
      <c r="D132" s="275" t="str">
        <f t="shared" ca="1" si="7"/>
        <v xml:space="preserve">      </v>
      </c>
    </row>
    <row r="133" spans="1:4" x14ac:dyDescent="0.3">
      <c r="A133" s="274" t="str">
        <f t="shared" ca="1" si="8"/>
        <v/>
      </c>
      <c r="B133" s="274" t="str">
        <f t="shared" ca="1" si="9"/>
        <v/>
      </c>
      <c r="C133" s="270">
        <f t="shared" ca="1" si="10"/>
        <v>0</v>
      </c>
      <c r="D133" s="275" t="str">
        <f t="shared" ca="1" si="7"/>
        <v xml:space="preserve">      </v>
      </c>
    </row>
    <row r="134" spans="1:4" x14ac:dyDescent="0.3">
      <c r="A134" s="274" t="str">
        <f t="shared" ca="1" si="8"/>
        <v/>
      </c>
      <c r="B134" s="274" t="str">
        <f t="shared" ca="1" si="9"/>
        <v/>
      </c>
      <c r="C134" s="270">
        <f t="shared" ca="1" si="10"/>
        <v>0</v>
      </c>
      <c r="D134" s="275" t="str">
        <f t="shared" ca="1" si="7"/>
        <v xml:space="preserve">      </v>
      </c>
    </row>
    <row r="135" spans="1:4" x14ac:dyDescent="0.3">
      <c r="A135" s="274" t="str">
        <f t="shared" ca="1" si="8"/>
        <v/>
      </c>
      <c r="B135" s="274" t="str">
        <f t="shared" ca="1" si="9"/>
        <v/>
      </c>
      <c r="C135" s="270">
        <f t="shared" ca="1" si="10"/>
        <v>0</v>
      </c>
      <c r="D135" s="275" t="str">
        <f t="shared" ca="1" si="7"/>
        <v xml:space="preserve">      </v>
      </c>
    </row>
    <row r="136" spans="1:4" x14ac:dyDescent="0.3">
      <c r="A136" s="274" t="str">
        <f t="shared" ca="1" si="8"/>
        <v/>
      </c>
      <c r="B136" s="274" t="str">
        <f t="shared" ca="1" si="9"/>
        <v/>
      </c>
      <c r="C136" s="270">
        <f t="shared" ca="1" si="10"/>
        <v>0</v>
      </c>
      <c r="D136" s="275" t="str">
        <f t="shared" ref="D136:D199" ca="1" si="11">A136&amp;REPT(" ",6-LEN(A136))&amp;B136</f>
        <v xml:space="preserve">      </v>
      </c>
    </row>
    <row r="137" spans="1:4" x14ac:dyDescent="0.3">
      <c r="A137" s="274" t="str">
        <f t="shared" ca="1" si="8"/>
        <v/>
      </c>
      <c r="B137" s="274" t="str">
        <f t="shared" ca="1" si="9"/>
        <v/>
      </c>
      <c r="C137" s="270">
        <f t="shared" ca="1" si="10"/>
        <v>0</v>
      </c>
      <c r="D137" s="275" t="str">
        <f t="shared" ca="1" si="11"/>
        <v xml:space="preserve">      </v>
      </c>
    </row>
    <row r="138" spans="1:4" x14ac:dyDescent="0.3">
      <c r="A138" s="274" t="str">
        <f t="shared" ca="1" si="8"/>
        <v/>
      </c>
      <c r="B138" s="274" t="str">
        <f t="shared" ca="1" si="9"/>
        <v/>
      </c>
      <c r="C138" s="270">
        <f t="shared" ca="1" si="10"/>
        <v>0</v>
      </c>
      <c r="D138" s="275" t="str">
        <f t="shared" ca="1" si="11"/>
        <v xml:space="preserve">      </v>
      </c>
    </row>
    <row r="139" spans="1:4" x14ac:dyDescent="0.3">
      <c r="A139" s="274" t="str">
        <f t="shared" ca="1" si="8"/>
        <v/>
      </c>
      <c r="B139" s="274" t="str">
        <f t="shared" ca="1" si="9"/>
        <v/>
      </c>
      <c r="C139" s="270">
        <f t="shared" ca="1" si="10"/>
        <v>0</v>
      </c>
      <c r="D139" s="275" t="str">
        <f t="shared" ca="1" si="11"/>
        <v xml:space="preserve">      </v>
      </c>
    </row>
    <row r="140" spans="1:4" x14ac:dyDescent="0.3">
      <c r="A140" s="274" t="str">
        <f t="shared" ca="1" si="8"/>
        <v/>
      </c>
      <c r="B140" s="274" t="str">
        <f t="shared" ca="1" si="9"/>
        <v/>
      </c>
      <c r="C140" s="270">
        <f t="shared" ca="1" si="10"/>
        <v>0</v>
      </c>
      <c r="D140" s="275" t="str">
        <f t="shared" ca="1" si="11"/>
        <v xml:space="preserve">      </v>
      </c>
    </row>
    <row r="141" spans="1:4" x14ac:dyDescent="0.3">
      <c r="A141" s="274" t="str">
        <f t="shared" ca="1" si="8"/>
        <v/>
      </c>
      <c r="B141" s="274" t="str">
        <f t="shared" ca="1" si="9"/>
        <v/>
      </c>
      <c r="C141" s="270">
        <f t="shared" ca="1" si="10"/>
        <v>0</v>
      </c>
      <c r="D141" s="275" t="str">
        <f t="shared" ca="1" si="11"/>
        <v xml:space="preserve">      </v>
      </c>
    </row>
    <row r="142" spans="1:4" x14ac:dyDescent="0.3">
      <c r="A142" s="274" t="str">
        <f t="shared" ca="1" si="8"/>
        <v/>
      </c>
      <c r="B142" s="274" t="str">
        <f t="shared" ca="1" si="9"/>
        <v/>
      </c>
      <c r="C142" s="270">
        <f t="shared" ca="1" si="10"/>
        <v>0</v>
      </c>
      <c r="D142" s="275" t="str">
        <f t="shared" ca="1" si="11"/>
        <v xml:space="preserve">      </v>
      </c>
    </row>
    <row r="143" spans="1:4" x14ac:dyDescent="0.3">
      <c r="A143" s="274" t="str">
        <f t="shared" ca="1" si="8"/>
        <v/>
      </c>
      <c r="B143" s="274" t="str">
        <f t="shared" ca="1" si="9"/>
        <v/>
      </c>
      <c r="C143" s="270">
        <f t="shared" ca="1" si="10"/>
        <v>0</v>
      </c>
      <c r="D143" s="275" t="str">
        <f t="shared" ca="1" si="11"/>
        <v xml:space="preserve">      </v>
      </c>
    </row>
    <row r="144" spans="1:4" x14ac:dyDescent="0.3">
      <c r="A144" s="274" t="str">
        <f t="shared" ca="1" si="8"/>
        <v/>
      </c>
      <c r="B144" s="274" t="str">
        <f t="shared" ca="1" si="9"/>
        <v/>
      </c>
      <c r="C144" s="270">
        <f t="shared" ca="1" si="10"/>
        <v>0</v>
      </c>
      <c r="D144" s="275" t="str">
        <f t="shared" ca="1" si="11"/>
        <v xml:space="preserve">      </v>
      </c>
    </row>
    <row r="145" spans="1:4" x14ac:dyDescent="0.3">
      <c r="A145" s="274" t="str">
        <f t="shared" ca="1" si="8"/>
        <v/>
      </c>
      <c r="B145" s="274" t="str">
        <f t="shared" ca="1" si="9"/>
        <v/>
      </c>
      <c r="C145" s="270">
        <f t="shared" ca="1" si="10"/>
        <v>0</v>
      </c>
      <c r="D145" s="275" t="str">
        <f t="shared" ca="1" si="11"/>
        <v xml:space="preserve">      </v>
      </c>
    </row>
    <row r="146" spans="1:4" x14ac:dyDescent="0.3">
      <c r="A146" s="274" t="str">
        <f t="shared" ca="1" si="8"/>
        <v/>
      </c>
      <c r="B146" s="274" t="str">
        <f t="shared" ca="1" si="9"/>
        <v/>
      </c>
      <c r="C146" s="270">
        <f t="shared" ca="1" si="10"/>
        <v>0</v>
      </c>
      <c r="D146" s="275" t="str">
        <f t="shared" ca="1" si="11"/>
        <v xml:space="preserve">      </v>
      </c>
    </row>
    <row r="147" spans="1:4" x14ac:dyDescent="0.3">
      <c r="A147" s="274" t="str">
        <f t="shared" ca="1" si="8"/>
        <v/>
      </c>
      <c r="B147" s="274" t="str">
        <f t="shared" ca="1" si="9"/>
        <v/>
      </c>
      <c r="C147" s="270">
        <f t="shared" ca="1" si="10"/>
        <v>0</v>
      </c>
      <c r="D147" s="275" t="str">
        <f t="shared" ca="1" si="11"/>
        <v xml:space="preserve">      </v>
      </c>
    </row>
    <row r="148" spans="1:4" x14ac:dyDescent="0.3">
      <c r="A148" s="274" t="str">
        <f t="shared" ca="1" si="8"/>
        <v/>
      </c>
      <c r="B148" s="274" t="str">
        <f t="shared" ca="1" si="9"/>
        <v/>
      </c>
      <c r="C148" s="270">
        <f t="shared" ca="1" si="10"/>
        <v>0</v>
      </c>
      <c r="D148" s="275" t="str">
        <f t="shared" ca="1" si="11"/>
        <v xml:space="preserve">      </v>
      </c>
    </row>
    <row r="149" spans="1:4" x14ac:dyDescent="0.3">
      <c r="A149" s="274" t="str">
        <f t="shared" ca="1" si="8"/>
        <v/>
      </c>
      <c r="B149" s="274" t="str">
        <f t="shared" ca="1" si="9"/>
        <v/>
      </c>
      <c r="C149" s="270">
        <f t="shared" ca="1" si="10"/>
        <v>0</v>
      </c>
      <c r="D149" s="275" t="str">
        <f t="shared" ca="1" si="11"/>
        <v xml:space="preserve">      </v>
      </c>
    </row>
    <row r="150" spans="1:4" x14ac:dyDescent="0.3">
      <c r="A150" s="274" t="str">
        <f t="shared" ca="1" si="8"/>
        <v/>
      </c>
      <c r="B150" s="274" t="str">
        <f t="shared" ca="1" si="9"/>
        <v/>
      </c>
      <c r="C150" s="270">
        <f t="shared" ca="1" si="10"/>
        <v>0</v>
      </c>
      <c r="D150" s="275" t="str">
        <f t="shared" ca="1" si="11"/>
        <v xml:space="preserve">      </v>
      </c>
    </row>
    <row r="151" spans="1:4" x14ac:dyDescent="0.3">
      <c r="A151" s="274" t="str">
        <f t="shared" ca="1" si="8"/>
        <v/>
      </c>
      <c r="B151" s="274" t="str">
        <f t="shared" ca="1" si="9"/>
        <v/>
      </c>
      <c r="C151" s="270">
        <f t="shared" ca="1" si="10"/>
        <v>0</v>
      </c>
      <c r="D151" s="275" t="str">
        <f t="shared" ca="1" si="11"/>
        <v xml:space="preserve">      </v>
      </c>
    </row>
    <row r="152" spans="1:4" x14ac:dyDescent="0.3">
      <c r="A152" s="274" t="str">
        <f t="shared" ca="1" si="8"/>
        <v/>
      </c>
      <c r="B152" s="274" t="str">
        <f t="shared" ca="1" si="9"/>
        <v/>
      </c>
      <c r="C152" s="270">
        <f t="shared" ca="1" si="10"/>
        <v>0</v>
      </c>
      <c r="D152" s="275" t="str">
        <f t="shared" ca="1" si="11"/>
        <v xml:space="preserve">      </v>
      </c>
    </row>
    <row r="153" spans="1:4" x14ac:dyDescent="0.3">
      <c r="A153" s="274" t="str">
        <f t="shared" ca="1" si="8"/>
        <v/>
      </c>
      <c r="B153" s="274" t="str">
        <f t="shared" ca="1" si="9"/>
        <v/>
      </c>
      <c r="C153" s="270">
        <f t="shared" ca="1" si="10"/>
        <v>0</v>
      </c>
      <c r="D153" s="275" t="str">
        <f t="shared" ca="1" si="11"/>
        <v xml:space="preserve">      </v>
      </c>
    </row>
    <row r="154" spans="1:4" x14ac:dyDescent="0.3">
      <c r="A154" s="274" t="str">
        <f t="shared" ca="1" si="8"/>
        <v/>
      </c>
      <c r="B154" s="274" t="str">
        <f t="shared" ca="1" si="9"/>
        <v/>
      </c>
      <c r="C154" s="270">
        <f t="shared" ca="1" si="10"/>
        <v>0</v>
      </c>
      <c r="D154" s="275" t="str">
        <f t="shared" ca="1" si="11"/>
        <v xml:space="preserve">      </v>
      </c>
    </row>
    <row r="155" spans="1:4" x14ac:dyDescent="0.3">
      <c r="A155" s="274" t="str">
        <f t="shared" ca="1" si="8"/>
        <v/>
      </c>
      <c r="B155" s="274" t="str">
        <f t="shared" ca="1" si="9"/>
        <v/>
      </c>
      <c r="C155" s="270">
        <f t="shared" ca="1" si="10"/>
        <v>0</v>
      </c>
      <c r="D155" s="275" t="str">
        <f t="shared" ca="1" si="11"/>
        <v xml:space="preserve">      </v>
      </c>
    </row>
    <row r="156" spans="1:4" x14ac:dyDescent="0.3">
      <c r="A156" s="274" t="str">
        <f t="shared" ca="1" si="8"/>
        <v/>
      </c>
      <c r="B156" s="274" t="str">
        <f t="shared" ca="1" si="9"/>
        <v/>
      </c>
      <c r="C156" s="270">
        <f t="shared" ca="1" si="10"/>
        <v>0</v>
      </c>
      <c r="D156" s="275" t="str">
        <f t="shared" ca="1" si="11"/>
        <v xml:space="preserve">      </v>
      </c>
    </row>
    <row r="157" spans="1:4" x14ac:dyDescent="0.3">
      <c r="A157" s="274" t="str">
        <f t="shared" ca="1" si="8"/>
        <v/>
      </c>
      <c r="B157" s="274" t="str">
        <f t="shared" ca="1" si="9"/>
        <v/>
      </c>
      <c r="C157" s="270">
        <f t="shared" ca="1" si="10"/>
        <v>0</v>
      </c>
      <c r="D157" s="275" t="str">
        <f t="shared" ca="1" si="11"/>
        <v xml:space="preserve">      </v>
      </c>
    </row>
    <row r="158" spans="1:4" x14ac:dyDescent="0.3">
      <c r="A158" s="274" t="str">
        <f t="shared" ca="1" si="8"/>
        <v/>
      </c>
      <c r="B158" s="274" t="str">
        <f t="shared" ca="1" si="9"/>
        <v/>
      </c>
      <c r="C158" s="270">
        <f t="shared" ca="1" si="10"/>
        <v>0</v>
      </c>
      <c r="D158" s="275" t="str">
        <f t="shared" ca="1" si="11"/>
        <v xml:space="preserve">      </v>
      </c>
    </row>
    <row r="159" spans="1:4" x14ac:dyDescent="0.3">
      <c r="A159" s="274" t="str">
        <f t="shared" ca="1" si="8"/>
        <v/>
      </c>
      <c r="B159" s="274" t="str">
        <f t="shared" ca="1" si="9"/>
        <v/>
      </c>
      <c r="C159" s="270">
        <f t="shared" ca="1" si="10"/>
        <v>0</v>
      </c>
      <c r="D159" s="275" t="str">
        <f t="shared" ca="1" si="11"/>
        <v xml:space="preserve">      </v>
      </c>
    </row>
    <row r="160" spans="1:4" x14ac:dyDescent="0.3">
      <c r="A160" s="274" t="str">
        <f t="shared" ca="1" si="8"/>
        <v/>
      </c>
      <c r="B160" s="274" t="str">
        <f t="shared" ca="1" si="9"/>
        <v/>
      </c>
      <c r="C160" s="270">
        <f t="shared" ca="1" si="10"/>
        <v>0</v>
      </c>
      <c r="D160" s="275" t="str">
        <f t="shared" ca="1" si="11"/>
        <v xml:space="preserve">      </v>
      </c>
    </row>
    <row r="161" spans="1:4" x14ac:dyDescent="0.3">
      <c r="A161" s="274" t="str">
        <f t="shared" ca="1" si="8"/>
        <v/>
      </c>
      <c r="B161" s="274" t="str">
        <f t="shared" ca="1" si="9"/>
        <v/>
      </c>
      <c r="C161" s="270">
        <f t="shared" ca="1" si="10"/>
        <v>0</v>
      </c>
      <c r="D161" s="275" t="str">
        <f t="shared" ca="1" si="11"/>
        <v xml:space="preserve">      </v>
      </c>
    </row>
    <row r="162" spans="1:4" x14ac:dyDescent="0.3">
      <c r="A162" s="274" t="str">
        <f t="shared" ca="1" si="8"/>
        <v/>
      </c>
      <c r="B162" s="274" t="str">
        <f t="shared" ca="1" si="9"/>
        <v/>
      </c>
      <c r="C162" s="270">
        <f t="shared" ca="1" si="10"/>
        <v>0</v>
      </c>
      <c r="D162" s="275" t="str">
        <f t="shared" ca="1" si="11"/>
        <v xml:space="preserve">      </v>
      </c>
    </row>
    <row r="163" spans="1:4" x14ac:dyDescent="0.3">
      <c r="A163" s="274" t="str">
        <f t="shared" ca="1" si="8"/>
        <v/>
      </c>
      <c r="B163" s="274" t="str">
        <f t="shared" ca="1" si="9"/>
        <v/>
      </c>
      <c r="C163" s="270">
        <f t="shared" ca="1" si="10"/>
        <v>0</v>
      </c>
      <c r="D163" s="275" t="str">
        <f t="shared" ca="1" si="11"/>
        <v xml:space="preserve">      </v>
      </c>
    </row>
    <row r="164" spans="1:4" x14ac:dyDescent="0.3">
      <c r="A164" s="274" t="str">
        <f t="shared" ca="1" si="8"/>
        <v/>
      </c>
      <c r="B164" s="274" t="str">
        <f t="shared" ca="1" si="9"/>
        <v/>
      </c>
      <c r="C164" s="270">
        <f t="shared" ca="1" si="10"/>
        <v>0</v>
      </c>
      <c r="D164" s="275" t="str">
        <f t="shared" ca="1" si="11"/>
        <v xml:space="preserve">      </v>
      </c>
    </row>
    <row r="165" spans="1:4" x14ac:dyDescent="0.3">
      <c r="A165" s="274" t="str">
        <f t="shared" ca="1" si="8"/>
        <v/>
      </c>
      <c r="B165" s="274" t="str">
        <f t="shared" ca="1" si="9"/>
        <v/>
      </c>
      <c r="C165" s="270">
        <f t="shared" ca="1" si="10"/>
        <v>0</v>
      </c>
      <c r="D165" s="275" t="str">
        <f t="shared" ca="1" si="11"/>
        <v xml:space="preserve">      </v>
      </c>
    </row>
    <row r="166" spans="1:4" x14ac:dyDescent="0.3">
      <c r="A166" s="274" t="str">
        <f t="shared" ca="1" si="8"/>
        <v/>
      </c>
      <c r="B166" s="274" t="str">
        <f t="shared" ca="1" si="9"/>
        <v/>
      </c>
      <c r="C166" s="270">
        <f t="shared" ca="1" si="10"/>
        <v>0</v>
      </c>
      <c r="D166" s="275" t="str">
        <f t="shared" ca="1" si="11"/>
        <v xml:space="preserve">      </v>
      </c>
    </row>
    <row r="167" spans="1:4" x14ac:dyDescent="0.3">
      <c r="A167" s="274" t="str">
        <f t="shared" ca="1" si="8"/>
        <v/>
      </c>
      <c r="B167" s="274" t="str">
        <f t="shared" ca="1" si="9"/>
        <v/>
      </c>
      <c r="C167" s="270">
        <f t="shared" ca="1" si="10"/>
        <v>0</v>
      </c>
      <c r="D167" s="275" t="str">
        <f t="shared" ca="1" si="11"/>
        <v xml:space="preserve">      </v>
      </c>
    </row>
    <row r="168" spans="1:4" x14ac:dyDescent="0.3">
      <c r="A168" s="274" t="str">
        <f t="shared" ca="1" si="8"/>
        <v/>
      </c>
      <c r="B168" s="274" t="str">
        <f t="shared" ca="1" si="9"/>
        <v/>
      </c>
      <c r="C168" s="270">
        <f t="shared" ca="1" si="10"/>
        <v>0</v>
      </c>
      <c r="D168" s="275" t="str">
        <f t="shared" ca="1" si="11"/>
        <v xml:space="preserve">      </v>
      </c>
    </row>
    <row r="169" spans="1:4" x14ac:dyDescent="0.3">
      <c r="A169" s="274" t="str">
        <f t="shared" ca="1" si="8"/>
        <v/>
      </c>
      <c r="B169" s="274" t="str">
        <f t="shared" ca="1" si="9"/>
        <v/>
      </c>
      <c r="C169" s="270">
        <f t="shared" ca="1" si="10"/>
        <v>0</v>
      </c>
      <c r="D169" s="275" t="str">
        <f t="shared" ca="1" si="11"/>
        <v xml:space="preserve">      </v>
      </c>
    </row>
    <row r="170" spans="1:4" x14ac:dyDescent="0.3">
      <c r="A170" s="274" t="str">
        <f t="shared" ca="1" si="8"/>
        <v/>
      </c>
      <c r="B170" s="274" t="str">
        <f t="shared" ca="1" si="9"/>
        <v/>
      </c>
      <c r="C170" s="270">
        <f t="shared" ca="1" si="10"/>
        <v>0</v>
      </c>
      <c r="D170" s="275" t="str">
        <f t="shared" ca="1" si="11"/>
        <v xml:space="preserve">      </v>
      </c>
    </row>
    <row r="171" spans="1:4" x14ac:dyDescent="0.3">
      <c r="A171" s="274" t="str">
        <f t="shared" ca="1" si="8"/>
        <v/>
      </c>
      <c r="B171" s="274" t="str">
        <f t="shared" ca="1" si="9"/>
        <v/>
      </c>
      <c r="C171" s="270">
        <f t="shared" ca="1" si="10"/>
        <v>0</v>
      </c>
      <c r="D171" s="275" t="str">
        <f t="shared" ca="1" si="11"/>
        <v xml:space="preserve">      </v>
      </c>
    </row>
    <row r="172" spans="1:4" x14ac:dyDescent="0.3">
      <c r="A172" s="274" t="str">
        <f t="shared" ca="1" si="8"/>
        <v/>
      </c>
      <c r="B172" s="274" t="str">
        <f t="shared" ca="1" si="9"/>
        <v/>
      </c>
      <c r="C172" s="270">
        <f t="shared" ca="1" si="10"/>
        <v>0</v>
      </c>
      <c r="D172" s="275" t="str">
        <f t="shared" ca="1" si="11"/>
        <v xml:space="preserve">      </v>
      </c>
    </row>
    <row r="173" spans="1:4" x14ac:dyDescent="0.3">
      <c r="A173" s="274" t="str">
        <f t="shared" ca="1" si="8"/>
        <v/>
      </c>
      <c r="B173" s="274" t="str">
        <f t="shared" ca="1" si="9"/>
        <v/>
      </c>
      <c r="C173" s="270">
        <f t="shared" ca="1" si="10"/>
        <v>0</v>
      </c>
      <c r="D173" s="275" t="str">
        <f t="shared" ca="1" si="11"/>
        <v xml:space="preserve">      </v>
      </c>
    </row>
    <row r="174" spans="1:4" x14ac:dyDescent="0.3">
      <c r="A174" s="274" t="str">
        <f t="shared" ca="1" si="8"/>
        <v/>
      </c>
      <c r="B174" s="274" t="str">
        <f t="shared" ca="1" si="9"/>
        <v/>
      </c>
      <c r="C174" s="270">
        <f t="shared" ca="1" si="10"/>
        <v>0</v>
      </c>
      <c r="D174" s="275" t="str">
        <f t="shared" ca="1" si="11"/>
        <v xml:space="preserve">      </v>
      </c>
    </row>
    <row r="175" spans="1:4" x14ac:dyDescent="0.3">
      <c r="A175" s="274" t="str">
        <f t="shared" ca="1" si="8"/>
        <v/>
      </c>
      <c r="B175" s="274" t="str">
        <f t="shared" ca="1" si="9"/>
        <v/>
      </c>
      <c r="C175" s="270">
        <f t="shared" ca="1" si="10"/>
        <v>0</v>
      </c>
      <c r="D175" s="275" t="str">
        <f t="shared" ca="1" si="11"/>
        <v xml:space="preserve">      </v>
      </c>
    </row>
    <row r="176" spans="1:4" x14ac:dyDescent="0.3">
      <c r="A176" s="274" t="str">
        <f t="shared" ca="1" si="8"/>
        <v/>
      </c>
      <c r="B176" s="274" t="str">
        <f t="shared" ca="1" si="9"/>
        <v/>
      </c>
      <c r="C176" s="270">
        <f t="shared" ca="1" si="10"/>
        <v>0</v>
      </c>
      <c r="D176" s="275" t="str">
        <f t="shared" ca="1" si="11"/>
        <v xml:space="preserve">      </v>
      </c>
    </row>
    <row r="177" spans="1:4" x14ac:dyDescent="0.3">
      <c r="A177" s="274" t="str">
        <f t="shared" ca="1" si="8"/>
        <v/>
      </c>
      <c r="B177" s="274" t="str">
        <f t="shared" ca="1" si="9"/>
        <v/>
      </c>
      <c r="C177" s="270">
        <f t="shared" ca="1" si="10"/>
        <v>0</v>
      </c>
      <c r="D177" s="275" t="str">
        <f t="shared" ca="1" si="11"/>
        <v xml:space="preserve">      </v>
      </c>
    </row>
    <row r="178" spans="1:4" x14ac:dyDescent="0.3">
      <c r="A178" s="274" t="str">
        <f t="shared" ca="1" si="8"/>
        <v/>
      </c>
      <c r="B178" s="274" t="str">
        <f t="shared" ca="1" si="9"/>
        <v/>
      </c>
      <c r="C178" s="270">
        <f t="shared" ca="1" si="10"/>
        <v>0</v>
      </c>
      <c r="D178" s="275" t="str">
        <f t="shared" ca="1" si="11"/>
        <v xml:space="preserve">      </v>
      </c>
    </row>
    <row r="179" spans="1:4" x14ac:dyDescent="0.3">
      <c r="A179" s="274" t="str">
        <f t="shared" ca="1" si="8"/>
        <v/>
      </c>
      <c r="B179" s="274" t="str">
        <f t="shared" ca="1" si="9"/>
        <v/>
      </c>
      <c r="C179" s="270">
        <f t="shared" ca="1" si="10"/>
        <v>0</v>
      </c>
      <c r="D179" s="275" t="str">
        <f t="shared" ca="1" si="11"/>
        <v xml:space="preserve">      </v>
      </c>
    </row>
    <row r="180" spans="1:4" x14ac:dyDescent="0.3">
      <c r="A180" s="274" t="str">
        <f t="shared" ca="1" si="8"/>
        <v/>
      </c>
      <c r="B180" s="274" t="str">
        <f t="shared" ca="1" si="9"/>
        <v/>
      </c>
      <c r="C180" s="270">
        <f t="shared" ca="1" si="10"/>
        <v>0</v>
      </c>
      <c r="D180" s="275" t="str">
        <f t="shared" ca="1" si="11"/>
        <v xml:space="preserve">      </v>
      </c>
    </row>
    <row r="181" spans="1:4" x14ac:dyDescent="0.3">
      <c r="A181" s="274" t="str">
        <f t="shared" ca="1" si="8"/>
        <v/>
      </c>
      <c r="B181" s="274" t="str">
        <f t="shared" ca="1" si="9"/>
        <v/>
      </c>
      <c r="C181" s="270">
        <f t="shared" ca="1" si="10"/>
        <v>0</v>
      </c>
      <c r="D181" s="275" t="str">
        <f t="shared" ca="1" si="11"/>
        <v xml:space="preserve">      </v>
      </c>
    </row>
    <row r="182" spans="1:4" x14ac:dyDescent="0.3">
      <c r="A182" s="274" t="str">
        <f t="shared" ca="1" si="8"/>
        <v/>
      </c>
      <c r="B182" s="274" t="str">
        <f t="shared" ca="1" si="9"/>
        <v/>
      </c>
      <c r="C182" s="270">
        <f t="shared" ca="1" si="10"/>
        <v>0</v>
      </c>
      <c r="D182" s="275" t="str">
        <f t="shared" ca="1" si="11"/>
        <v xml:space="preserve">      </v>
      </c>
    </row>
    <row r="183" spans="1:4" x14ac:dyDescent="0.3">
      <c r="A183" s="274" t="str">
        <f t="shared" ca="1" si="8"/>
        <v/>
      </c>
      <c r="B183" s="274" t="str">
        <f t="shared" ca="1" si="9"/>
        <v/>
      </c>
      <c r="C183" s="270">
        <f t="shared" ca="1" si="10"/>
        <v>0</v>
      </c>
      <c r="D183" s="275" t="str">
        <f t="shared" ca="1" si="11"/>
        <v xml:space="preserve">      </v>
      </c>
    </row>
    <row r="184" spans="1:4" x14ac:dyDescent="0.3">
      <c r="A184" s="274" t="str">
        <f t="shared" ca="1" si="8"/>
        <v/>
      </c>
      <c r="B184" s="274" t="str">
        <f t="shared" ca="1" si="9"/>
        <v/>
      </c>
      <c r="C184" s="270">
        <f t="shared" ca="1" si="10"/>
        <v>0</v>
      </c>
      <c r="D184" s="275" t="str">
        <f t="shared" ca="1" si="11"/>
        <v xml:space="preserve">      </v>
      </c>
    </row>
    <row r="185" spans="1:4" x14ac:dyDescent="0.3">
      <c r="A185" s="274" t="str">
        <f t="shared" ca="1" si="8"/>
        <v/>
      </c>
      <c r="B185" s="274" t="str">
        <f t="shared" ca="1" si="9"/>
        <v/>
      </c>
      <c r="C185" s="270">
        <f t="shared" ca="1" si="10"/>
        <v>0</v>
      </c>
      <c r="D185" s="275" t="str">
        <f t="shared" ca="1" si="11"/>
        <v xml:space="preserve">      </v>
      </c>
    </row>
    <row r="186" spans="1:4" x14ac:dyDescent="0.3">
      <c r="A186" s="274" t="str">
        <f t="shared" ca="1" si="8"/>
        <v/>
      </c>
      <c r="B186" s="274" t="str">
        <f t="shared" ca="1" si="9"/>
        <v/>
      </c>
      <c r="C186" s="270">
        <f t="shared" ca="1" si="10"/>
        <v>0</v>
      </c>
      <c r="D186" s="275" t="str">
        <f t="shared" ca="1" si="11"/>
        <v xml:space="preserve">      </v>
      </c>
    </row>
    <row r="187" spans="1:4" x14ac:dyDescent="0.3">
      <c r="A187" s="274" t="str">
        <f t="shared" ca="1" si="8"/>
        <v/>
      </c>
      <c r="B187" s="274" t="str">
        <f t="shared" ca="1" si="9"/>
        <v/>
      </c>
      <c r="C187" s="270">
        <f t="shared" ca="1" si="10"/>
        <v>0</v>
      </c>
      <c r="D187" s="275" t="str">
        <f t="shared" ca="1" si="11"/>
        <v xml:space="preserve">      </v>
      </c>
    </row>
    <row r="188" spans="1:4" x14ac:dyDescent="0.3">
      <c r="A188" s="274" t="str">
        <f t="shared" ca="1" si="8"/>
        <v/>
      </c>
      <c r="B188" s="274" t="str">
        <f t="shared" ca="1" si="9"/>
        <v/>
      </c>
      <c r="C188" s="270">
        <f t="shared" ca="1" si="10"/>
        <v>0</v>
      </c>
      <c r="D188" s="275" t="str">
        <f t="shared" ca="1" si="11"/>
        <v xml:space="preserve">      </v>
      </c>
    </row>
    <row r="189" spans="1:4" x14ac:dyDescent="0.3">
      <c r="A189" s="274" t="str">
        <f t="shared" ca="1" si="8"/>
        <v/>
      </c>
      <c r="B189" s="274" t="str">
        <f t="shared" ca="1" si="9"/>
        <v/>
      </c>
      <c r="C189" s="270">
        <f t="shared" ca="1" si="10"/>
        <v>0</v>
      </c>
      <c r="D189" s="275" t="str">
        <f t="shared" ca="1" si="11"/>
        <v xml:space="preserve">      </v>
      </c>
    </row>
    <row r="190" spans="1:4" x14ac:dyDescent="0.3">
      <c r="A190" s="274" t="str">
        <f t="shared" ca="1" si="8"/>
        <v/>
      </c>
      <c r="B190" s="274" t="str">
        <f t="shared" ca="1" si="9"/>
        <v/>
      </c>
      <c r="C190" s="270">
        <f t="shared" ca="1" si="10"/>
        <v>0</v>
      </c>
      <c r="D190" s="275" t="str">
        <f t="shared" ca="1" si="11"/>
        <v xml:space="preserve">      </v>
      </c>
    </row>
    <row r="191" spans="1:4" x14ac:dyDescent="0.3">
      <c r="A191" s="274" t="str">
        <f t="shared" ca="1" si="8"/>
        <v/>
      </c>
      <c r="B191" s="274" t="str">
        <f t="shared" ca="1" si="9"/>
        <v/>
      </c>
      <c r="C191" s="270">
        <f t="shared" ca="1" si="10"/>
        <v>0</v>
      </c>
      <c r="D191" s="275" t="str">
        <f t="shared" ca="1" si="11"/>
        <v xml:space="preserve">      </v>
      </c>
    </row>
    <row r="192" spans="1:4" x14ac:dyDescent="0.3">
      <c r="A192" s="274" t="str">
        <f t="shared" ca="1" si="8"/>
        <v/>
      </c>
      <c r="B192" s="274" t="str">
        <f t="shared" ca="1" si="9"/>
        <v/>
      </c>
      <c r="C192" s="270">
        <f t="shared" ca="1" si="10"/>
        <v>0</v>
      </c>
      <c r="D192" s="275" t="str">
        <f t="shared" ca="1" si="11"/>
        <v xml:space="preserve">      </v>
      </c>
    </row>
    <row r="193" spans="1:4" x14ac:dyDescent="0.3">
      <c r="A193" s="274" t="str">
        <f t="shared" ca="1" si="8"/>
        <v/>
      </c>
      <c r="B193" s="274" t="str">
        <f t="shared" ca="1" si="9"/>
        <v/>
      </c>
      <c r="C193" s="270">
        <f t="shared" ca="1" si="10"/>
        <v>0</v>
      </c>
      <c r="D193" s="275" t="str">
        <f t="shared" ca="1" si="11"/>
        <v xml:space="preserve">      </v>
      </c>
    </row>
    <row r="194" spans="1:4" x14ac:dyDescent="0.3">
      <c r="A194" s="274" t="str">
        <f t="shared" ca="1" si="8"/>
        <v/>
      </c>
      <c r="B194" s="274" t="str">
        <f t="shared" ca="1" si="9"/>
        <v/>
      </c>
      <c r="C194" s="270">
        <f t="shared" ca="1" si="10"/>
        <v>0</v>
      </c>
      <c r="D194" s="275" t="str">
        <f t="shared" ca="1" si="11"/>
        <v xml:space="preserve">      </v>
      </c>
    </row>
    <row r="195" spans="1:4" x14ac:dyDescent="0.3">
      <c r="A195" s="274" t="str">
        <f t="shared" ref="A195:A203" ca="1" si="12">IF(ISNUMBER(VLOOKUP(ROW()-2,分帳項,1,FALSE)),VLOOKUP(ROW()-2,分帳項,13,FALSE),"")</f>
        <v/>
      </c>
      <c r="B195" s="274" t="str">
        <f t="shared" ref="B195:B203" ca="1" si="13">IF(ISNUMBER(VLOOKUP(ROW()-2,分帳項,1,FALSE)),VLOOKUP(ROW()-2,分帳項,15,FALSE),"")</f>
        <v/>
      </c>
      <c r="C195" s="270">
        <f t="shared" ca="1" si="10"/>
        <v>0</v>
      </c>
      <c r="D195" s="275" t="str">
        <f t="shared" ca="1" si="11"/>
        <v xml:space="preserve">      </v>
      </c>
    </row>
    <row r="196" spans="1:4" x14ac:dyDescent="0.3">
      <c r="A196" s="274" t="str">
        <f t="shared" ca="1" si="12"/>
        <v/>
      </c>
      <c r="B196" s="274" t="str">
        <f t="shared" ca="1" si="13"/>
        <v/>
      </c>
      <c r="C196" s="270">
        <f t="shared" ref="C196:C203" ca="1" si="14">LEN(A196)</f>
        <v>0</v>
      </c>
      <c r="D196" s="275" t="str">
        <f t="shared" ca="1" si="11"/>
        <v xml:space="preserve">      </v>
      </c>
    </row>
    <row r="197" spans="1:4" x14ac:dyDescent="0.3">
      <c r="A197" s="274" t="str">
        <f t="shared" ca="1" si="12"/>
        <v/>
      </c>
      <c r="B197" s="274" t="str">
        <f t="shared" ca="1" si="13"/>
        <v/>
      </c>
      <c r="C197" s="270">
        <f t="shared" ca="1" si="14"/>
        <v>0</v>
      </c>
      <c r="D197" s="275" t="str">
        <f t="shared" ca="1" si="11"/>
        <v xml:space="preserve">      </v>
      </c>
    </row>
    <row r="198" spans="1:4" x14ac:dyDescent="0.3">
      <c r="A198" s="274" t="str">
        <f t="shared" ca="1" si="12"/>
        <v/>
      </c>
      <c r="B198" s="274" t="str">
        <f t="shared" ca="1" si="13"/>
        <v/>
      </c>
      <c r="C198" s="270">
        <f t="shared" ca="1" si="14"/>
        <v>0</v>
      </c>
      <c r="D198" s="275" t="str">
        <f t="shared" ca="1" si="11"/>
        <v xml:space="preserve">      </v>
      </c>
    </row>
    <row r="199" spans="1:4" x14ac:dyDescent="0.3">
      <c r="A199" s="274" t="str">
        <f t="shared" ca="1" si="12"/>
        <v/>
      </c>
      <c r="B199" s="274" t="str">
        <f t="shared" ca="1" si="13"/>
        <v/>
      </c>
      <c r="C199" s="270">
        <f t="shared" ca="1" si="14"/>
        <v>0</v>
      </c>
      <c r="D199" s="275" t="str">
        <f t="shared" ca="1" si="11"/>
        <v xml:space="preserve">      </v>
      </c>
    </row>
    <row r="200" spans="1:4" x14ac:dyDescent="0.3">
      <c r="A200" s="274" t="str">
        <f t="shared" ca="1" si="12"/>
        <v/>
      </c>
      <c r="B200" s="274" t="str">
        <f t="shared" ca="1" si="13"/>
        <v/>
      </c>
      <c r="C200" s="270">
        <f t="shared" ca="1" si="14"/>
        <v>0</v>
      </c>
      <c r="D200" s="275" t="str">
        <f t="shared" ref="D200:D203" ca="1" si="15">A200&amp;REPT(" ",6-LEN(A200))&amp;B200</f>
        <v xml:space="preserve">      </v>
      </c>
    </row>
    <row r="201" spans="1:4" x14ac:dyDescent="0.3">
      <c r="A201" s="274" t="str">
        <f t="shared" ca="1" si="12"/>
        <v/>
      </c>
      <c r="B201" s="274" t="str">
        <f t="shared" ca="1" si="13"/>
        <v/>
      </c>
      <c r="C201" s="270">
        <f t="shared" ca="1" si="14"/>
        <v>0</v>
      </c>
      <c r="D201" s="275" t="str">
        <f t="shared" ca="1" si="15"/>
        <v xml:space="preserve">      </v>
      </c>
    </row>
    <row r="202" spans="1:4" x14ac:dyDescent="0.3">
      <c r="A202" s="274" t="str">
        <f t="shared" ca="1" si="12"/>
        <v/>
      </c>
      <c r="B202" s="274" t="str">
        <f t="shared" ca="1" si="13"/>
        <v/>
      </c>
      <c r="C202" s="270">
        <f t="shared" ca="1" si="14"/>
        <v>0</v>
      </c>
      <c r="D202" s="275" t="str">
        <f t="shared" ca="1" si="15"/>
        <v xml:space="preserve">      </v>
      </c>
    </row>
    <row r="203" spans="1:4" x14ac:dyDescent="0.3">
      <c r="A203" s="274" t="str">
        <f t="shared" ca="1" si="12"/>
        <v/>
      </c>
      <c r="B203" s="274" t="str">
        <f t="shared" ca="1" si="13"/>
        <v/>
      </c>
      <c r="C203" s="270">
        <f t="shared" ca="1" si="14"/>
        <v>0</v>
      </c>
      <c r="D203" s="275" t="str">
        <f t="shared" ca="1" si="15"/>
        <v xml:space="preserve">      </v>
      </c>
    </row>
  </sheetData>
  <phoneticPr fontId="2" type="noConversion"/>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9"/>
    <pageSetUpPr autoPageBreaks="0"/>
  </sheetPr>
  <dimension ref="A1:J514"/>
  <sheetViews>
    <sheetView showGridLines="0" showZeros="0" zoomScale="90" zoomScaleNormal="90" workbookViewId="0">
      <pane ySplit="6" topLeftCell="A7" activePane="bottomLeft" state="frozen"/>
      <selection pane="bottomLeft" activeCell="J5" sqref="J5"/>
    </sheetView>
  </sheetViews>
  <sheetFormatPr defaultColWidth="9" defaultRowHeight="17" x14ac:dyDescent="0.4"/>
  <cols>
    <col min="1" max="1" width="10.6328125" style="1" customWidth="1"/>
    <col min="2" max="2" width="11.6328125" style="2" customWidth="1"/>
    <col min="3" max="3" width="19.6328125" style="2" customWidth="1"/>
    <col min="4" max="4" width="19.1796875" style="2" customWidth="1"/>
    <col min="5" max="5" width="19.6328125" style="14" customWidth="1"/>
    <col min="6" max="7" width="13.6328125" style="15" customWidth="1"/>
    <col min="8" max="8" width="13.6328125" style="1" customWidth="1"/>
    <col min="9" max="16" width="10.6328125" style="1" customWidth="1"/>
    <col min="17" max="16384" width="9" style="1"/>
  </cols>
  <sheetData>
    <row r="1" spans="1:10" s="177" customFormat="1" ht="17" customHeight="1" x14ac:dyDescent="0.4">
      <c r="A1" s="175" t="str">
        <f ca="1">日記簿!F1</f>
        <v/>
      </c>
      <c r="B1" s="176"/>
      <c r="E1" s="218" t="s">
        <v>418</v>
      </c>
      <c r="F1" s="178" t="str">
        <f>IF(B5="","",VLOOKUP(B5,會計科目表,4,FALSE))</f>
        <v>借</v>
      </c>
      <c r="G1" s="179">
        <f>筆數</f>
        <v>3</v>
      </c>
      <c r="H1" s="177" t="str">
        <f>IF(G1&gt;500,"注意！資料筆數超過單次可列印上限500筆，請分期間列印","")</f>
        <v/>
      </c>
      <c r="J1" s="240"/>
    </row>
    <row r="2" spans="1:10" ht="20" customHeight="1" thickBot="1" x14ac:dyDescent="0.5">
      <c r="A2" s="58" t="str">
        <f>公司名稱</f>
        <v>OO有限公司</v>
      </c>
      <c r="B2" s="233"/>
      <c r="C2" s="58"/>
      <c r="D2" s="58"/>
      <c r="E2" s="58"/>
      <c r="F2" s="58"/>
      <c r="G2" s="58"/>
      <c r="H2" s="58"/>
      <c r="I2" s="287" t="str">
        <f>HYPERLINK("#$A$8","第一筆")</f>
        <v>第一筆</v>
      </c>
      <c r="J2" s="289">
        <v>15</v>
      </c>
    </row>
    <row r="3" spans="1:10" ht="20" customHeight="1" thickBot="1" x14ac:dyDescent="0.5">
      <c r="A3" s="58" t="s">
        <v>171</v>
      </c>
      <c r="B3" s="58"/>
      <c r="C3" s="58"/>
      <c r="D3" s="58"/>
      <c r="E3" s="58"/>
      <c r="F3" s="58"/>
      <c r="G3" s="58"/>
      <c r="H3" s="58"/>
      <c r="I3" s="287" t="str">
        <f ca="1">HYPERLINK("#$A$"&amp;MATCH(0,B8:B514,0)+6,"最末筆")</f>
        <v>最末筆</v>
      </c>
      <c r="J3" s="243">
        <v>44927</v>
      </c>
    </row>
    <row r="4" spans="1:10" ht="20" customHeight="1" thickBot="1" x14ac:dyDescent="0.45">
      <c r="A4" s="230"/>
      <c r="B4" s="5"/>
      <c r="D4" s="247">
        <f>IF(J2&lt;16,VLOOKUP(J2,清單!F3:H17,3,FALSE),J3)</f>
        <v>44927</v>
      </c>
      <c r="E4" s="248">
        <f>IF(J2&lt;16,VLOOKUP(J2,清單!F3:I17,4,FALSE),J4)</f>
        <v>45291</v>
      </c>
      <c r="G4" s="4"/>
      <c r="J4" s="244">
        <v>45291</v>
      </c>
    </row>
    <row r="5" spans="1:10" ht="20" customHeight="1" thickBot="1" x14ac:dyDescent="0.45">
      <c r="A5" s="165" t="s">
        <v>284</v>
      </c>
      <c r="B5" s="238">
        <f>VALUE(E1)</f>
        <v>11121</v>
      </c>
      <c r="C5" s="60" t="str">
        <f>IF(B5="","",VLOOKUP(B5,會計科目表,3,FALSE))</f>
        <v>銀行存款-一銀活存</v>
      </c>
      <c r="D5" s="7"/>
      <c r="E5" s="7"/>
      <c r="F5" s="6"/>
      <c r="G5" s="8"/>
      <c r="H5" s="110" t="str">
        <f>日記簿!L5</f>
        <v>幣別：新台幣</v>
      </c>
    </row>
    <row r="6" spans="1:10" ht="20" customHeight="1" thickBot="1" x14ac:dyDescent="0.45">
      <c r="A6" s="9" t="s">
        <v>0</v>
      </c>
      <c r="B6" s="10" t="s">
        <v>1</v>
      </c>
      <c r="C6" s="11" t="s">
        <v>2</v>
      </c>
      <c r="D6" s="11"/>
      <c r="E6" s="12"/>
      <c r="F6" s="9" t="s">
        <v>124</v>
      </c>
      <c r="G6" s="13" t="s">
        <v>125</v>
      </c>
      <c r="H6" s="13" t="s">
        <v>140</v>
      </c>
    </row>
    <row r="7" spans="1:10" x14ac:dyDescent="0.4">
      <c r="A7" s="55"/>
      <c r="B7" s="56"/>
      <c r="C7" s="307">
        <f>IF(LEFT(B5,1)&gt;="4",0,IF(H7&gt;0,"【期初餘額】",0))</f>
        <v>0</v>
      </c>
      <c r="D7" s="308"/>
      <c r="E7" s="308"/>
      <c r="F7" s="55"/>
      <c r="G7" s="57"/>
      <c r="H7" s="210">
        <f>IF(LEFT(B5,1)&gt;="4",0,IF($F$1="借",SUMPRODUCT((傳票日期&lt;分起日)*(傳票科目=$B5)*(傳票借方))-SUMPRODUCT((傳票日期&lt;分起日)*(傳票科目=$B5)*(傳票貸方)),SUMPRODUCT((傳票日期&lt;分起日)*(傳票科目=$B5)*(傳票貸方))-SUMPRODUCT((傳票日期&lt;分起日)*(傳票科目=$B5)*(傳票借方))))</f>
        <v>0</v>
      </c>
    </row>
    <row r="8" spans="1:10" x14ac:dyDescent="0.4">
      <c r="A8" s="59" t="str">
        <f ca="1">IF(ROW()-7&lt;=筆數,VLOOKUP(ROW()-7,日記表,3,FALSE),0)</f>
        <v>2301001</v>
      </c>
      <c r="B8" s="208">
        <f ca="1">IF(ROW()-7&lt;=筆數,VLOOKUP(ROW()-7,日記表,4,FALSE),0)</f>
        <v>44929</v>
      </c>
      <c r="C8" s="306" t="str">
        <f ca="1">IF(ROW()-7&lt;=筆數,VLOOKUP(ROW()-7,日記表,10,FALSE),0)</f>
        <v>公司創立</v>
      </c>
      <c r="D8" s="306"/>
      <c r="E8" s="306"/>
      <c r="F8" s="210">
        <f t="shared" ref="F8:F71" ca="1" si="0">IF(ROW()-7&lt;=筆數,VLOOKUP(ROW()-7,日記表,11,FALSE),0)</f>
        <v>1000000</v>
      </c>
      <c r="G8" s="210">
        <f t="shared" ref="G8:G71" ca="1" si="1">IF(ROW()-7&lt;=筆數,VLOOKUP(ROW()-7,日記表,12,FALSE),0)</f>
        <v>0</v>
      </c>
      <c r="H8" s="210">
        <f t="shared" ref="H8:H71" ca="1" si="2">IF(A8=0,"",IF(DC="借",H7+F8-G8,H7+G8-F8))</f>
        <v>1000000</v>
      </c>
    </row>
    <row r="9" spans="1:10" x14ac:dyDescent="0.4">
      <c r="A9" s="59" t="str">
        <f t="shared" ref="A9:A72" ca="1" si="3">IF(ROW()-7&lt;=筆數,VLOOKUP(ROW()-7,日記表,3,FALSE),0)</f>
        <v>2301002</v>
      </c>
      <c r="B9" s="208">
        <f t="shared" ref="B9:B72" ca="1" si="4">IF(ROW()-7&lt;=筆數,VLOOKUP(ROW()-7,日記表,4,FALSE),0)</f>
        <v>44929</v>
      </c>
      <c r="C9" s="306" t="str">
        <f t="shared" ref="C9:C72" ca="1" si="5">IF(ROW()-7&lt;=筆數,VLOOKUP(ROW()-7,日記表,10,FALSE),0)</f>
        <v>大小章一套</v>
      </c>
      <c r="D9" s="306"/>
      <c r="E9" s="306"/>
      <c r="F9" s="210">
        <f t="shared" ca="1" si="0"/>
        <v>0</v>
      </c>
      <c r="G9" s="210">
        <f t="shared" ca="1" si="1"/>
        <v>500</v>
      </c>
      <c r="H9" s="210">
        <f t="shared" ca="1" si="2"/>
        <v>999500</v>
      </c>
    </row>
    <row r="10" spans="1:10" x14ac:dyDescent="0.4">
      <c r="A10" s="59" t="str">
        <f t="shared" ca="1" si="3"/>
        <v>2301003</v>
      </c>
      <c r="B10" s="208">
        <f t="shared" ca="1" si="4"/>
        <v>44931</v>
      </c>
      <c r="C10" s="306" t="str">
        <f t="shared" ca="1" si="5"/>
        <v>顧問諮詢</v>
      </c>
      <c r="D10" s="306"/>
      <c r="E10" s="306"/>
      <c r="F10" s="210">
        <f t="shared" ca="1" si="0"/>
        <v>6000</v>
      </c>
      <c r="G10" s="210">
        <f t="shared" ca="1" si="1"/>
        <v>0</v>
      </c>
      <c r="H10" s="210">
        <f t="shared" ca="1" si="2"/>
        <v>1005500</v>
      </c>
    </row>
    <row r="11" spans="1:10" x14ac:dyDescent="0.4">
      <c r="A11" s="59">
        <f t="shared" si="3"/>
        <v>0</v>
      </c>
      <c r="B11" s="208">
        <f t="shared" si="4"/>
        <v>0</v>
      </c>
      <c r="C11" s="306">
        <f t="shared" si="5"/>
        <v>0</v>
      </c>
      <c r="D11" s="306"/>
      <c r="E11" s="306"/>
      <c r="F11" s="210">
        <f t="shared" si="0"/>
        <v>0</v>
      </c>
      <c r="G11" s="210">
        <f t="shared" si="1"/>
        <v>0</v>
      </c>
      <c r="H11" s="210" t="str">
        <f t="shared" si="2"/>
        <v/>
      </c>
    </row>
    <row r="12" spans="1:10" x14ac:dyDescent="0.4">
      <c r="A12" s="59">
        <f t="shared" si="3"/>
        <v>0</v>
      </c>
      <c r="B12" s="208">
        <f t="shared" si="4"/>
        <v>0</v>
      </c>
      <c r="C12" s="306">
        <f t="shared" si="5"/>
        <v>0</v>
      </c>
      <c r="D12" s="306"/>
      <c r="E12" s="306"/>
      <c r="F12" s="210">
        <f t="shared" si="0"/>
        <v>0</v>
      </c>
      <c r="G12" s="210">
        <f t="shared" si="1"/>
        <v>0</v>
      </c>
      <c r="H12" s="210" t="str">
        <f t="shared" si="2"/>
        <v/>
      </c>
    </row>
    <row r="13" spans="1:10" x14ac:dyDescent="0.4">
      <c r="A13" s="59">
        <f t="shared" si="3"/>
        <v>0</v>
      </c>
      <c r="B13" s="208">
        <f t="shared" si="4"/>
        <v>0</v>
      </c>
      <c r="C13" s="306">
        <f t="shared" si="5"/>
        <v>0</v>
      </c>
      <c r="D13" s="306"/>
      <c r="E13" s="306"/>
      <c r="F13" s="210">
        <f t="shared" si="0"/>
        <v>0</v>
      </c>
      <c r="G13" s="210">
        <f t="shared" si="1"/>
        <v>0</v>
      </c>
      <c r="H13" s="210" t="str">
        <f t="shared" si="2"/>
        <v/>
      </c>
    </row>
    <row r="14" spans="1:10" x14ac:dyDescent="0.4">
      <c r="A14" s="59">
        <f t="shared" si="3"/>
        <v>0</v>
      </c>
      <c r="B14" s="208">
        <f t="shared" si="4"/>
        <v>0</v>
      </c>
      <c r="C14" s="306">
        <f t="shared" si="5"/>
        <v>0</v>
      </c>
      <c r="D14" s="306"/>
      <c r="E14" s="306"/>
      <c r="F14" s="210">
        <f t="shared" si="0"/>
        <v>0</v>
      </c>
      <c r="G14" s="210">
        <f t="shared" si="1"/>
        <v>0</v>
      </c>
      <c r="H14" s="210" t="str">
        <f t="shared" si="2"/>
        <v/>
      </c>
    </row>
    <row r="15" spans="1:10" x14ac:dyDescent="0.4">
      <c r="A15" s="59">
        <f t="shared" si="3"/>
        <v>0</v>
      </c>
      <c r="B15" s="208">
        <f t="shared" si="4"/>
        <v>0</v>
      </c>
      <c r="C15" s="306">
        <f t="shared" si="5"/>
        <v>0</v>
      </c>
      <c r="D15" s="306"/>
      <c r="E15" s="306"/>
      <c r="F15" s="210">
        <f t="shared" si="0"/>
        <v>0</v>
      </c>
      <c r="G15" s="210">
        <f t="shared" si="1"/>
        <v>0</v>
      </c>
      <c r="H15" s="210" t="str">
        <f t="shared" si="2"/>
        <v/>
      </c>
    </row>
    <row r="16" spans="1:10" x14ac:dyDescent="0.4">
      <c r="A16" s="59">
        <f t="shared" si="3"/>
        <v>0</v>
      </c>
      <c r="B16" s="208">
        <f t="shared" si="4"/>
        <v>0</v>
      </c>
      <c r="C16" s="306">
        <f t="shared" si="5"/>
        <v>0</v>
      </c>
      <c r="D16" s="306"/>
      <c r="E16" s="306"/>
      <c r="F16" s="210">
        <f t="shared" si="0"/>
        <v>0</v>
      </c>
      <c r="G16" s="210">
        <f t="shared" si="1"/>
        <v>0</v>
      </c>
      <c r="H16" s="210" t="str">
        <f t="shared" si="2"/>
        <v/>
      </c>
    </row>
    <row r="17" spans="1:8" ht="17" customHeight="1" x14ac:dyDescent="0.4">
      <c r="A17" s="59">
        <f t="shared" si="3"/>
        <v>0</v>
      </c>
      <c r="B17" s="208">
        <f t="shared" si="4"/>
        <v>0</v>
      </c>
      <c r="C17" s="306">
        <f t="shared" si="5"/>
        <v>0</v>
      </c>
      <c r="D17" s="306"/>
      <c r="E17" s="306"/>
      <c r="F17" s="210">
        <f t="shared" si="0"/>
        <v>0</v>
      </c>
      <c r="G17" s="210">
        <f t="shared" si="1"/>
        <v>0</v>
      </c>
      <c r="H17" s="210" t="str">
        <f t="shared" si="2"/>
        <v/>
      </c>
    </row>
    <row r="18" spans="1:8" ht="17" customHeight="1" x14ac:dyDescent="0.4">
      <c r="A18" s="59">
        <f t="shared" si="3"/>
        <v>0</v>
      </c>
      <c r="B18" s="208">
        <f t="shared" si="4"/>
        <v>0</v>
      </c>
      <c r="C18" s="306">
        <f t="shared" si="5"/>
        <v>0</v>
      </c>
      <c r="D18" s="306"/>
      <c r="E18" s="306"/>
      <c r="F18" s="210">
        <f t="shared" si="0"/>
        <v>0</v>
      </c>
      <c r="G18" s="210">
        <f t="shared" si="1"/>
        <v>0</v>
      </c>
      <c r="H18" s="210" t="str">
        <f t="shared" si="2"/>
        <v/>
      </c>
    </row>
    <row r="19" spans="1:8" ht="17" customHeight="1" x14ac:dyDescent="0.4">
      <c r="A19" s="59">
        <f t="shared" si="3"/>
        <v>0</v>
      </c>
      <c r="B19" s="208">
        <f t="shared" si="4"/>
        <v>0</v>
      </c>
      <c r="C19" s="306">
        <f t="shared" si="5"/>
        <v>0</v>
      </c>
      <c r="D19" s="306"/>
      <c r="E19" s="306"/>
      <c r="F19" s="210">
        <f t="shared" si="0"/>
        <v>0</v>
      </c>
      <c r="G19" s="210">
        <f t="shared" si="1"/>
        <v>0</v>
      </c>
      <c r="H19" s="210" t="str">
        <f t="shared" si="2"/>
        <v/>
      </c>
    </row>
    <row r="20" spans="1:8" ht="17" customHeight="1" x14ac:dyDescent="0.4">
      <c r="A20" s="59">
        <f t="shared" si="3"/>
        <v>0</v>
      </c>
      <c r="B20" s="208">
        <f t="shared" si="4"/>
        <v>0</v>
      </c>
      <c r="C20" s="306">
        <f t="shared" si="5"/>
        <v>0</v>
      </c>
      <c r="D20" s="306"/>
      <c r="E20" s="306"/>
      <c r="F20" s="210">
        <f t="shared" si="0"/>
        <v>0</v>
      </c>
      <c r="G20" s="210">
        <f t="shared" si="1"/>
        <v>0</v>
      </c>
      <c r="H20" s="210" t="str">
        <f t="shared" si="2"/>
        <v/>
      </c>
    </row>
    <row r="21" spans="1:8" ht="17" customHeight="1" x14ac:dyDescent="0.4">
      <c r="A21" s="59">
        <f t="shared" si="3"/>
        <v>0</v>
      </c>
      <c r="B21" s="208">
        <f t="shared" si="4"/>
        <v>0</v>
      </c>
      <c r="C21" s="306">
        <f t="shared" si="5"/>
        <v>0</v>
      </c>
      <c r="D21" s="306"/>
      <c r="E21" s="306"/>
      <c r="F21" s="210">
        <f t="shared" si="0"/>
        <v>0</v>
      </c>
      <c r="G21" s="210">
        <f t="shared" si="1"/>
        <v>0</v>
      </c>
      <c r="H21" s="210" t="str">
        <f t="shared" si="2"/>
        <v/>
      </c>
    </row>
    <row r="22" spans="1:8" ht="17" customHeight="1" x14ac:dyDescent="0.4">
      <c r="A22" s="59">
        <f t="shared" si="3"/>
        <v>0</v>
      </c>
      <c r="B22" s="208">
        <f t="shared" si="4"/>
        <v>0</v>
      </c>
      <c r="C22" s="306">
        <f t="shared" si="5"/>
        <v>0</v>
      </c>
      <c r="D22" s="306"/>
      <c r="E22" s="306"/>
      <c r="F22" s="210">
        <f t="shared" si="0"/>
        <v>0</v>
      </c>
      <c r="G22" s="210">
        <f t="shared" si="1"/>
        <v>0</v>
      </c>
      <c r="H22" s="210" t="str">
        <f t="shared" si="2"/>
        <v/>
      </c>
    </row>
    <row r="23" spans="1:8" ht="17" customHeight="1" x14ac:dyDescent="0.4">
      <c r="A23" s="59">
        <f t="shared" si="3"/>
        <v>0</v>
      </c>
      <c r="B23" s="208">
        <f t="shared" si="4"/>
        <v>0</v>
      </c>
      <c r="C23" s="306">
        <f t="shared" si="5"/>
        <v>0</v>
      </c>
      <c r="D23" s="306"/>
      <c r="E23" s="306"/>
      <c r="F23" s="210">
        <f t="shared" si="0"/>
        <v>0</v>
      </c>
      <c r="G23" s="210">
        <f t="shared" si="1"/>
        <v>0</v>
      </c>
      <c r="H23" s="210" t="str">
        <f t="shared" si="2"/>
        <v/>
      </c>
    </row>
    <row r="24" spans="1:8" ht="17" customHeight="1" x14ac:dyDescent="0.4">
      <c r="A24" s="59">
        <f t="shared" si="3"/>
        <v>0</v>
      </c>
      <c r="B24" s="208">
        <f t="shared" si="4"/>
        <v>0</v>
      </c>
      <c r="C24" s="306">
        <f t="shared" si="5"/>
        <v>0</v>
      </c>
      <c r="D24" s="306"/>
      <c r="E24" s="306"/>
      <c r="F24" s="210">
        <f t="shared" si="0"/>
        <v>0</v>
      </c>
      <c r="G24" s="210">
        <f t="shared" si="1"/>
        <v>0</v>
      </c>
      <c r="H24" s="210" t="str">
        <f t="shared" si="2"/>
        <v/>
      </c>
    </row>
    <row r="25" spans="1:8" ht="17" customHeight="1" x14ac:dyDescent="0.4">
      <c r="A25" s="59">
        <f t="shared" si="3"/>
        <v>0</v>
      </c>
      <c r="B25" s="208">
        <f t="shared" si="4"/>
        <v>0</v>
      </c>
      <c r="C25" s="306">
        <f t="shared" si="5"/>
        <v>0</v>
      </c>
      <c r="D25" s="306"/>
      <c r="E25" s="306"/>
      <c r="F25" s="210">
        <f t="shared" si="0"/>
        <v>0</v>
      </c>
      <c r="G25" s="210">
        <f t="shared" si="1"/>
        <v>0</v>
      </c>
      <c r="H25" s="210" t="str">
        <f t="shared" si="2"/>
        <v/>
      </c>
    </row>
    <row r="26" spans="1:8" ht="17" customHeight="1" x14ac:dyDescent="0.4">
      <c r="A26" s="59">
        <f t="shared" si="3"/>
        <v>0</v>
      </c>
      <c r="B26" s="208">
        <f t="shared" si="4"/>
        <v>0</v>
      </c>
      <c r="C26" s="306">
        <f t="shared" si="5"/>
        <v>0</v>
      </c>
      <c r="D26" s="306"/>
      <c r="E26" s="306"/>
      <c r="F26" s="210">
        <f t="shared" si="0"/>
        <v>0</v>
      </c>
      <c r="G26" s="210">
        <f t="shared" si="1"/>
        <v>0</v>
      </c>
      <c r="H26" s="210" t="str">
        <f t="shared" si="2"/>
        <v/>
      </c>
    </row>
    <row r="27" spans="1:8" ht="17" customHeight="1" x14ac:dyDescent="0.4">
      <c r="A27" s="59">
        <f t="shared" si="3"/>
        <v>0</v>
      </c>
      <c r="B27" s="208">
        <f t="shared" si="4"/>
        <v>0</v>
      </c>
      <c r="C27" s="306">
        <f t="shared" si="5"/>
        <v>0</v>
      </c>
      <c r="D27" s="306"/>
      <c r="E27" s="306"/>
      <c r="F27" s="210">
        <f t="shared" si="0"/>
        <v>0</v>
      </c>
      <c r="G27" s="210">
        <f t="shared" si="1"/>
        <v>0</v>
      </c>
      <c r="H27" s="210" t="str">
        <f t="shared" si="2"/>
        <v/>
      </c>
    </row>
    <row r="28" spans="1:8" ht="17" customHeight="1" x14ac:dyDescent="0.4">
      <c r="A28" s="59">
        <f t="shared" si="3"/>
        <v>0</v>
      </c>
      <c r="B28" s="208">
        <f t="shared" si="4"/>
        <v>0</v>
      </c>
      <c r="C28" s="306">
        <f t="shared" si="5"/>
        <v>0</v>
      </c>
      <c r="D28" s="306"/>
      <c r="E28" s="306"/>
      <c r="F28" s="210">
        <f t="shared" si="0"/>
        <v>0</v>
      </c>
      <c r="G28" s="210">
        <f t="shared" si="1"/>
        <v>0</v>
      </c>
      <c r="H28" s="210" t="str">
        <f t="shared" si="2"/>
        <v/>
      </c>
    </row>
    <row r="29" spans="1:8" ht="17" customHeight="1" x14ac:dyDescent="0.4">
      <c r="A29" s="59">
        <f t="shared" si="3"/>
        <v>0</v>
      </c>
      <c r="B29" s="208">
        <f t="shared" si="4"/>
        <v>0</v>
      </c>
      <c r="C29" s="306">
        <f t="shared" si="5"/>
        <v>0</v>
      </c>
      <c r="D29" s="306"/>
      <c r="E29" s="306"/>
      <c r="F29" s="210">
        <f t="shared" si="0"/>
        <v>0</v>
      </c>
      <c r="G29" s="210">
        <f t="shared" si="1"/>
        <v>0</v>
      </c>
      <c r="H29" s="210" t="str">
        <f t="shared" si="2"/>
        <v/>
      </c>
    </row>
    <row r="30" spans="1:8" ht="17" customHeight="1" x14ac:dyDescent="0.4">
      <c r="A30" s="59">
        <f t="shared" si="3"/>
        <v>0</v>
      </c>
      <c r="B30" s="208">
        <f t="shared" si="4"/>
        <v>0</v>
      </c>
      <c r="C30" s="306">
        <f t="shared" si="5"/>
        <v>0</v>
      </c>
      <c r="D30" s="306"/>
      <c r="E30" s="306"/>
      <c r="F30" s="210">
        <f t="shared" si="0"/>
        <v>0</v>
      </c>
      <c r="G30" s="210">
        <f t="shared" si="1"/>
        <v>0</v>
      </c>
      <c r="H30" s="210" t="str">
        <f t="shared" si="2"/>
        <v/>
      </c>
    </row>
    <row r="31" spans="1:8" ht="17" customHeight="1" x14ac:dyDescent="0.4">
      <c r="A31" s="59">
        <f t="shared" si="3"/>
        <v>0</v>
      </c>
      <c r="B31" s="208">
        <f t="shared" si="4"/>
        <v>0</v>
      </c>
      <c r="C31" s="306">
        <f t="shared" si="5"/>
        <v>0</v>
      </c>
      <c r="D31" s="306"/>
      <c r="E31" s="306"/>
      <c r="F31" s="210">
        <f t="shared" si="0"/>
        <v>0</v>
      </c>
      <c r="G31" s="210">
        <f t="shared" si="1"/>
        <v>0</v>
      </c>
      <c r="H31" s="210" t="str">
        <f t="shared" si="2"/>
        <v/>
      </c>
    </row>
    <row r="32" spans="1:8" ht="17" customHeight="1" x14ac:dyDescent="0.4">
      <c r="A32" s="59">
        <f t="shared" si="3"/>
        <v>0</v>
      </c>
      <c r="B32" s="208">
        <f t="shared" si="4"/>
        <v>0</v>
      </c>
      <c r="C32" s="306">
        <f t="shared" si="5"/>
        <v>0</v>
      </c>
      <c r="D32" s="306"/>
      <c r="E32" s="306"/>
      <c r="F32" s="210">
        <f t="shared" si="0"/>
        <v>0</v>
      </c>
      <c r="G32" s="210">
        <f t="shared" si="1"/>
        <v>0</v>
      </c>
      <c r="H32" s="210" t="str">
        <f t="shared" si="2"/>
        <v/>
      </c>
    </row>
    <row r="33" spans="1:8" ht="17" customHeight="1" x14ac:dyDescent="0.4">
      <c r="A33" s="59">
        <f t="shared" si="3"/>
        <v>0</v>
      </c>
      <c r="B33" s="208">
        <f t="shared" si="4"/>
        <v>0</v>
      </c>
      <c r="C33" s="306">
        <f t="shared" si="5"/>
        <v>0</v>
      </c>
      <c r="D33" s="306"/>
      <c r="E33" s="306"/>
      <c r="F33" s="210">
        <f t="shared" si="0"/>
        <v>0</v>
      </c>
      <c r="G33" s="210">
        <f t="shared" si="1"/>
        <v>0</v>
      </c>
      <c r="H33" s="210" t="str">
        <f t="shared" si="2"/>
        <v/>
      </c>
    </row>
    <row r="34" spans="1:8" ht="17" customHeight="1" x14ac:dyDescent="0.4">
      <c r="A34" s="59">
        <f t="shared" si="3"/>
        <v>0</v>
      </c>
      <c r="B34" s="208">
        <f t="shared" si="4"/>
        <v>0</v>
      </c>
      <c r="C34" s="306">
        <f t="shared" si="5"/>
        <v>0</v>
      </c>
      <c r="D34" s="306"/>
      <c r="E34" s="306"/>
      <c r="F34" s="210">
        <f t="shared" si="0"/>
        <v>0</v>
      </c>
      <c r="G34" s="210">
        <f t="shared" si="1"/>
        <v>0</v>
      </c>
      <c r="H34" s="210" t="str">
        <f t="shared" si="2"/>
        <v/>
      </c>
    </row>
    <row r="35" spans="1:8" ht="17" customHeight="1" x14ac:dyDescent="0.4">
      <c r="A35" s="59">
        <f t="shared" si="3"/>
        <v>0</v>
      </c>
      <c r="B35" s="208">
        <f t="shared" si="4"/>
        <v>0</v>
      </c>
      <c r="C35" s="306">
        <f t="shared" si="5"/>
        <v>0</v>
      </c>
      <c r="D35" s="306"/>
      <c r="E35" s="306"/>
      <c r="F35" s="210">
        <f t="shared" si="0"/>
        <v>0</v>
      </c>
      <c r="G35" s="210">
        <f t="shared" si="1"/>
        <v>0</v>
      </c>
      <c r="H35" s="210" t="str">
        <f t="shared" si="2"/>
        <v/>
      </c>
    </row>
    <row r="36" spans="1:8" ht="17" customHeight="1" x14ac:dyDescent="0.4">
      <c r="A36" s="59">
        <f t="shared" si="3"/>
        <v>0</v>
      </c>
      <c r="B36" s="208">
        <f t="shared" si="4"/>
        <v>0</v>
      </c>
      <c r="C36" s="306">
        <f t="shared" si="5"/>
        <v>0</v>
      </c>
      <c r="D36" s="306"/>
      <c r="E36" s="306"/>
      <c r="F36" s="210">
        <f t="shared" si="0"/>
        <v>0</v>
      </c>
      <c r="G36" s="210">
        <f t="shared" si="1"/>
        <v>0</v>
      </c>
      <c r="H36" s="210" t="str">
        <f t="shared" si="2"/>
        <v/>
      </c>
    </row>
    <row r="37" spans="1:8" ht="17" customHeight="1" x14ac:dyDescent="0.4">
      <c r="A37" s="59">
        <f t="shared" si="3"/>
        <v>0</v>
      </c>
      <c r="B37" s="208">
        <f t="shared" si="4"/>
        <v>0</v>
      </c>
      <c r="C37" s="306">
        <f t="shared" si="5"/>
        <v>0</v>
      </c>
      <c r="D37" s="306"/>
      <c r="E37" s="306"/>
      <c r="F37" s="210">
        <f t="shared" si="0"/>
        <v>0</v>
      </c>
      <c r="G37" s="210">
        <f t="shared" si="1"/>
        <v>0</v>
      </c>
      <c r="H37" s="210" t="str">
        <f t="shared" si="2"/>
        <v/>
      </c>
    </row>
    <row r="38" spans="1:8" ht="17" customHeight="1" x14ac:dyDescent="0.4">
      <c r="A38" s="59">
        <f t="shared" si="3"/>
        <v>0</v>
      </c>
      <c r="B38" s="208">
        <f t="shared" si="4"/>
        <v>0</v>
      </c>
      <c r="C38" s="306">
        <f t="shared" si="5"/>
        <v>0</v>
      </c>
      <c r="D38" s="306"/>
      <c r="E38" s="306"/>
      <c r="F38" s="210">
        <f t="shared" si="0"/>
        <v>0</v>
      </c>
      <c r="G38" s="210">
        <f t="shared" si="1"/>
        <v>0</v>
      </c>
      <c r="H38" s="210" t="str">
        <f t="shared" si="2"/>
        <v/>
      </c>
    </row>
    <row r="39" spans="1:8" ht="17" customHeight="1" x14ac:dyDescent="0.4">
      <c r="A39" s="59">
        <f t="shared" si="3"/>
        <v>0</v>
      </c>
      <c r="B39" s="208">
        <f t="shared" si="4"/>
        <v>0</v>
      </c>
      <c r="C39" s="306">
        <f t="shared" si="5"/>
        <v>0</v>
      </c>
      <c r="D39" s="306"/>
      <c r="E39" s="306"/>
      <c r="F39" s="210">
        <f t="shared" si="0"/>
        <v>0</v>
      </c>
      <c r="G39" s="210">
        <f t="shared" si="1"/>
        <v>0</v>
      </c>
      <c r="H39" s="210" t="str">
        <f t="shared" si="2"/>
        <v/>
      </c>
    </row>
    <row r="40" spans="1:8" ht="17" customHeight="1" x14ac:dyDescent="0.4">
      <c r="A40" s="59">
        <f t="shared" si="3"/>
        <v>0</v>
      </c>
      <c r="B40" s="208">
        <f t="shared" si="4"/>
        <v>0</v>
      </c>
      <c r="C40" s="306">
        <f t="shared" si="5"/>
        <v>0</v>
      </c>
      <c r="D40" s="306"/>
      <c r="E40" s="306"/>
      <c r="F40" s="210">
        <f t="shared" si="0"/>
        <v>0</v>
      </c>
      <c r="G40" s="210">
        <f t="shared" si="1"/>
        <v>0</v>
      </c>
      <c r="H40" s="210" t="str">
        <f t="shared" si="2"/>
        <v/>
      </c>
    </row>
    <row r="41" spans="1:8" ht="17" customHeight="1" x14ac:dyDescent="0.4">
      <c r="A41" s="59">
        <f t="shared" si="3"/>
        <v>0</v>
      </c>
      <c r="B41" s="208">
        <f t="shared" si="4"/>
        <v>0</v>
      </c>
      <c r="C41" s="306">
        <f t="shared" si="5"/>
        <v>0</v>
      </c>
      <c r="D41" s="306"/>
      <c r="E41" s="306"/>
      <c r="F41" s="210">
        <f t="shared" si="0"/>
        <v>0</v>
      </c>
      <c r="G41" s="210">
        <f t="shared" si="1"/>
        <v>0</v>
      </c>
      <c r="H41" s="210" t="str">
        <f t="shared" si="2"/>
        <v/>
      </c>
    </row>
    <row r="42" spans="1:8" x14ac:dyDescent="0.4">
      <c r="A42" s="59">
        <f t="shared" si="3"/>
        <v>0</v>
      </c>
      <c r="B42" s="208">
        <f t="shared" si="4"/>
        <v>0</v>
      </c>
      <c r="C42" s="306">
        <f t="shared" si="5"/>
        <v>0</v>
      </c>
      <c r="D42" s="306"/>
      <c r="E42" s="306"/>
      <c r="F42" s="210">
        <f t="shared" si="0"/>
        <v>0</v>
      </c>
      <c r="G42" s="210">
        <f t="shared" si="1"/>
        <v>0</v>
      </c>
      <c r="H42" s="210" t="str">
        <f t="shared" si="2"/>
        <v/>
      </c>
    </row>
    <row r="43" spans="1:8" x14ac:dyDescent="0.4">
      <c r="A43" s="59">
        <f t="shared" si="3"/>
        <v>0</v>
      </c>
      <c r="B43" s="208">
        <f t="shared" si="4"/>
        <v>0</v>
      </c>
      <c r="C43" s="306">
        <f t="shared" si="5"/>
        <v>0</v>
      </c>
      <c r="D43" s="306"/>
      <c r="E43" s="306"/>
      <c r="F43" s="210">
        <f t="shared" si="0"/>
        <v>0</v>
      </c>
      <c r="G43" s="210">
        <f t="shared" si="1"/>
        <v>0</v>
      </c>
      <c r="H43" s="210" t="str">
        <f t="shared" si="2"/>
        <v/>
      </c>
    </row>
    <row r="44" spans="1:8" x14ac:dyDescent="0.4">
      <c r="A44" s="59">
        <f t="shared" si="3"/>
        <v>0</v>
      </c>
      <c r="B44" s="208">
        <f t="shared" si="4"/>
        <v>0</v>
      </c>
      <c r="C44" s="306">
        <f t="shared" si="5"/>
        <v>0</v>
      </c>
      <c r="D44" s="306"/>
      <c r="E44" s="306"/>
      <c r="F44" s="210">
        <f t="shared" si="0"/>
        <v>0</v>
      </c>
      <c r="G44" s="210">
        <f t="shared" si="1"/>
        <v>0</v>
      </c>
      <c r="H44" s="210" t="str">
        <f t="shared" si="2"/>
        <v/>
      </c>
    </row>
    <row r="45" spans="1:8" x14ac:dyDescent="0.4">
      <c r="A45" s="59">
        <f t="shared" si="3"/>
        <v>0</v>
      </c>
      <c r="B45" s="208">
        <f t="shared" si="4"/>
        <v>0</v>
      </c>
      <c r="C45" s="306">
        <f t="shared" si="5"/>
        <v>0</v>
      </c>
      <c r="D45" s="306"/>
      <c r="E45" s="306"/>
      <c r="F45" s="210">
        <f t="shared" si="0"/>
        <v>0</v>
      </c>
      <c r="G45" s="210">
        <f t="shared" si="1"/>
        <v>0</v>
      </c>
      <c r="H45" s="210" t="str">
        <f t="shared" si="2"/>
        <v/>
      </c>
    </row>
    <row r="46" spans="1:8" x14ac:dyDescent="0.4">
      <c r="A46" s="59">
        <f t="shared" si="3"/>
        <v>0</v>
      </c>
      <c r="B46" s="208">
        <f t="shared" si="4"/>
        <v>0</v>
      </c>
      <c r="C46" s="306">
        <f t="shared" si="5"/>
        <v>0</v>
      </c>
      <c r="D46" s="306"/>
      <c r="E46" s="306"/>
      <c r="F46" s="210">
        <f t="shared" si="0"/>
        <v>0</v>
      </c>
      <c r="G46" s="210">
        <f t="shared" si="1"/>
        <v>0</v>
      </c>
      <c r="H46" s="210" t="str">
        <f t="shared" si="2"/>
        <v/>
      </c>
    </row>
    <row r="47" spans="1:8" x14ac:dyDescent="0.4">
      <c r="A47" s="59">
        <f t="shared" si="3"/>
        <v>0</v>
      </c>
      <c r="B47" s="208">
        <f t="shared" si="4"/>
        <v>0</v>
      </c>
      <c r="C47" s="306">
        <f t="shared" si="5"/>
        <v>0</v>
      </c>
      <c r="D47" s="306"/>
      <c r="E47" s="306"/>
      <c r="F47" s="210">
        <f t="shared" si="0"/>
        <v>0</v>
      </c>
      <c r="G47" s="210">
        <f t="shared" si="1"/>
        <v>0</v>
      </c>
      <c r="H47" s="210" t="str">
        <f t="shared" si="2"/>
        <v/>
      </c>
    </row>
    <row r="48" spans="1:8" x14ac:dyDescent="0.4">
      <c r="A48" s="59">
        <f t="shared" si="3"/>
        <v>0</v>
      </c>
      <c r="B48" s="208">
        <f t="shared" si="4"/>
        <v>0</v>
      </c>
      <c r="C48" s="306">
        <f t="shared" si="5"/>
        <v>0</v>
      </c>
      <c r="D48" s="306"/>
      <c r="E48" s="306"/>
      <c r="F48" s="210">
        <f t="shared" si="0"/>
        <v>0</v>
      </c>
      <c r="G48" s="210">
        <f t="shared" si="1"/>
        <v>0</v>
      </c>
      <c r="H48" s="210" t="str">
        <f t="shared" si="2"/>
        <v/>
      </c>
    </row>
    <row r="49" spans="1:8" x14ac:dyDescent="0.4">
      <c r="A49" s="59">
        <f t="shared" si="3"/>
        <v>0</v>
      </c>
      <c r="B49" s="208">
        <f t="shared" si="4"/>
        <v>0</v>
      </c>
      <c r="C49" s="306">
        <f t="shared" si="5"/>
        <v>0</v>
      </c>
      <c r="D49" s="306"/>
      <c r="E49" s="306"/>
      <c r="F49" s="210">
        <f t="shared" si="0"/>
        <v>0</v>
      </c>
      <c r="G49" s="210">
        <f t="shared" si="1"/>
        <v>0</v>
      </c>
      <c r="H49" s="210" t="str">
        <f t="shared" si="2"/>
        <v/>
      </c>
    </row>
    <row r="50" spans="1:8" x14ac:dyDescent="0.4">
      <c r="A50" s="59">
        <f t="shared" si="3"/>
        <v>0</v>
      </c>
      <c r="B50" s="208">
        <f t="shared" si="4"/>
        <v>0</v>
      </c>
      <c r="C50" s="306">
        <f t="shared" si="5"/>
        <v>0</v>
      </c>
      <c r="D50" s="306"/>
      <c r="E50" s="306"/>
      <c r="F50" s="210">
        <f t="shared" si="0"/>
        <v>0</v>
      </c>
      <c r="G50" s="210">
        <f t="shared" si="1"/>
        <v>0</v>
      </c>
      <c r="H50" s="210" t="str">
        <f t="shared" si="2"/>
        <v/>
      </c>
    </row>
    <row r="51" spans="1:8" x14ac:dyDescent="0.4">
      <c r="A51" s="59">
        <f t="shared" si="3"/>
        <v>0</v>
      </c>
      <c r="B51" s="208">
        <f t="shared" si="4"/>
        <v>0</v>
      </c>
      <c r="C51" s="306">
        <f t="shared" si="5"/>
        <v>0</v>
      </c>
      <c r="D51" s="306"/>
      <c r="E51" s="306"/>
      <c r="F51" s="210">
        <f t="shared" si="0"/>
        <v>0</v>
      </c>
      <c r="G51" s="210">
        <f t="shared" si="1"/>
        <v>0</v>
      </c>
      <c r="H51" s="210" t="str">
        <f t="shared" si="2"/>
        <v/>
      </c>
    </row>
    <row r="52" spans="1:8" x14ac:dyDescent="0.4">
      <c r="A52" s="59">
        <f t="shared" si="3"/>
        <v>0</v>
      </c>
      <c r="B52" s="208">
        <f t="shared" si="4"/>
        <v>0</v>
      </c>
      <c r="C52" s="306">
        <f t="shared" si="5"/>
        <v>0</v>
      </c>
      <c r="D52" s="306"/>
      <c r="E52" s="306"/>
      <c r="F52" s="210">
        <f t="shared" si="0"/>
        <v>0</v>
      </c>
      <c r="G52" s="210">
        <f t="shared" si="1"/>
        <v>0</v>
      </c>
      <c r="H52" s="210" t="str">
        <f t="shared" si="2"/>
        <v/>
      </c>
    </row>
    <row r="53" spans="1:8" x14ac:dyDescent="0.4">
      <c r="A53" s="59">
        <f t="shared" si="3"/>
        <v>0</v>
      </c>
      <c r="B53" s="208">
        <f t="shared" si="4"/>
        <v>0</v>
      </c>
      <c r="C53" s="306">
        <f t="shared" si="5"/>
        <v>0</v>
      </c>
      <c r="D53" s="306"/>
      <c r="E53" s="306"/>
      <c r="F53" s="210">
        <f t="shared" si="0"/>
        <v>0</v>
      </c>
      <c r="G53" s="210">
        <f t="shared" si="1"/>
        <v>0</v>
      </c>
      <c r="H53" s="210" t="str">
        <f t="shared" si="2"/>
        <v/>
      </c>
    </row>
    <row r="54" spans="1:8" x14ac:dyDescent="0.4">
      <c r="A54" s="59">
        <f t="shared" si="3"/>
        <v>0</v>
      </c>
      <c r="B54" s="208">
        <f t="shared" si="4"/>
        <v>0</v>
      </c>
      <c r="C54" s="306">
        <f t="shared" si="5"/>
        <v>0</v>
      </c>
      <c r="D54" s="306"/>
      <c r="E54" s="306"/>
      <c r="F54" s="210">
        <f t="shared" si="0"/>
        <v>0</v>
      </c>
      <c r="G54" s="210">
        <f t="shared" si="1"/>
        <v>0</v>
      </c>
      <c r="H54" s="210" t="str">
        <f t="shared" si="2"/>
        <v/>
      </c>
    </row>
    <row r="55" spans="1:8" x14ac:dyDescent="0.4">
      <c r="A55" s="59">
        <f t="shared" si="3"/>
        <v>0</v>
      </c>
      <c r="B55" s="208">
        <f t="shared" si="4"/>
        <v>0</v>
      </c>
      <c r="C55" s="306">
        <f t="shared" si="5"/>
        <v>0</v>
      </c>
      <c r="D55" s="306"/>
      <c r="E55" s="306"/>
      <c r="F55" s="210">
        <f t="shared" si="0"/>
        <v>0</v>
      </c>
      <c r="G55" s="210">
        <f t="shared" si="1"/>
        <v>0</v>
      </c>
      <c r="H55" s="210" t="str">
        <f t="shared" si="2"/>
        <v/>
      </c>
    </row>
    <row r="56" spans="1:8" x14ac:dyDescent="0.4">
      <c r="A56" s="59">
        <f t="shared" si="3"/>
        <v>0</v>
      </c>
      <c r="B56" s="208">
        <f t="shared" si="4"/>
        <v>0</v>
      </c>
      <c r="C56" s="306">
        <f t="shared" si="5"/>
        <v>0</v>
      </c>
      <c r="D56" s="306"/>
      <c r="E56" s="306"/>
      <c r="F56" s="210">
        <f t="shared" si="0"/>
        <v>0</v>
      </c>
      <c r="G56" s="210">
        <f t="shared" si="1"/>
        <v>0</v>
      </c>
      <c r="H56" s="210" t="str">
        <f t="shared" si="2"/>
        <v/>
      </c>
    </row>
    <row r="57" spans="1:8" x14ac:dyDescent="0.4">
      <c r="A57" s="59">
        <f t="shared" si="3"/>
        <v>0</v>
      </c>
      <c r="B57" s="208">
        <f t="shared" si="4"/>
        <v>0</v>
      </c>
      <c r="C57" s="306">
        <f t="shared" si="5"/>
        <v>0</v>
      </c>
      <c r="D57" s="306"/>
      <c r="E57" s="306"/>
      <c r="F57" s="210">
        <f t="shared" si="0"/>
        <v>0</v>
      </c>
      <c r="G57" s="210">
        <f t="shared" si="1"/>
        <v>0</v>
      </c>
      <c r="H57" s="210" t="str">
        <f t="shared" si="2"/>
        <v/>
      </c>
    </row>
    <row r="58" spans="1:8" x14ac:dyDescent="0.4">
      <c r="A58" s="59">
        <f t="shared" si="3"/>
        <v>0</v>
      </c>
      <c r="B58" s="208">
        <f t="shared" si="4"/>
        <v>0</v>
      </c>
      <c r="C58" s="306">
        <f t="shared" si="5"/>
        <v>0</v>
      </c>
      <c r="D58" s="306"/>
      <c r="E58" s="306"/>
      <c r="F58" s="210">
        <f t="shared" si="0"/>
        <v>0</v>
      </c>
      <c r="G58" s="210">
        <f t="shared" si="1"/>
        <v>0</v>
      </c>
      <c r="H58" s="210" t="str">
        <f t="shared" si="2"/>
        <v/>
      </c>
    </row>
    <row r="59" spans="1:8" x14ac:dyDescent="0.4">
      <c r="A59" s="59">
        <f t="shared" si="3"/>
        <v>0</v>
      </c>
      <c r="B59" s="208">
        <f t="shared" si="4"/>
        <v>0</v>
      </c>
      <c r="C59" s="306">
        <f t="shared" si="5"/>
        <v>0</v>
      </c>
      <c r="D59" s="306"/>
      <c r="E59" s="306"/>
      <c r="F59" s="210">
        <f t="shared" si="0"/>
        <v>0</v>
      </c>
      <c r="G59" s="210">
        <f t="shared" si="1"/>
        <v>0</v>
      </c>
      <c r="H59" s="210" t="str">
        <f t="shared" si="2"/>
        <v/>
      </c>
    </row>
    <row r="60" spans="1:8" x14ac:dyDescent="0.4">
      <c r="A60" s="59">
        <f t="shared" si="3"/>
        <v>0</v>
      </c>
      <c r="B60" s="208">
        <f t="shared" si="4"/>
        <v>0</v>
      </c>
      <c r="C60" s="306">
        <f t="shared" si="5"/>
        <v>0</v>
      </c>
      <c r="D60" s="306"/>
      <c r="E60" s="306"/>
      <c r="F60" s="210">
        <f t="shared" si="0"/>
        <v>0</v>
      </c>
      <c r="G60" s="210">
        <f t="shared" si="1"/>
        <v>0</v>
      </c>
      <c r="H60" s="210" t="str">
        <f t="shared" si="2"/>
        <v/>
      </c>
    </row>
    <row r="61" spans="1:8" x14ac:dyDescent="0.4">
      <c r="A61" s="59">
        <f t="shared" si="3"/>
        <v>0</v>
      </c>
      <c r="B61" s="208">
        <f t="shared" si="4"/>
        <v>0</v>
      </c>
      <c r="C61" s="306">
        <f t="shared" si="5"/>
        <v>0</v>
      </c>
      <c r="D61" s="306"/>
      <c r="E61" s="306"/>
      <c r="F61" s="210">
        <f t="shared" si="0"/>
        <v>0</v>
      </c>
      <c r="G61" s="210">
        <f t="shared" si="1"/>
        <v>0</v>
      </c>
      <c r="H61" s="210" t="str">
        <f t="shared" si="2"/>
        <v/>
      </c>
    </row>
    <row r="62" spans="1:8" x14ac:dyDescent="0.4">
      <c r="A62" s="59">
        <f t="shared" si="3"/>
        <v>0</v>
      </c>
      <c r="B62" s="208">
        <f t="shared" si="4"/>
        <v>0</v>
      </c>
      <c r="C62" s="306">
        <f t="shared" si="5"/>
        <v>0</v>
      </c>
      <c r="D62" s="306"/>
      <c r="E62" s="306"/>
      <c r="F62" s="210">
        <f t="shared" si="0"/>
        <v>0</v>
      </c>
      <c r="G62" s="210">
        <f t="shared" si="1"/>
        <v>0</v>
      </c>
      <c r="H62" s="210" t="str">
        <f t="shared" si="2"/>
        <v/>
      </c>
    </row>
    <row r="63" spans="1:8" x14ac:dyDescent="0.4">
      <c r="A63" s="59">
        <f t="shared" si="3"/>
        <v>0</v>
      </c>
      <c r="B63" s="208">
        <f t="shared" si="4"/>
        <v>0</v>
      </c>
      <c r="C63" s="306">
        <f t="shared" si="5"/>
        <v>0</v>
      </c>
      <c r="D63" s="306"/>
      <c r="E63" s="306"/>
      <c r="F63" s="210">
        <f t="shared" si="0"/>
        <v>0</v>
      </c>
      <c r="G63" s="210">
        <f t="shared" si="1"/>
        <v>0</v>
      </c>
      <c r="H63" s="210" t="str">
        <f t="shared" si="2"/>
        <v/>
      </c>
    </row>
    <row r="64" spans="1:8" x14ac:dyDescent="0.4">
      <c r="A64" s="59">
        <f t="shared" si="3"/>
        <v>0</v>
      </c>
      <c r="B64" s="208">
        <f t="shared" si="4"/>
        <v>0</v>
      </c>
      <c r="C64" s="306">
        <f t="shared" si="5"/>
        <v>0</v>
      </c>
      <c r="D64" s="306"/>
      <c r="E64" s="306"/>
      <c r="F64" s="210">
        <f t="shared" si="0"/>
        <v>0</v>
      </c>
      <c r="G64" s="210">
        <f t="shared" si="1"/>
        <v>0</v>
      </c>
      <c r="H64" s="210" t="str">
        <f t="shared" si="2"/>
        <v/>
      </c>
    </row>
    <row r="65" spans="1:8" x14ac:dyDescent="0.4">
      <c r="A65" s="59">
        <f t="shared" si="3"/>
        <v>0</v>
      </c>
      <c r="B65" s="208">
        <f t="shared" si="4"/>
        <v>0</v>
      </c>
      <c r="C65" s="306">
        <f t="shared" si="5"/>
        <v>0</v>
      </c>
      <c r="D65" s="306"/>
      <c r="E65" s="306"/>
      <c r="F65" s="210">
        <f t="shared" si="0"/>
        <v>0</v>
      </c>
      <c r="G65" s="210">
        <f t="shared" si="1"/>
        <v>0</v>
      </c>
      <c r="H65" s="210" t="str">
        <f t="shared" si="2"/>
        <v/>
      </c>
    </row>
    <row r="66" spans="1:8" x14ac:dyDescent="0.4">
      <c r="A66" s="59">
        <f t="shared" si="3"/>
        <v>0</v>
      </c>
      <c r="B66" s="208">
        <f t="shared" si="4"/>
        <v>0</v>
      </c>
      <c r="C66" s="306">
        <f t="shared" si="5"/>
        <v>0</v>
      </c>
      <c r="D66" s="306"/>
      <c r="E66" s="306"/>
      <c r="F66" s="210">
        <f t="shared" si="0"/>
        <v>0</v>
      </c>
      <c r="G66" s="210">
        <f t="shared" si="1"/>
        <v>0</v>
      </c>
      <c r="H66" s="210" t="str">
        <f t="shared" si="2"/>
        <v/>
      </c>
    </row>
    <row r="67" spans="1:8" x14ac:dyDescent="0.4">
      <c r="A67" s="59">
        <f t="shared" si="3"/>
        <v>0</v>
      </c>
      <c r="B67" s="208">
        <f t="shared" si="4"/>
        <v>0</v>
      </c>
      <c r="C67" s="306">
        <f t="shared" si="5"/>
        <v>0</v>
      </c>
      <c r="D67" s="306"/>
      <c r="E67" s="306"/>
      <c r="F67" s="210">
        <f t="shared" si="0"/>
        <v>0</v>
      </c>
      <c r="G67" s="210">
        <f t="shared" si="1"/>
        <v>0</v>
      </c>
      <c r="H67" s="210" t="str">
        <f t="shared" si="2"/>
        <v/>
      </c>
    </row>
    <row r="68" spans="1:8" x14ac:dyDescent="0.4">
      <c r="A68" s="59">
        <f t="shared" si="3"/>
        <v>0</v>
      </c>
      <c r="B68" s="208">
        <f t="shared" si="4"/>
        <v>0</v>
      </c>
      <c r="C68" s="306">
        <f t="shared" si="5"/>
        <v>0</v>
      </c>
      <c r="D68" s="306"/>
      <c r="E68" s="306"/>
      <c r="F68" s="210">
        <f t="shared" si="0"/>
        <v>0</v>
      </c>
      <c r="G68" s="210">
        <f t="shared" si="1"/>
        <v>0</v>
      </c>
      <c r="H68" s="210" t="str">
        <f t="shared" si="2"/>
        <v/>
      </c>
    </row>
    <row r="69" spans="1:8" x14ac:dyDescent="0.4">
      <c r="A69" s="59">
        <f t="shared" si="3"/>
        <v>0</v>
      </c>
      <c r="B69" s="208">
        <f t="shared" si="4"/>
        <v>0</v>
      </c>
      <c r="C69" s="306">
        <f t="shared" si="5"/>
        <v>0</v>
      </c>
      <c r="D69" s="306"/>
      <c r="E69" s="306"/>
      <c r="F69" s="210">
        <f t="shared" si="0"/>
        <v>0</v>
      </c>
      <c r="G69" s="210">
        <f t="shared" si="1"/>
        <v>0</v>
      </c>
      <c r="H69" s="210" t="str">
        <f t="shared" si="2"/>
        <v/>
      </c>
    </row>
    <row r="70" spans="1:8" x14ac:dyDescent="0.4">
      <c r="A70" s="59">
        <f t="shared" si="3"/>
        <v>0</v>
      </c>
      <c r="B70" s="208">
        <f t="shared" si="4"/>
        <v>0</v>
      </c>
      <c r="C70" s="306">
        <f t="shared" si="5"/>
        <v>0</v>
      </c>
      <c r="D70" s="306"/>
      <c r="E70" s="306"/>
      <c r="F70" s="210">
        <f t="shared" si="0"/>
        <v>0</v>
      </c>
      <c r="G70" s="210">
        <f t="shared" si="1"/>
        <v>0</v>
      </c>
      <c r="H70" s="210" t="str">
        <f t="shared" si="2"/>
        <v/>
      </c>
    </row>
    <row r="71" spans="1:8" x14ac:dyDescent="0.4">
      <c r="A71" s="59">
        <f t="shared" si="3"/>
        <v>0</v>
      </c>
      <c r="B71" s="208">
        <f t="shared" si="4"/>
        <v>0</v>
      </c>
      <c r="C71" s="306">
        <f t="shared" si="5"/>
        <v>0</v>
      </c>
      <c r="D71" s="306"/>
      <c r="E71" s="306"/>
      <c r="F71" s="210">
        <f t="shared" si="0"/>
        <v>0</v>
      </c>
      <c r="G71" s="210">
        <f t="shared" si="1"/>
        <v>0</v>
      </c>
      <c r="H71" s="210" t="str">
        <f t="shared" si="2"/>
        <v/>
      </c>
    </row>
    <row r="72" spans="1:8" x14ac:dyDescent="0.4">
      <c r="A72" s="59">
        <f t="shared" si="3"/>
        <v>0</v>
      </c>
      <c r="B72" s="208">
        <f t="shared" si="4"/>
        <v>0</v>
      </c>
      <c r="C72" s="306">
        <f t="shared" si="5"/>
        <v>0</v>
      </c>
      <c r="D72" s="306"/>
      <c r="E72" s="306"/>
      <c r="F72" s="210">
        <f t="shared" ref="F72:F135" si="6">IF(ROW()-7&lt;=筆數,VLOOKUP(ROW()-7,日記表,11,FALSE),0)</f>
        <v>0</v>
      </c>
      <c r="G72" s="210">
        <f t="shared" ref="G72:G135" si="7">IF(ROW()-7&lt;=筆數,VLOOKUP(ROW()-7,日記表,12,FALSE),0)</f>
        <v>0</v>
      </c>
      <c r="H72" s="210" t="str">
        <f t="shared" ref="H72:H135" si="8">IF(A72=0,"",IF(DC="借",H71+F72-G72,H71+G72-F72))</f>
        <v/>
      </c>
    </row>
    <row r="73" spans="1:8" x14ac:dyDescent="0.4">
      <c r="A73" s="59">
        <f t="shared" ref="A73:A136" si="9">IF(ROW()-7&lt;=筆數,VLOOKUP(ROW()-7,日記表,3,FALSE),0)</f>
        <v>0</v>
      </c>
      <c r="B73" s="208">
        <f t="shared" ref="B73:B136" si="10">IF(ROW()-7&lt;=筆數,VLOOKUP(ROW()-7,日記表,4,FALSE),0)</f>
        <v>0</v>
      </c>
      <c r="C73" s="306">
        <f t="shared" ref="C73:C136" si="11">IF(ROW()-7&lt;=筆數,VLOOKUP(ROW()-7,日記表,10,FALSE),0)</f>
        <v>0</v>
      </c>
      <c r="D73" s="306"/>
      <c r="E73" s="306"/>
      <c r="F73" s="210">
        <f t="shared" si="6"/>
        <v>0</v>
      </c>
      <c r="G73" s="210">
        <f t="shared" si="7"/>
        <v>0</v>
      </c>
      <c r="H73" s="210" t="str">
        <f t="shared" si="8"/>
        <v/>
      </c>
    </row>
    <row r="74" spans="1:8" x14ac:dyDescent="0.4">
      <c r="A74" s="59">
        <f t="shared" si="9"/>
        <v>0</v>
      </c>
      <c r="B74" s="208">
        <f t="shared" si="10"/>
        <v>0</v>
      </c>
      <c r="C74" s="306">
        <f t="shared" si="11"/>
        <v>0</v>
      </c>
      <c r="D74" s="306"/>
      <c r="E74" s="306"/>
      <c r="F74" s="210">
        <f t="shared" si="6"/>
        <v>0</v>
      </c>
      <c r="G74" s="210">
        <f t="shared" si="7"/>
        <v>0</v>
      </c>
      <c r="H74" s="210" t="str">
        <f t="shared" si="8"/>
        <v/>
      </c>
    </row>
    <row r="75" spans="1:8" x14ac:dyDescent="0.4">
      <c r="A75" s="59">
        <f t="shared" si="9"/>
        <v>0</v>
      </c>
      <c r="B75" s="208">
        <f t="shared" si="10"/>
        <v>0</v>
      </c>
      <c r="C75" s="306">
        <f t="shared" si="11"/>
        <v>0</v>
      </c>
      <c r="D75" s="306"/>
      <c r="E75" s="306"/>
      <c r="F75" s="210">
        <f t="shared" si="6"/>
        <v>0</v>
      </c>
      <c r="G75" s="210">
        <f t="shared" si="7"/>
        <v>0</v>
      </c>
      <c r="H75" s="210" t="str">
        <f t="shared" si="8"/>
        <v/>
      </c>
    </row>
    <row r="76" spans="1:8" x14ac:dyDescent="0.4">
      <c r="A76" s="59">
        <f t="shared" si="9"/>
        <v>0</v>
      </c>
      <c r="B76" s="208">
        <f t="shared" si="10"/>
        <v>0</v>
      </c>
      <c r="C76" s="306">
        <f t="shared" si="11"/>
        <v>0</v>
      </c>
      <c r="D76" s="306"/>
      <c r="E76" s="306"/>
      <c r="F76" s="210">
        <f t="shared" si="6"/>
        <v>0</v>
      </c>
      <c r="G76" s="210">
        <f t="shared" si="7"/>
        <v>0</v>
      </c>
      <c r="H76" s="210" t="str">
        <f t="shared" si="8"/>
        <v/>
      </c>
    </row>
    <row r="77" spans="1:8" x14ac:dyDescent="0.4">
      <c r="A77" s="59">
        <f t="shared" si="9"/>
        <v>0</v>
      </c>
      <c r="B77" s="208">
        <f t="shared" si="10"/>
        <v>0</v>
      </c>
      <c r="C77" s="306">
        <f t="shared" si="11"/>
        <v>0</v>
      </c>
      <c r="D77" s="306"/>
      <c r="E77" s="306"/>
      <c r="F77" s="210">
        <f t="shared" si="6"/>
        <v>0</v>
      </c>
      <c r="G77" s="210">
        <f t="shared" si="7"/>
        <v>0</v>
      </c>
      <c r="H77" s="210" t="str">
        <f t="shared" si="8"/>
        <v/>
      </c>
    </row>
    <row r="78" spans="1:8" x14ac:dyDescent="0.4">
      <c r="A78" s="59">
        <f t="shared" si="9"/>
        <v>0</v>
      </c>
      <c r="B78" s="208">
        <f t="shared" si="10"/>
        <v>0</v>
      </c>
      <c r="C78" s="306">
        <f t="shared" si="11"/>
        <v>0</v>
      </c>
      <c r="D78" s="306"/>
      <c r="E78" s="306"/>
      <c r="F78" s="210">
        <f t="shared" si="6"/>
        <v>0</v>
      </c>
      <c r="G78" s="210">
        <f t="shared" si="7"/>
        <v>0</v>
      </c>
      <c r="H78" s="210" t="str">
        <f t="shared" si="8"/>
        <v/>
      </c>
    </row>
    <row r="79" spans="1:8" x14ac:dyDescent="0.4">
      <c r="A79" s="59">
        <f t="shared" si="9"/>
        <v>0</v>
      </c>
      <c r="B79" s="208">
        <f t="shared" si="10"/>
        <v>0</v>
      </c>
      <c r="C79" s="306">
        <f t="shared" si="11"/>
        <v>0</v>
      </c>
      <c r="D79" s="306"/>
      <c r="E79" s="306"/>
      <c r="F79" s="210">
        <f t="shared" si="6"/>
        <v>0</v>
      </c>
      <c r="G79" s="210">
        <f t="shared" si="7"/>
        <v>0</v>
      </c>
      <c r="H79" s="210" t="str">
        <f t="shared" si="8"/>
        <v/>
      </c>
    </row>
    <row r="80" spans="1:8" x14ac:dyDescent="0.4">
      <c r="A80" s="59">
        <f t="shared" si="9"/>
        <v>0</v>
      </c>
      <c r="B80" s="208">
        <f t="shared" si="10"/>
        <v>0</v>
      </c>
      <c r="C80" s="306">
        <f t="shared" si="11"/>
        <v>0</v>
      </c>
      <c r="D80" s="306"/>
      <c r="E80" s="306"/>
      <c r="F80" s="210">
        <f t="shared" si="6"/>
        <v>0</v>
      </c>
      <c r="G80" s="210">
        <f t="shared" si="7"/>
        <v>0</v>
      </c>
      <c r="H80" s="210" t="str">
        <f t="shared" si="8"/>
        <v/>
      </c>
    </row>
    <row r="81" spans="1:8" x14ac:dyDescent="0.4">
      <c r="A81" s="59">
        <f t="shared" si="9"/>
        <v>0</v>
      </c>
      <c r="B81" s="208">
        <f t="shared" si="10"/>
        <v>0</v>
      </c>
      <c r="C81" s="306">
        <f t="shared" si="11"/>
        <v>0</v>
      </c>
      <c r="D81" s="306"/>
      <c r="E81" s="306"/>
      <c r="F81" s="210">
        <f t="shared" si="6"/>
        <v>0</v>
      </c>
      <c r="G81" s="210">
        <f t="shared" si="7"/>
        <v>0</v>
      </c>
      <c r="H81" s="210" t="str">
        <f t="shared" si="8"/>
        <v/>
      </c>
    </row>
    <row r="82" spans="1:8" x14ac:dyDescent="0.4">
      <c r="A82" s="59">
        <f t="shared" si="9"/>
        <v>0</v>
      </c>
      <c r="B82" s="208">
        <f t="shared" si="10"/>
        <v>0</v>
      </c>
      <c r="C82" s="306">
        <f t="shared" si="11"/>
        <v>0</v>
      </c>
      <c r="D82" s="306"/>
      <c r="E82" s="306"/>
      <c r="F82" s="210">
        <f t="shared" si="6"/>
        <v>0</v>
      </c>
      <c r="G82" s="210">
        <f t="shared" si="7"/>
        <v>0</v>
      </c>
      <c r="H82" s="210" t="str">
        <f t="shared" si="8"/>
        <v/>
      </c>
    </row>
    <row r="83" spans="1:8" x14ac:dyDescent="0.4">
      <c r="A83" s="59">
        <f t="shared" si="9"/>
        <v>0</v>
      </c>
      <c r="B83" s="208">
        <f t="shared" si="10"/>
        <v>0</v>
      </c>
      <c r="C83" s="306">
        <f t="shared" si="11"/>
        <v>0</v>
      </c>
      <c r="D83" s="306"/>
      <c r="E83" s="306"/>
      <c r="F83" s="210">
        <f t="shared" si="6"/>
        <v>0</v>
      </c>
      <c r="G83" s="210">
        <f t="shared" si="7"/>
        <v>0</v>
      </c>
      <c r="H83" s="210" t="str">
        <f t="shared" si="8"/>
        <v/>
      </c>
    </row>
    <row r="84" spans="1:8" x14ac:dyDescent="0.4">
      <c r="A84" s="59">
        <f t="shared" si="9"/>
        <v>0</v>
      </c>
      <c r="B84" s="208">
        <f t="shared" si="10"/>
        <v>0</v>
      </c>
      <c r="C84" s="306">
        <f t="shared" si="11"/>
        <v>0</v>
      </c>
      <c r="D84" s="306"/>
      <c r="E84" s="306"/>
      <c r="F84" s="210">
        <f t="shared" si="6"/>
        <v>0</v>
      </c>
      <c r="G84" s="210">
        <f t="shared" si="7"/>
        <v>0</v>
      </c>
      <c r="H84" s="210" t="str">
        <f t="shared" si="8"/>
        <v/>
      </c>
    </row>
    <row r="85" spans="1:8" x14ac:dyDescent="0.4">
      <c r="A85" s="59">
        <f t="shared" si="9"/>
        <v>0</v>
      </c>
      <c r="B85" s="208">
        <f t="shared" si="10"/>
        <v>0</v>
      </c>
      <c r="C85" s="306">
        <f t="shared" si="11"/>
        <v>0</v>
      </c>
      <c r="D85" s="306"/>
      <c r="E85" s="306"/>
      <c r="F85" s="210">
        <f t="shared" si="6"/>
        <v>0</v>
      </c>
      <c r="G85" s="210">
        <f t="shared" si="7"/>
        <v>0</v>
      </c>
      <c r="H85" s="210" t="str">
        <f t="shared" si="8"/>
        <v/>
      </c>
    </row>
    <row r="86" spans="1:8" x14ac:dyDescent="0.4">
      <c r="A86" s="59">
        <f t="shared" si="9"/>
        <v>0</v>
      </c>
      <c r="B86" s="208">
        <f t="shared" si="10"/>
        <v>0</v>
      </c>
      <c r="C86" s="306">
        <f t="shared" si="11"/>
        <v>0</v>
      </c>
      <c r="D86" s="306"/>
      <c r="E86" s="306"/>
      <c r="F86" s="210">
        <f t="shared" si="6"/>
        <v>0</v>
      </c>
      <c r="G86" s="210">
        <f t="shared" si="7"/>
        <v>0</v>
      </c>
      <c r="H86" s="210" t="str">
        <f t="shared" si="8"/>
        <v/>
      </c>
    </row>
    <row r="87" spans="1:8" x14ac:dyDescent="0.4">
      <c r="A87" s="59">
        <f t="shared" si="9"/>
        <v>0</v>
      </c>
      <c r="B87" s="208">
        <f t="shared" si="10"/>
        <v>0</v>
      </c>
      <c r="C87" s="306">
        <f t="shared" si="11"/>
        <v>0</v>
      </c>
      <c r="D87" s="306"/>
      <c r="E87" s="306"/>
      <c r="F87" s="210">
        <f t="shared" si="6"/>
        <v>0</v>
      </c>
      <c r="G87" s="210">
        <f t="shared" si="7"/>
        <v>0</v>
      </c>
      <c r="H87" s="210" t="str">
        <f t="shared" si="8"/>
        <v/>
      </c>
    </row>
    <row r="88" spans="1:8" x14ac:dyDescent="0.4">
      <c r="A88" s="59">
        <f t="shared" si="9"/>
        <v>0</v>
      </c>
      <c r="B88" s="208">
        <f t="shared" si="10"/>
        <v>0</v>
      </c>
      <c r="C88" s="306">
        <f t="shared" si="11"/>
        <v>0</v>
      </c>
      <c r="D88" s="306"/>
      <c r="E88" s="306"/>
      <c r="F88" s="210">
        <f t="shared" si="6"/>
        <v>0</v>
      </c>
      <c r="G88" s="210">
        <f t="shared" si="7"/>
        <v>0</v>
      </c>
      <c r="H88" s="210" t="str">
        <f t="shared" si="8"/>
        <v/>
      </c>
    </row>
    <row r="89" spans="1:8" x14ac:dyDescent="0.4">
      <c r="A89" s="59">
        <f t="shared" si="9"/>
        <v>0</v>
      </c>
      <c r="B89" s="208">
        <f t="shared" si="10"/>
        <v>0</v>
      </c>
      <c r="C89" s="306">
        <f t="shared" si="11"/>
        <v>0</v>
      </c>
      <c r="D89" s="306"/>
      <c r="E89" s="306"/>
      <c r="F89" s="210">
        <f t="shared" si="6"/>
        <v>0</v>
      </c>
      <c r="G89" s="210">
        <f t="shared" si="7"/>
        <v>0</v>
      </c>
      <c r="H89" s="210" t="str">
        <f t="shared" si="8"/>
        <v/>
      </c>
    </row>
    <row r="90" spans="1:8" x14ac:dyDescent="0.4">
      <c r="A90" s="59">
        <f t="shared" si="9"/>
        <v>0</v>
      </c>
      <c r="B90" s="208">
        <f t="shared" si="10"/>
        <v>0</v>
      </c>
      <c r="C90" s="306">
        <f t="shared" si="11"/>
        <v>0</v>
      </c>
      <c r="D90" s="306"/>
      <c r="E90" s="306"/>
      <c r="F90" s="210">
        <f t="shared" si="6"/>
        <v>0</v>
      </c>
      <c r="G90" s="210">
        <f t="shared" si="7"/>
        <v>0</v>
      </c>
      <c r="H90" s="210" t="str">
        <f t="shared" si="8"/>
        <v/>
      </c>
    </row>
    <row r="91" spans="1:8" x14ac:dyDescent="0.4">
      <c r="A91" s="59">
        <f t="shared" si="9"/>
        <v>0</v>
      </c>
      <c r="B91" s="208">
        <f t="shared" si="10"/>
        <v>0</v>
      </c>
      <c r="C91" s="306">
        <f t="shared" si="11"/>
        <v>0</v>
      </c>
      <c r="D91" s="306"/>
      <c r="E91" s="306"/>
      <c r="F91" s="210">
        <f t="shared" si="6"/>
        <v>0</v>
      </c>
      <c r="G91" s="210">
        <f t="shared" si="7"/>
        <v>0</v>
      </c>
      <c r="H91" s="210" t="str">
        <f t="shared" si="8"/>
        <v/>
      </c>
    </row>
    <row r="92" spans="1:8" x14ac:dyDescent="0.4">
      <c r="A92" s="59">
        <f t="shared" si="9"/>
        <v>0</v>
      </c>
      <c r="B92" s="208">
        <f t="shared" si="10"/>
        <v>0</v>
      </c>
      <c r="C92" s="306">
        <f t="shared" si="11"/>
        <v>0</v>
      </c>
      <c r="D92" s="306"/>
      <c r="E92" s="306"/>
      <c r="F92" s="210">
        <f t="shared" si="6"/>
        <v>0</v>
      </c>
      <c r="G92" s="210">
        <f t="shared" si="7"/>
        <v>0</v>
      </c>
      <c r="H92" s="210" t="str">
        <f t="shared" si="8"/>
        <v/>
      </c>
    </row>
    <row r="93" spans="1:8" x14ac:dyDescent="0.4">
      <c r="A93" s="59">
        <f t="shared" si="9"/>
        <v>0</v>
      </c>
      <c r="B93" s="208">
        <f t="shared" si="10"/>
        <v>0</v>
      </c>
      <c r="C93" s="306">
        <f t="shared" si="11"/>
        <v>0</v>
      </c>
      <c r="D93" s="306"/>
      <c r="E93" s="306"/>
      <c r="F93" s="210">
        <f t="shared" si="6"/>
        <v>0</v>
      </c>
      <c r="G93" s="210">
        <f t="shared" si="7"/>
        <v>0</v>
      </c>
      <c r="H93" s="210" t="str">
        <f t="shared" si="8"/>
        <v/>
      </c>
    </row>
    <row r="94" spans="1:8" x14ac:dyDescent="0.4">
      <c r="A94" s="59">
        <f t="shared" si="9"/>
        <v>0</v>
      </c>
      <c r="B94" s="208">
        <f t="shared" si="10"/>
        <v>0</v>
      </c>
      <c r="C94" s="306">
        <f t="shared" si="11"/>
        <v>0</v>
      </c>
      <c r="D94" s="306"/>
      <c r="E94" s="306"/>
      <c r="F94" s="210">
        <f t="shared" si="6"/>
        <v>0</v>
      </c>
      <c r="G94" s="210">
        <f t="shared" si="7"/>
        <v>0</v>
      </c>
      <c r="H94" s="210" t="str">
        <f t="shared" si="8"/>
        <v/>
      </c>
    </row>
    <row r="95" spans="1:8" x14ac:dyDescent="0.4">
      <c r="A95" s="59">
        <f t="shared" si="9"/>
        <v>0</v>
      </c>
      <c r="B95" s="208">
        <f t="shared" si="10"/>
        <v>0</v>
      </c>
      <c r="C95" s="306">
        <f t="shared" si="11"/>
        <v>0</v>
      </c>
      <c r="D95" s="306"/>
      <c r="E95" s="306"/>
      <c r="F95" s="210">
        <f t="shared" si="6"/>
        <v>0</v>
      </c>
      <c r="G95" s="210">
        <f t="shared" si="7"/>
        <v>0</v>
      </c>
      <c r="H95" s="210" t="str">
        <f t="shared" si="8"/>
        <v/>
      </c>
    </row>
    <row r="96" spans="1:8" x14ac:dyDescent="0.4">
      <c r="A96" s="59">
        <f t="shared" si="9"/>
        <v>0</v>
      </c>
      <c r="B96" s="208">
        <f t="shared" si="10"/>
        <v>0</v>
      </c>
      <c r="C96" s="306">
        <f t="shared" si="11"/>
        <v>0</v>
      </c>
      <c r="D96" s="306"/>
      <c r="E96" s="306"/>
      <c r="F96" s="210">
        <f t="shared" si="6"/>
        <v>0</v>
      </c>
      <c r="G96" s="210">
        <f t="shared" si="7"/>
        <v>0</v>
      </c>
      <c r="H96" s="210" t="str">
        <f t="shared" si="8"/>
        <v/>
      </c>
    </row>
    <row r="97" spans="1:8" x14ac:dyDescent="0.4">
      <c r="A97" s="59">
        <f t="shared" si="9"/>
        <v>0</v>
      </c>
      <c r="B97" s="208">
        <f t="shared" si="10"/>
        <v>0</v>
      </c>
      <c r="C97" s="306">
        <f t="shared" si="11"/>
        <v>0</v>
      </c>
      <c r="D97" s="306"/>
      <c r="E97" s="306"/>
      <c r="F97" s="210">
        <f t="shared" si="6"/>
        <v>0</v>
      </c>
      <c r="G97" s="210">
        <f t="shared" si="7"/>
        <v>0</v>
      </c>
      <c r="H97" s="210" t="str">
        <f t="shared" si="8"/>
        <v/>
      </c>
    </row>
    <row r="98" spans="1:8" x14ac:dyDescent="0.4">
      <c r="A98" s="59">
        <f t="shared" si="9"/>
        <v>0</v>
      </c>
      <c r="B98" s="208">
        <f t="shared" si="10"/>
        <v>0</v>
      </c>
      <c r="C98" s="306">
        <f t="shared" si="11"/>
        <v>0</v>
      </c>
      <c r="D98" s="306"/>
      <c r="E98" s="306"/>
      <c r="F98" s="210">
        <f t="shared" si="6"/>
        <v>0</v>
      </c>
      <c r="G98" s="210">
        <f t="shared" si="7"/>
        <v>0</v>
      </c>
      <c r="H98" s="210" t="str">
        <f t="shared" si="8"/>
        <v/>
      </c>
    </row>
    <row r="99" spans="1:8" x14ac:dyDescent="0.4">
      <c r="A99" s="59">
        <f t="shared" si="9"/>
        <v>0</v>
      </c>
      <c r="B99" s="208">
        <f t="shared" si="10"/>
        <v>0</v>
      </c>
      <c r="C99" s="306">
        <f t="shared" si="11"/>
        <v>0</v>
      </c>
      <c r="D99" s="306"/>
      <c r="E99" s="306"/>
      <c r="F99" s="210">
        <f t="shared" si="6"/>
        <v>0</v>
      </c>
      <c r="G99" s="210">
        <f t="shared" si="7"/>
        <v>0</v>
      </c>
      <c r="H99" s="210" t="str">
        <f t="shared" si="8"/>
        <v/>
      </c>
    </row>
    <row r="100" spans="1:8" x14ac:dyDescent="0.4">
      <c r="A100" s="59">
        <f t="shared" si="9"/>
        <v>0</v>
      </c>
      <c r="B100" s="208">
        <f t="shared" si="10"/>
        <v>0</v>
      </c>
      <c r="C100" s="306">
        <f t="shared" si="11"/>
        <v>0</v>
      </c>
      <c r="D100" s="306"/>
      <c r="E100" s="306"/>
      <c r="F100" s="210">
        <f t="shared" si="6"/>
        <v>0</v>
      </c>
      <c r="G100" s="210">
        <f t="shared" si="7"/>
        <v>0</v>
      </c>
      <c r="H100" s="210" t="str">
        <f t="shared" si="8"/>
        <v/>
      </c>
    </row>
    <row r="101" spans="1:8" x14ac:dyDescent="0.4">
      <c r="A101" s="59">
        <f t="shared" si="9"/>
        <v>0</v>
      </c>
      <c r="B101" s="208">
        <f t="shared" si="10"/>
        <v>0</v>
      </c>
      <c r="C101" s="306">
        <f t="shared" si="11"/>
        <v>0</v>
      </c>
      <c r="D101" s="306"/>
      <c r="E101" s="306"/>
      <c r="F101" s="210">
        <f t="shared" si="6"/>
        <v>0</v>
      </c>
      <c r="G101" s="210">
        <f t="shared" si="7"/>
        <v>0</v>
      </c>
      <c r="H101" s="210" t="str">
        <f t="shared" si="8"/>
        <v/>
      </c>
    </row>
    <row r="102" spans="1:8" x14ac:dyDescent="0.4">
      <c r="A102" s="59">
        <f t="shared" si="9"/>
        <v>0</v>
      </c>
      <c r="B102" s="208">
        <f t="shared" si="10"/>
        <v>0</v>
      </c>
      <c r="C102" s="306">
        <f t="shared" si="11"/>
        <v>0</v>
      </c>
      <c r="D102" s="306"/>
      <c r="E102" s="306"/>
      <c r="F102" s="210">
        <f t="shared" si="6"/>
        <v>0</v>
      </c>
      <c r="G102" s="210">
        <f t="shared" si="7"/>
        <v>0</v>
      </c>
      <c r="H102" s="210" t="str">
        <f t="shared" si="8"/>
        <v/>
      </c>
    </row>
    <row r="103" spans="1:8" x14ac:dyDescent="0.4">
      <c r="A103" s="59">
        <f t="shared" si="9"/>
        <v>0</v>
      </c>
      <c r="B103" s="208">
        <f t="shared" si="10"/>
        <v>0</v>
      </c>
      <c r="C103" s="306">
        <f t="shared" si="11"/>
        <v>0</v>
      </c>
      <c r="D103" s="306"/>
      <c r="E103" s="306"/>
      <c r="F103" s="210">
        <f t="shared" si="6"/>
        <v>0</v>
      </c>
      <c r="G103" s="210">
        <f t="shared" si="7"/>
        <v>0</v>
      </c>
      <c r="H103" s="210" t="str">
        <f t="shared" si="8"/>
        <v/>
      </c>
    </row>
    <row r="104" spans="1:8" x14ac:dyDescent="0.4">
      <c r="A104" s="59">
        <f t="shared" si="9"/>
        <v>0</v>
      </c>
      <c r="B104" s="208">
        <f t="shared" si="10"/>
        <v>0</v>
      </c>
      <c r="C104" s="306">
        <f t="shared" si="11"/>
        <v>0</v>
      </c>
      <c r="D104" s="306"/>
      <c r="E104" s="306"/>
      <c r="F104" s="210">
        <f t="shared" si="6"/>
        <v>0</v>
      </c>
      <c r="G104" s="210">
        <f t="shared" si="7"/>
        <v>0</v>
      </c>
      <c r="H104" s="210" t="str">
        <f t="shared" si="8"/>
        <v/>
      </c>
    </row>
    <row r="105" spans="1:8" x14ac:dyDescent="0.4">
      <c r="A105" s="59">
        <f t="shared" si="9"/>
        <v>0</v>
      </c>
      <c r="B105" s="208">
        <f t="shared" si="10"/>
        <v>0</v>
      </c>
      <c r="C105" s="306">
        <f t="shared" si="11"/>
        <v>0</v>
      </c>
      <c r="D105" s="306"/>
      <c r="E105" s="306"/>
      <c r="F105" s="210">
        <f t="shared" si="6"/>
        <v>0</v>
      </c>
      <c r="G105" s="210">
        <f t="shared" si="7"/>
        <v>0</v>
      </c>
      <c r="H105" s="210" t="str">
        <f t="shared" si="8"/>
        <v/>
      </c>
    </row>
    <row r="106" spans="1:8" x14ac:dyDescent="0.4">
      <c r="A106" s="59">
        <f t="shared" si="9"/>
        <v>0</v>
      </c>
      <c r="B106" s="208">
        <f t="shared" si="10"/>
        <v>0</v>
      </c>
      <c r="C106" s="306">
        <f t="shared" si="11"/>
        <v>0</v>
      </c>
      <c r="D106" s="306"/>
      <c r="E106" s="306"/>
      <c r="F106" s="210">
        <f t="shared" si="6"/>
        <v>0</v>
      </c>
      <c r="G106" s="210">
        <f t="shared" si="7"/>
        <v>0</v>
      </c>
      <c r="H106" s="210" t="str">
        <f t="shared" si="8"/>
        <v/>
      </c>
    </row>
    <row r="107" spans="1:8" x14ac:dyDescent="0.4">
      <c r="A107" s="59">
        <f t="shared" si="9"/>
        <v>0</v>
      </c>
      <c r="B107" s="208">
        <f t="shared" si="10"/>
        <v>0</v>
      </c>
      <c r="C107" s="306">
        <f t="shared" si="11"/>
        <v>0</v>
      </c>
      <c r="D107" s="306"/>
      <c r="E107" s="306"/>
      <c r="F107" s="210">
        <f t="shared" si="6"/>
        <v>0</v>
      </c>
      <c r="G107" s="210">
        <f t="shared" si="7"/>
        <v>0</v>
      </c>
      <c r="H107" s="210" t="str">
        <f t="shared" si="8"/>
        <v/>
      </c>
    </row>
    <row r="108" spans="1:8" x14ac:dyDescent="0.4">
      <c r="A108" s="59">
        <f t="shared" si="9"/>
        <v>0</v>
      </c>
      <c r="B108" s="208">
        <f t="shared" si="10"/>
        <v>0</v>
      </c>
      <c r="C108" s="306">
        <f t="shared" si="11"/>
        <v>0</v>
      </c>
      <c r="D108" s="306"/>
      <c r="E108" s="306"/>
      <c r="F108" s="210">
        <f t="shared" si="6"/>
        <v>0</v>
      </c>
      <c r="G108" s="210">
        <f t="shared" si="7"/>
        <v>0</v>
      </c>
      <c r="H108" s="210" t="str">
        <f t="shared" si="8"/>
        <v/>
      </c>
    </row>
    <row r="109" spans="1:8" x14ac:dyDescent="0.4">
      <c r="A109" s="59">
        <f t="shared" si="9"/>
        <v>0</v>
      </c>
      <c r="B109" s="208">
        <f t="shared" si="10"/>
        <v>0</v>
      </c>
      <c r="C109" s="306">
        <f t="shared" si="11"/>
        <v>0</v>
      </c>
      <c r="D109" s="306"/>
      <c r="E109" s="306"/>
      <c r="F109" s="210">
        <f t="shared" si="6"/>
        <v>0</v>
      </c>
      <c r="G109" s="210">
        <f t="shared" si="7"/>
        <v>0</v>
      </c>
      <c r="H109" s="210" t="str">
        <f t="shared" si="8"/>
        <v/>
      </c>
    </row>
    <row r="110" spans="1:8" x14ac:dyDescent="0.4">
      <c r="A110" s="59">
        <f t="shared" si="9"/>
        <v>0</v>
      </c>
      <c r="B110" s="208">
        <f t="shared" si="10"/>
        <v>0</v>
      </c>
      <c r="C110" s="306">
        <f t="shared" si="11"/>
        <v>0</v>
      </c>
      <c r="D110" s="306"/>
      <c r="E110" s="306"/>
      <c r="F110" s="210">
        <f t="shared" si="6"/>
        <v>0</v>
      </c>
      <c r="G110" s="210">
        <f t="shared" si="7"/>
        <v>0</v>
      </c>
      <c r="H110" s="210" t="str">
        <f t="shared" si="8"/>
        <v/>
      </c>
    </row>
    <row r="111" spans="1:8" x14ac:dyDescent="0.4">
      <c r="A111" s="59">
        <f t="shared" si="9"/>
        <v>0</v>
      </c>
      <c r="B111" s="208">
        <f t="shared" si="10"/>
        <v>0</v>
      </c>
      <c r="C111" s="306">
        <f t="shared" si="11"/>
        <v>0</v>
      </c>
      <c r="D111" s="306"/>
      <c r="E111" s="306"/>
      <c r="F111" s="210">
        <f t="shared" si="6"/>
        <v>0</v>
      </c>
      <c r="G111" s="210">
        <f t="shared" si="7"/>
        <v>0</v>
      </c>
      <c r="H111" s="210" t="str">
        <f t="shared" si="8"/>
        <v/>
      </c>
    </row>
    <row r="112" spans="1:8" x14ac:dyDescent="0.4">
      <c r="A112" s="59">
        <f t="shared" si="9"/>
        <v>0</v>
      </c>
      <c r="B112" s="208">
        <f t="shared" si="10"/>
        <v>0</v>
      </c>
      <c r="C112" s="306">
        <f t="shared" si="11"/>
        <v>0</v>
      </c>
      <c r="D112" s="306"/>
      <c r="E112" s="306"/>
      <c r="F112" s="210">
        <f t="shared" si="6"/>
        <v>0</v>
      </c>
      <c r="G112" s="210">
        <f t="shared" si="7"/>
        <v>0</v>
      </c>
      <c r="H112" s="210" t="str">
        <f t="shared" si="8"/>
        <v/>
      </c>
    </row>
    <row r="113" spans="1:8" x14ac:dyDescent="0.4">
      <c r="A113" s="59">
        <f t="shared" si="9"/>
        <v>0</v>
      </c>
      <c r="B113" s="208">
        <f t="shared" si="10"/>
        <v>0</v>
      </c>
      <c r="C113" s="306">
        <f t="shared" si="11"/>
        <v>0</v>
      </c>
      <c r="D113" s="306"/>
      <c r="E113" s="306"/>
      <c r="F113" s="210">
        <f t="shared" si="6"/>
        <v>0</v>
      </c>
      <c r="G113" s="210">
        <f t="shared" si="7"/>
        <v>0</v>
      </c>
      <c r="H113" s="210" t="str">
        <f t="shared" si="8"/>
        <v/>
      </c>
    </row>
    <row r="114" spans="1:8" x14ac:dyDescent="0.4">
      <c r="A114" s="59">
        <f t="shared" si="9"/>
        <v>0</v>
      </c>
      <c r="B114" s="208">
        <f t="shared" si="10"/>
        <v>0</v>
      </c>
      <c r="C114" s="306">
        <f t="shared" si="11"/>
        <v>0</v>
      </c>
      <c r="D114" s="306"/>
      <c r="E114" s="306"/>
      <c r="F114" s="210">
        <f t="shared" si="6"/>
        <v>0</v>
      </c>
      <c r="G114" s="210">
        <f t="shared" si="7"/>
        <v>0</v>
      </c>
      <c r="H114" s="210" t="str">
        <f t="shared" si="8"/>
        <v/>
      </c>
    </row>
    <row r="115" spans="1:8" x14ac:dyDescent="0.4">
      <c r="A115" s="59">
        <f t="shared" si="9"/>
        <v>0</v>
      </c>
      <c r="B115" s="208">
        <f t="shared" si="10"/>
        <v>0</v>
      </c>
      <c r="C115" s="306">
        <f t="shared" si="11"/>
        <v>0</v>
      </c>
      <c r="D115" s="306"/>
      <c r="E115" s="306"/>
      <c r="F115" s="210">
        <f t="shared" si="6"/>
        <v>0</v>
      </c>
      <c r="G115" s="210">
        <f t="shared" si="7"/>
        <v>0</v>
      </c>
      <c r="H115" s="210" t="str">
        <f t="shared" si="8"/>
        <v/>
      </c>
    </row>
    <row r="116" spans="1:8" x14ac:dyDescent="0.4">
      <c r="A116" s="59">
        <f t="shared" si="9"/>
        <v>0</v>
      </c>
      <c r="B116" s="208">
        <f t="shared" si="10"/>
        <v>0</v>
      </c>
      <c r="C116" s="306">
        <f t="shared" si="11"/>
        <v>0</v>
      </c>
      <c r="D116" s="306"/>
      <c r="E116" s="306"/>
      <c r="F116" s="210">
        <f t="shared" si="6"/>
        <v>0</v>
      </c>
      <c r="G116" s="210">
        <f t="shared" si="7"/>
        <v>0</v>
      </c>
      <c r="H116" s="210" t="str">
        <f t="shared" si="8"/>
        <v/>
      </c>
    </row>
    <row r="117" spans="1:8" x14ac:dyDescent="0.4">
      <c r="A117" s="59">
        <f t="shared" si="9"/>
        <v>0</v>
      </c>
      <c r="B117" s="208">
        <f t="shared" si="10"/>
        <v>0</v>
      </c>
      <c r="C117" s="306">
        <f t="shared" si="11"/>
        <v>0</v>
      </c>
      <c r="D117" s="306"/>
      <c r="E117" s="306"/>
      <c r="F117" s="210">
        <f t="shared" si="6"/>
        <v>0</v>
      </c>
      <c r="G117" s="210">
        <f t="shared" si="7"/>
        <v>0</v>
      </c>
      <c r="H117" s="210" t="str">
        <f t="shared" si="8"/>
        <v/>
      </c>
    </row>
    <row r="118" spans="1:8" x14ac:dyDescent="0.4">
      <c r="A118" s="59">
        <f t="shared" si="9"/>
        <v>0</v>
      </c>
      <c r="B118" s="208">
        <f t="shared" si="10"/>
        <v>0</v>
      </c>
      <c r="C118" s="306">
        <f t="shared" si="11"/>
        <v>0</v>
      </c>
      <c r="D118" s="306"/>
      <c r="E118" s="306"/>
      <c r="F118" s="210">
        <f t="shared" si="6"/>
        <v>0</v>
      </c>
      <c r="G118" s="210">
        <f t="shared" si="7"/>
        <v>0</v>
      </c>
      <c r="H118" s="210" t="str">
        <f t="shared" si="8"/>
        <v/>
      </c>
    </row>
    <row r="119" spans="1:8" x14ac:dyDescent="0.4">
      <c r="A119" s="59">
        <f t="shared" si="9"/>
        <v>0</v>
      </c>
      <c r="B119" s="208">
        <f t="shared" si="10"/>
        <v>0</v>
      </c>
      <c r="C119" s="306">
        <f t="shared" si="11"/>
        <v>0</v>
      </c>
      <c r="D119" s="306"/>
      <c r="E119" s="306"/>
      <c r="F119" s="210">
        <f t="shared" si="6"/>
        <v>0</v>
      </c>
      <c r="G119" s="210">
        <f t="shared" si="7"/>
        <v>0</v>
      </c>
      <c r="H119" s="210" t="str">
        <f t="shared" si="8"/>
        <v/>
      </c>
    </row>
    <row r="120" spans="1:8" x14ac:dyDescent="0.4">
      <c r="A120" s="59">
        <f t="shared" si="9"/>
        <v>0</v>
      </c>
      <c r="B120" s="208">
        <f t="shared" si="10"/>
        <v>0</v>
      </c>
      <c r="C120" s="306">
        <f t="shared" si="11"/>
        <v>0</v>
      </c>
      <c r="D120" s="306"/>
      <c r="E120" s="306"/>
      <c r="F120" s="210">
        <f t="shared" si="6"/>
        <v>0</v>
      </c>
      <c r="G120" s="210">
        <f t="shared" si="7"/>
        <v>0</v>
      </c>
      <c r="H120" s="210" t="str">
        <f t="shared" si="8"/>
        <v/>
      </c>
    </row>
    <row r="121" spans="1:8" x14ac:dyDescent="0.4">
      <c r="A121" s="59">
        <f t="shared" si="9"/>
        <v>0</v>
      </c>
      <c r="B121" s="208">
        <f t="shared" si="10"/>
        <v>0</v>
      </c>
      <c r="C121" s="306">
        <f t="shared" si="11"/>
        <v>0</v>
      </c>
      <c r="D121" s="306"/>
      <c r="E121" s="306"/>
      <c r="F121" s="210">
        <f t="shared" si="6"/>
        <v>0</v>
      </c>
      <c r="G121" s="210">
        <f t="shared" si="7"/>
        <v>0</v>
      </c>
      <c r="H121" s="210" t="str">
        <f t="shared" si="8"/>
        <v/>
      </c>
    </row>
    <row r="122" spans="1:8" x14ac:dyDescent="0.4">
      <c r="A122" s="59">
        <f t="shared" si="9"/>
        <v>0</v>
      </c>
      <c r="B122" s="208">
        <f t="shared" si="10"/>
        <v>0</v>
      </c>
      <c r="C122" s="306">
        <f t="shared" si="11"/>
        <v>0</v>
      </c>
      <c r="D122" s="306"/>
      <c r="E122" s="306"/>
      <c r="F122" s="210">
        <f t="shared" si="6"/>
        <v>0</v>
      </c>
      <c r="G122" s="210">
        <f t="shared" si="7"/>
        <v>0</v>
      </c>
      <c r="H122" s="210" t="str">
        <f t="shared" si="8"/>
        <v/>
      </c>
    </row>
    <row r="123" spans="1:8" x14ac:dyDescent="0.4">
      <c r="A123" s="59">
        <f t="shared" si="9"/>
        <v>0</v>
      </c>
      <c r="B123" s="208">
        <f t="shared" si="10"/>
        <v>0</v>
      </c>
      <c r="C123" s="306">
        <f t="shared" si="11"/>
        <v>0</v>
      </c>
      <c r="D123" s="306"/>
      <c r="E123" s="306"/>
      <c r="F123" s="210">
        <f t="shared" si="6"/>
        <v>0</v>
      </c>
      <c r="G123" s="210">
        <f t="shared" si="7"/>
        <v>0</v>
      </c>
      <c r="H123" s="210" t="str">
        <f t="shared" si="8"/>
        <v/>
      </c>
    </row>
    <row r="124" spans="1:8" x14ac:dyDescent="0.4">
      <c r="A124" s="59">
        <f t="shared" si="9"/>
        <v>0</v>
      </c>
      <c r="B124" s="208">
        <f t="shared" si="10"/>
        <v>0</v>
      </c>
      <c r="C124" s="306">
        <f t="shared" si="11"/>
        <v>0</v>
      </c>
      <c r="D124" s="306"/>
      <c r="E124" s="306"/>
      <c r="F124" s="210">
        <f t="shared" si="6"/>
        <v>0</v>
      </c>
      <c r="G124" s="210">
        <f t="shared" si="7"/>
        <v>0</v>
      </c>
      <c r="H124" s="210" t="str">
        <f t="shared" si="8"/>
        <v/>
      </c>
    </row>
    <row r="125" spans="1:8" x14ac:dyDescent="0.4">
      <c r="A125" s="59">
        <f t="shared" si="9"/>
        <v>0</v>
      </c>
      <c r="B125" s="208">
        <f t="shared" si="10"/>
        <v>0</v>
      </c>
      <c r="C125" s="306">
        <f t="shared" si="11"/>
        <v>0</v>
      </c>
      <c r="D125" s="306"/>
      <c r="E125" s="306"/>
      <c r="F125" s="210">
        <f t="shared" si="6"/>
        <v>0</v>
      </c>
      <c r="G125" s="210">
        <f t="shared" si="7"/>
        <v>0</v>
      </c>
      <c r="H125" s="210" t="str">
        <f t="shared" si="8"/>
        <v/>
      </c>
    </row>
    <row r="126" spans="1:8" x14ac:dyDescent="0.4">
      <c r="A126" s="59">
        <f t="shared" si="9"/>
        <v>0</v>
      </c>
      <c r="B126" s="208">
        <f t="shared" si="10"/>
        <v>0</v>
      </c>
      <c r="C126" s="306">
        <f t="shared" si="11"/>
        <v>0</v>
      </c>
      <c r="D126" s="306"/>
      <c r="E126" s="306"/>
      <c r="F126" s="210">
        <f t="shared" si="6"/>
        <v>0</v>
      </c>
      <c r="G126" s="210">
        <f t="shared" si="7"/>
        <v>0</v>
      </c>
      <c r="H126" s="210" t="str">
        <f t="shared" si="8"/>
        <v/>
      </c>
    </row>
    <row r="127" spans="1:8" x14ac:dyDescent="0.4">
      <c r="A127" s="59">
        <f t="shared" si="9"/>
        <v>0</v>
      </c>
      <c r="B127" s="208">
        <f t="shared" si="10"/>
        <v>0</v>
      </c>
      <c r="C127" s="306">
        <f t="shared" si="11"/>
        <v>0</v>
      </c>
      <c r="D127" s="306"/>
      <c r="E127" s="306"/>
      <c r="F127" s="210">
        <f t="shared" si="6"/>
        <v>0</v>
      </c>
      <c r="G127" s="210">
        <f t="shared" si="7"/>
        <v>0</v>
      </c>
      <c r="H127" s="210" t="str">
        <f t="shared" si="8"/>
        <v/>
      </c>
    </row>
    <row r="128" spans="1:8" x14ac:dyDescent="0.4">
      <c r="A128" s="59">
        <f t="shared" si="9"/>
        <v>0</v>
      </c>
      <c r="B128" s="208">
        <f t="shared" si="10"/>
        <v>0</v>
      </c>
      <c r="C128" s="306">
        <f t="shared" si="11"/>
        <v>0</v>
      </c>
      <c r="D128" s="306"/>
      <c r="E128" s="306"/>
      <c r="F128" s="210">
        <f t="shared" si="6"/>
        <v>0</v>
      </c>
      <c r="G128" s="210">
        <f t="shared" si="7"/>
        <v>0</v>
      </c>
      <c r="H128" s="210" t="str">
        <f t="shared" si="8"/>
        <v/>
      </c>
    </row>
    <row r="129" spans="1:8" x14ac:dyDescent="0.4">
      <c r="A129" s="59">
        <f t="shared" si="9"/>
        <v>0</v>
      </c>
      <c r="B129" s="208">
        <f t="shared" si="10"/>
        <v>0</v>
      </c>
      <c r="C129" s="306">
        <f t="shared" si="11"/>
        <v>0</v>
      </c>
      <c r="D129" s="306"/>
      <c r="E129" s="306"/>
      <c r="F129" s="210">
        <f t="shared" si="6"/>
        <v>0</v>
      </c>
      <c r="G129" s="210">
        <f t="shared" si="7"/>
        <v>0</v>
      </c>
      <c r="H129" s="210" t="str">
        <f t="shared" si="8"/>
        <v/>
      </c>
    </row>
    <row r="130" spans="1:8" x14ac:dyDescent="0.4">
      <c r="A130" s="59">
        <f t="shared" si="9"/>
        <v>0</v>
      </c>
      <c r="B130" s="208">
        <f t="shared" si="10"/>
        <v>0</v>
      </c>
      <c r="C130" s="306">
        <f t="shared" si="11"/>
        <v>0</v>
      </c>
      <c r="D130" s="306"/>
      <c r="E130" s="306"/>
      <c r="F130" s="210">
        <f t="shared" si="6"/>
        <v>0</v>
      </c>
      <c r="G130" s="210">
        <f t="shared" si="7"/>
        <v>0</v>
      </c>
      <c r="H130" s="210" t="str">
        <f t="shared" si="8"/>
        <v/>
      </c>
    </row>
    <row r="131" spans="1:8" x14ac:dyDescent="0.4">
      <c r="A131" s="59">
        <f t="shared" si="9"/>
        <v>0</v>
      </c>
      <c r="B131" s="208">
        <f t="shared" si="10"/>
        <v>0</v>
      </c>
      <c r="C131" s="306">
        <f t="shared" si="11"/>
        <v>0</v>
      </c>
      <c r="D131" s="306"/>
      <c r="E131" s="306"/>
      <c r="F131" s="210">
        <f t="shared" si="6"/>
        <v>0</v>
      </c>
      <c r="G131" s="210">
        <f t="shared" si="7"/>
        <v>0</v>
      </c>
      <c r="H131" s="210" t="str">
        <f t="shared" si="8"/>
        <v/>
      </c>
    </row>
    <row r="132" spans="1:8" x14ac:dyDescent="0.4">
      <c r="A132" s="59">
        <f t="shared" si="9"/>
        <v>0</v>
      </c>
      <c r="B132" s="208">
        <f t="shared" si="10"/>
        <v>0</v>
      </c>
      <c r="C132" s="306">
        <f t="shared" si="11"/>
        <v>0</v>
      </c>
      <c r="D132" s="306"/>
      <c r="E132" s="306"/>
      <c r="F132" s="210">
        <f t="shared" si="6"/>
        <v>0</v>
      </c>
      <c r="G132" s="210">
        <f t="shared" si="7"/>
        <v>0</v>
      </c>
      <c r="H132" s="210" t="str">
        <f t="shared" si="8"/>
        <v/>
      </c>
    </row>
    <row r="133" spans="1:8" x14ac:dyDescent="0.4">
      <c r="A133" s="59">
        <f t="shared" si="9"/>
        <v>0</v>
      </c>
      <c r="B133" s="208">
        <f t="shared" si="10"/>
        <v>0</v>
      </c>
      <c r="C133" s="306">
        <f t="shared" si="11"/>
        <v>0</v>
      </c>
      <c r="D133" s="306"/>
      <c r="E133" s="306"/>
      <c r="F133" s="210">
        <f t="shared" si="6"/>
        <v>0</v>
      </c>
      <c r="G133" s="210">
        <f t="shared" si="7"/>
        <v>0</v>
      </c>
      <c r="H133" s="210" t="str">
        <f t="shared" si="8"/>
        <v/>
      </c>
    </row>
    <row r="134" spans="1:8" x14ac:dyDescent="0.4">
      <c r="A134" s="59">
        <f t="shared" si="9"/>
        <v>0</v>
      </c>
      <c r="B134" s="208">
        <f t="shared" si="10"/>
        <v>0</v>
      </c>
      <c r="C134" s="306">
        <f t="shared" si="11"/>
        <v>0</v>
      </c>
      <c r="D134" s="306"/>
      <c r="E134" s="306"/>
      <c r="F134" s="210">
        <f t="shared" si="6"/>
        <v>0</v>
      </c>
      <c r="G134" s="210">
        <f t="shared" si="7"/>
        <v>0</v>
      </c>
      <c r="H134" s="210" t="str">
        <f t="shared" si="8"/>
        <v/>
      </c>
    </row>
    <row r="135" spans="1:8" x14ac:dyDescent="0.4">
      <c r="A135" s="59">
        <f t="shared" si="9"/>
        <v>0</v>
      </c>
      <c r="B135" s="208">
        <f t="shared" si="10"/>
        <v>0</v>
      </c>
      <c r="C135" s="306">
        <f t="shared" si="11"/>
        <v>0</v>
      </c>
      <c r="D135" s="306"/>
      <c r="E135" s="306"/>
      <c r="F135" s="210">
        <f t="shared" si="6"/>
        <v>0</v>
      </c>
      <c r="G135" s="210">
        <f t="shared" si="7"/>
        <v>0</v>
      </c>
      <c r="H135" s="210" t="str">
        <f t="shared" si="8"/>
        <v/>
      </c>
    </row>
    <row r="136" spans="1:8" x14ac:dyDescent="0.4">
      <c r="A136" s="59">
        <f t="shared" si="9"/>
        <v>0</v>
      </c>
      <c r="B136" s="208">
        <f t="shared" si="10"/>
        <v>0</v>
      </c>
      <c r="C136" s="306">
        <f t="shared" si="11"/>
        <v>0</v>
      </c>
      <c r="D136" s="306"/>
      <c r="E136" s="306"/>
      <c r="F136" s="210">
        <f t="shared" ref="F136:F199" si="12">IF(ROW()-7&lt;=筆數,VLOOKUP(ROW()-7,日記表,11,FALSE),0)</f>
        <v>0</v>
      </c>
      <c r="G136" s="210">
        <f t="shared" ref="G136:G199" si="13">IF(ROW()-7&lt;=筆數,VLOOKUP(ROW()-7,日記表,12,FALSE),0)</f>
        <v>0</v>
      </c>
      <c r="H136" s="210" t="str">
        <f t="shared" ref="H136:H199" si="14">IF(A136=0,"",IF(DC="借",H135+F136-G136,H135+G136-F136))</f>
        <v/>
      </c>
    </row>
    <row r="137" spans="1:8" x14ac:dyDescent="0.4">
      <c r="A137" s="59">
        <f t="shared" ref="A137:A200" si="15">IF(ROW()-7&lt;=筆數,VLOOKUP(ROW()-7,日記表,3,FALSE),0)</f>
        <v>0</v>
      </c>
      <c r="B137" s="208">
        <f t="shared" ref="B137:B200" si="16">IF(ROW()-7&lt;=筆數,VLOOKUP(ROW()-7,日記表,4,FALSE),0)</f>
        <v>0</v>
      </c>
      <c r="C137" s="306">
        <f t="shared" ref="C137:C200" si="17">IF(ROW()-7&lt;=筆數,VLOOKUP(ROW()-7,日記表,10,FALSE),0)</f>
        <v>0</v>
      </c>
      <c r="D137" s="306"/>
      <c r="E137" s="306"/>
      <c r="F137" s="210">
        <f t="shared" si="12"/>
        <v>0</v>
      </c>
      <c r="G137" s="210">
        <f t="shared" si="13"/>
        <v>0</v>
      </c>
      <c r="H137" s="210" t="str">
        <f t="shared" si="14"/>
        <v/>
      </c>
    </row>
    <row r="138" spans="1:8" x14ac:dyDescent="0.4">
      <c r="A138" s="59">
        <f t="shared" si="15"/>
        <v>0</v>
      </c>
      <c r="B138" s="208">
        <f t="shared" si="16"/>
        <v>0</v>
      </c>
      <c r="C138" s="306">
        <f t="shared" si="17"/>
        <v>0</v>
      </c>
      <c r="D138" s="306"/>
      <c r="E138" s="306"/>
      <c r="F138" s="210">
        <f t="shared" si="12"/>
        <v>0</v>
      </c>
      <c r="G138" s="210">
        <f t="shared" si="13"/>
        <v>0</v>
      </c>
      <c r="H138" s="210" t="str">
        <f t="shared" si="14"/>
        <v/>
      </c>
    </row>
    <row r="139" spans="1:8" x14ac:dyDescent="0.4">
      <c r="A139" s="59">
        <f t="shared" si="15"/>
        <v>0</v>
      </c>
      <c r="B139" s="208">
        <f t="shared" si="16"/>
        <v>0</v>
      </c>
      <c r="C139" s="306">
        <f t="shared" si="17"/>
        <v>0</v>
      </c>
      <c r="D139" s="306"/>
      <c r="E139" s="306"/>
      <c r="F139" s="210">
        <f t="shared" si="12"/>
        <v>0</v>
      </c>
      <c r="G139" s="210">
        <f t="shared" si="13"/>
        <v>0</v>
      </c>
      <c r="H139" s="210" t="str">
        <f t="shared" si="14"/>
        <v/>
      </c>
    </row>
    <row r="140" spans="1:8" x14ac:dyDescent="0.4">
      <c r="A140" s="59">
        <f t="shared" si="15"/>
        <v>0</v>
      </c>
      <c r="B140" s="208">
        <f t="shared" si="16"/>
        <v>0</v>
      </c>
      <c r="C140" s="306">
        <f t="shared" si="17"/>
        <v>0</v>
      </c>
      <c r="D140" s="306"/>
      <c r="E140" s="306"/>
      <c r="F140" s="210">
        <f t="shared" si="12"/>
        <v>0</v>
      </c>
      <c r="G140" s="210">
        <f t="shared" si="13"/>
        <v>0</v>
      </c>
      <c r="H140" s="210" t="str">
        <f t="shared" si="14"/>
        <v/>
      </c>
    </row>
    <row r="141" spans="1:8" x14ac:dyDescent="0.4">
      <c r="A141" s="59">
        <f t="shared" si="15"/>
        <v>0</v>
      </c>
      <c r="B141" s="208">
        <f t="shared" si="16"/>
        <v>0</v>
      </c>
      <c r="C141" s="306">
        <f t="shared" si="17"/>
        <v>0</v>
      </c>
      <c r="D141" s="306"/>
      <c r="E141" s="306"/>
      <c r="F141" s="210">
        <f t="shared" si="12"/>
        <v>0</v>
      </c>
      <c r="G141" s="210">
        <f t="shared" si="13"/>
        <v>0</v>
      </c>
      <c r="H141" s="210" t="str">
        <f t="shared" si="14"/>
        <v/>
      </c>
    </row>
    <row r="142" spans="1:8" x14ac:dyDescent="0.4">
      <c r="A142" s="59">
        <f t="shared" si="15"/>
        <v>0</v>
      </c>
      <c r="B142" s="208">
        <f t="shared" si="16"/>
        <v>0</v>
      </c>
      <c r="C142" s="306">
        <f t="shared" si="17"/>
        <v>0</v>
      </c>
      <c r="D142" s="306"/>
      <c r="E142" s="306"/>
      <c r="F142" s="210">
        <f t="shared" si="12"/>
        <v>0</v>
      </c>
      <c r="G142" s="210">
        <f t="shared" si="13"/>
        <v>0</v>
      </c>
      <c r="H142" s="210" t="str">
        <f t="shared" si="14"/>
        <v/>
      </c>
    </row>
    <row r="143" spans="1:8" x14ac:dyDescent="0.4">
      <c r="A143" s="59">
        <f t="shared" si="15"/>
        <v>0</v>
      </c>
      <c r="B143" s="208">
        <f t="shared" si="16"/>
        <v>0</v>
      </c>
      <c r="C143" s="306">
        <f t="shared" si="17"/>
        <v>0</v>
      </c>
      <c r="D143" s="306"/>
      <c r="E143" s="306"/>
      <c r="F143" s="210">
        <f t="shared" si="12"/>
        <v>0</v>
      </c>
      <c r="G143" s="210">
        <f t="shared" si="13"/>
        <v>0</v>
      </c>
      <c r="H143" s="210" t="str">
        <f t="shared" si="14"/>
        <v/>
      </c>
    </row>
    <row r="144" spans="1:8" x14ac:dyDescent="0.4">
      <c r="A144" s="59">
        <f t="shared" si="15"/>
        <v>0</v>
      </c>
      <c r="B144" s="208">
        <f t="shared" si="16"/>
        <v>0</v>
      </c>
      <c r="C144" s="306">
        <f t="shared" si="17"/>
        <v>0</v>
      </c>
      <c r="D144" s="306"/>
      <c r="E144" s="306"/>
      <c r="F144" s="210">
        <f t="shared" si="12"/>
        <v>0</v>
      </c>
      <c r="G144" s="210">
        <f t="shared" si="13"/>
        <v>0</v>
      </c>
      <c r="H144" s="210" t="str">
        <f t="shared" si="14"/>
        <v/>
      </c>
    </row>
    <row r="145" spans="1:8" x14ac:dyDescent="0.4">
      <c r="A145" s="59">
        <f t="shared" si="15"/>
        <v>0</v>
      </c>
      <c r="B145" s="208">
        <f t="shared" si="16"/>
        <v>0</v>
      </c>
      <c r="C145" s="306">
        <f t="shared" si="17"/>
        <v>0</v>
      </c>
      <c r="D145" s="306"/>
      <c r="E145" s="306"/>
      <c r="F145" s="210">
        <f t="shared" si="12"/>
        <v>0</v>
      </c>
      <c r="G145" s="210">
        <f t="shared" si="13"/>
        <v>0</v>
      </c>
      <c r="H145" s="210" t="str">
        <f t="shared" si="14"/>
        <v/>
      </c>
    </row>
    <row r="146" spans="1:8" x14ac:dyDescent="0.4">
      <c r="A146" s="59">
        <f t="shared" si="15"/>
        <v>0</v>
      </c>
      <c r="B146" s="208">
        <f t="shared" si="16"/>
        <v>0</v>
      </c>
      <c r="C146" s="306">
        <f t="shared" si="17"/>
        <v>0</v>
      </c>
      <c r="D146" s="306"/>
      <c r="E146" s="306"/>
      <c r="F146" s="210">
        <f t="shared" si="12"/>
        <v>0</v>
      </c>
      <c r="G146" s="210">
        <f t="shared" si="13"/>
        <v>0</v>
      </c>
      <c r="H146" s="210" t="str">
        <f t="shared" si="14"/>
        <v/>
      </c>
    </row>
    <row r="147" spans="1:8" x14ac:dyDescent="0.4">
      <c r="A147" s="59">
        <f t="shared" si="15"/>
        <v>0</v>
      </c>
      <c r="B147" s="208">
        <f t="shared" si="16"/>
        <v>0</v>
      </c>
      <c r="C147" s="306">
        <f t="shared" si="17"/>
        <v>0</v>
      </c>
      <c r="D147" s="306"/>
      <c r="E147" s="306"/>
      <c r="F147" s="210">
        <f t="shared" si="12"/>
        <v>0</v>
      </c>
      <c r="G147" s="210">
        <f t="shared" si="13"/>
        <v>0</v>
      </c>
      <c r="H147" s="210" t="str">
        <f t="shared" si="14"/>
        <v/>
      </c>
    </row>
    <row r="148" spans="1:8" x14ac:dyDescent="0.4">
      <c r="A148" s="59">
        <f t="shared" si="15"/>
        <v>0</v>
      </c>
      <c r="B148" s="208">
        <f t="shared" si="16"/>
        <v>0</v>
      </c>
      <c r="C148" s="306">
        <f t="shared" si="17"/>
        <v>0</v>
      </c>
      <c r="D148" s="306"/>
      <c r="E148" s="306"/>
      <c r="F148" s="210">
        <f t="shared" si="12"/>
        <v>0</v>
      </c>
      <c r="G148" s="210">
        <f t="shared" si="13"/>
        <v>0</v>
      </c>
      <c r="H148" s="210" t="str">
        <f t="shared" si="14"/>
        <v/>
      </c>
    </row>
    <row r="149" spans="1:8" x14ac:dyDescent="0.4">
      <c r="A149" s="59">
        <f t="shared" si="15"/>
        <v>0</v>
      </c>
      <c r="B149" s="208">
        <f t="shared" si="16"/>
        <v>0</v>
      </c>
      <c r="C149" s="306">
        <f t="shared" si="17"/>
        <v>0</v>
      </c>
      <c r="D149" s="306"/>
      <c r="E149" s="306"/>
      <c r="F149" s="210">
        <f t="shared" si="12"/>
        <v>0</v>
      </c>
      <c r="G149" s="210">
        <f t="shared" si="13"/>
        <v>0</v>
      </c>
      <c r="H149" s="210" t="str">
        <f t="shared" si="14"/>
        <v/>
      </c>
    </row>
    <row r="150" spans="1:8" x14ac:dyDescent="0.4">
      <c r="A150" s="59">
        <f t="shared" si="15"/>
        <v>0</v>
      </c>
      <c r="B150" s="208">
        <f t="shared" si="16"/>
        <v>0</v>
      </c>
      <c r="C150" s="306">
        <f t="shared" si="17"/>
        <v>0</v>
      </c>
      <c r="D150" s="306"/>
      <c r="E150" s="306"/>
      <c r="F150" s="210">
        <f t="shared" si="12"/>
        <v>0</v>
      </c>
      <c r="G150" s="210">
        <f t="shared" si="13"/>
        <v>0</v>
      </c>
      <c r="H150" s="210" t="str">
        <f t="shared" si="14"/>
        <v/>
      </c>
    </row>
    <row r="151" spans="1:8" x14ac:dyDescent="0.4">
      <c r="A151" s="59">
        <f t="shared" si="15"/>
        <v>0</v>
      </c>
      <c r="B151" s="208">
        <f t="shared" si="16"/>
        <v>0</v>
      </c>
      <c r="C151" s="306">
        <f t="shared" si="17"/>
        <v>0</v>
      </c>
      <c r="D151" s="306"/>
      <c r="E151" s="306"/>
      <c r="F151" s="210">
        <f t="shared" si="12"/>
        <v>0</v>
      </c>
      <c r="G151" s="210">
        <f t="shared" si="13"/>
        <v>0</v>
      </c>
      <c r="H151" s="210" t="str">
        <f t="shared" si="14"/>
        <v/>
      </c>
    </row>
    <row r="152" spans="1:8" x14ac:dyDescent="0.4">
      <c r="A152" s="59">
        <f t="shared" si="15"/>
        <v>0</v>
      </c>
      <c r="B152" s="208">
        <f t="shared" si="16"/>
        <v>0</v>
      </c>
      <c r="C152" s="306">
        <f t="shared" si="17"/>
        <v>0</v>
      </c>
      <c r="D152" s="306"/>
      <c r="E152" s="306"/>
      <c r="F152" s="210">
        <f t="shared" si="12"/>
        <v>0</v>
      </c>
      <c r="G152" s="210">
        <f t="shared" si="13"/>
        <v>0</v>
      </c>
      <c r="H152" s="210" t="str">
        <f t="shared" si="14"/>
        <v/>
      </c>
    </row>
    <row r="153" spans="1:8" x14ac:dyDescent="0.4">
      <c r="A153" s="59">
        <f t="shared" si="15"/>
        <v>0</v>
      </c>
      <c r="B153" s="208">
        <f t="shared" si="16"/>
        <v>0</v>
      </c>
      <c r="C153" s="306">
        <f t="shared" si="17"/>
        <v>0</v>
      </c>
      <c r="D153" s="306"/>
      <c r="E153" s="306"/>
      <c r="F153" s="210">
        <f t="shared" si="12"/>
        <v>0</v>
      </c>
      <c r="G153" s="210">
        <f t="shared" si="13"/>
        <v>0</v>
      </c>
      <c r="H153" s="210" t="str">
        <f t="shared" si="14"/>
        <v/>
      </c>
    </row>
    <row r="154" spans="1:8" x14ac:dyDescent="0.4">
      <c r="A154" s="59">
        <f t="shared" si="15"/>
        <v>0</v>
      </c>
      <c r="B154" s="208">
        <f t="shared" si="16"/>
        <v>0</v>
      </c>
      <c r="C154" s="306">
        <f t="shared" si="17"/>
        <v>0</v>
      </c>
      <c r="D154" s="306"/>
      <c r="E154" s="306"/>
      <c r="F154" s="210">
        <f t="shared" si="12"/>
        <v>0</v>
      </c>
      <c r="G154" s="210">
        <f t="shared" si="13"/>
        <v>0</v>
      </c>
      <c r="H154" s="210" t="str">
        <f t="shared" si="14"/>
        <v/>
      </c>
    </row>
    <row r="155" spans="1:8" x14ac:dyDescent="0.4">
      <c r="A155" s="59">
        <f t="shared" si="15"/>
        <v>0</v>
      </c>
      <c r="B155" s="208">
        <f t="shared" si="16"/>
        <v>0</v>
      </c>
      <c r="C155" s="306">
        <f t="shared" si="17"/>
        <v>0</v>
      </c>
      <c r="D155" s="306"/>
      <c r="E155" s="306"/>
      <c r="F155" s="210">
        <f t="shared" si="12"/>
        <v>0</v>
      </c>
      <c r="G155" s="210">
        <f t="shared" si="13"/>
        <v>0</v>
      </c>
      <c r="H155" s="210" t="str">
        <f t="shared" si="14"/>
        <v/>
      </c>
    </row>
    <row r="156" spans="1:8" x14ac:dyDescent="0.4">
      <c r="A156" s="59">
        <f t="shared" si="15"/>
        <v>0</v>
      </c>
      <c r="B156" s="208">
        <f t="shared" si="16"/>
        <v>0</v>
      </c>
      <c r="C156" s="306">
        <f t="shared" si="17"/>
        <v>0</v>
      </c>
      <c r="D156" s="306"/>
      <c r="E156" s="306"/>
      <c r="F156" s="210">
        <f t="shared" si="12"/>
        <v>0</v>
      </c>
      <c r="G156" s="210">
        <f t="shared" si="13"/>
        <v>0</v>
      </c>
      <c r="H156" s="210" t="str">
        <f t="shared" si="14"/>
        <v/>
      </c>
    </row>
    <row r="157" spans="1:8" x14ac:dyDescent="0.4">
      <c r="A157" s="59">
        <f t="shared" si="15"/>
        <v>0</v>
      </c>
      <c r="B157" s="208">
        <f t="shared" si="16"/>
        <v>0</v>
      </c>
      <c r="C157" s="306">
        <f t="shared" si="17"/>
        <v>0</v>
      </c>
      <c r="D157" s="306"/>
      <c r="E157" s="306"/>
      <c r="F157" s="210">
        <f t="shared" si="12"/>
        <v>0</v>
      </c>
      <c r="G157" s="210">
        <f t="shared" si="13"/>
        <v>0</v>
      </c>
      <c r="H157" s="210" t="str">
        <f t="shared" si="14"/>
        <v/>
      </c>
    </row>
    <row r="158" spans="1:8" x14ac:dyDescent="0.4">
      <c r="A158" s="59">
        <f t="shared" si="15"/>
        <v>0</v>
      </c>
      <c r="B158" s="208">
        <f t="shared" si="16"/>
        <v>0</v>
      </c>
      <c r="C158" s="306">
        <f t="shared" si="17"/>
        <v>0</v>
      </c>
      <c r="D158" s="306"/>
      <c r="E158" s="306"/>
      <c r="F158" s="210">
        <f t="shared" si="12"/>
        <v>0</v>
      </c>
      <c r="G158" s="210">
        <f t="shared" si="13"/>
        <v>0</v>
      </c>
      <c r="H158" s="210" t="str">
        <f t="shared" si="14"/>
        <v/>
      </c>
    </row>
    <row r="159" spans="1:8" x14ac:dyDescent="0.4">
      <c r="A159" s="59">
        <f t="shared" si="15"/>
        <v>0</v>
      </c>
      <c r="B159" s="208">
        <f t="shared" si="16"/>
        <v>0</v>
      </c>
      <c r="C159" s="306">
        <f t="shared" si="17"/>
        <v>0</v>
      </c>
      <c r="D159" s="306"/>
      <c r="E159" s="306"/>
      <c r="F159" s="210">
        <f t="shared" si="12"/>
        <v>0</v>
      </c>
      <c r="G159" s="210">
        <f t="shared" si="13"/>
        <v>0</v>
      </c>
      <c r="H159" s="210" t="str">
        <f t="shared" si="14"/>
        <v/>
      </c>
    </row>
    <row r="160" spans="1:8" x14ac:dyDescent="0.4">
      <c r="A160" s="59">
        <f t="shared" si="15"/>
        <v>0</v>
      </c>
      <c r="B160" s="208">
        <f t="shared" si="16"/>
        <v>0</v>
      </c>
      <c r="C160" s="306">
        <f t="shared" si="17"/>
        <v>0</v>
      </c>
      <c r="D160" s="306"/>
      <c r="E160" s="306"/>
      <c r="F160" s="210">
        <f t="shared" si="12"/>
        <v>0</v>
      </c>
      <c r="G160" s="210">
        <f t="shared" si="13"/>
        <v>0</v>
      </c>
      <c r="H160" s="210" t="str">
        <f t="shared" si="14"/>
        <v/>
      </c>
    </row>
    <row r="161" spans="1:8" x14ac:dyDescent="0.4">
      <c r="A161" s="59">
        <f t="shared" si="15"/>
        <v>0</v>
      </c>
      <c r="B161" s="208">
        <f t="shared" si="16"/>
        <v>0</v>
      </c>
      <c r="C161" s="306">
        <f t="shared" si="17"/>
        <v>0</v>
      </c>
      <c r="D161" s="306"/>
      <c r="E161" s="306"/>
      <c r="F161" s="210">
        <f t="shared" si="12"/>
        <v>0</v>
      </c>
      <c r="G161" s="210">
        <f t="shared" si="13"/>
        <v>0</v>
      </c>
      <c r="H161" s="210" t="str">
        <f t="shared" si="14"/>
        <v/>
      </c>
    </row>
    <row r="162" spans="1:8" x14ac:dyDescent="0.4">
      <c r="A162" s="59">
        <f t="shared" si="15"/>
        <v>0</v>
      </c>
      <c r="B162" s="208">
        <f t="shared" si="16"/>
        <v>0</v>
      </c>
      <c r="C162" s="306">
        <f t="shared" si="17"/>
        <v>0</v>
      </c>
      <c r="D162" s="306"/>
      <c r="E162" s="306"/>
      <c r="F162" s="210">
        <f t="shared" si="12"/>
        <v>0</v>
      </c>
      <c r="G162" s="210">
        <f t="shared" si="13"/>
        <v>0</v>
      </c>
      <c r="H162" s="210" t="str">
        <f t="shared" si="14"/>
        <v/>
      </c>
    </row>
    <row r="163" spans="1:8" x14ac:dyDescent="0.4">
      <c r="A163" s="59">
        <f t="shared" si="15"/>
        <v>0</v>
      </c>
      <c r="B163" s="208">
        <f t="shared" si="16"/>
        <v>0</v>
      </c>
      <c r="C163" s="306">
        <f t="shared" si="17"/>
        <v>0</v>
      </c>
      <c r="D163" s="306"/>
      <c r="E163" s="306"/>
      <c r="F163" s="210">
        <f t="shared" si="12"/>
        <v>0</v>
      </c>
      <c r="G163" s="210">
        <f t="shared" si="13"/>
        <v>0</v>
      </c>
      <c r="H163" s="210" t="str">
        <f t="shared" si="14"/>
        <v/>
      </c>
    </row>
    <row r="164" spans="1:8" x14ac:dyDescent="0.4">
      <c r="A164" s="59">
        <f t="shared" si="15"/>
        <v>0</v>
      </c>
      <c r="B164" s="208">
        <f t="shared" si="16"/>
        <v>0</v>
      </c>
      <c r="C164" s="306">
        <f t="shared" si="17"/>
        <v>0</v>
      </c>
      <c r="D164" s="306"/>
      <c r="E164" s="306"/>
      <c r="F164" s="210">
        <f t="shared" si="12"/>
        <v>0</v>
      </c>
      <c r="G164" s="210">
        <f t="shared" si="13"/>
        <v>0</v>
      </c>
      <c r="H164" s="210" t="str">
        <f t="shared" si="14"/>
        <v/>
      </c>
    </row>
    <row r="165" spans="1:8" x14ac:dyDescent="0.4">
      <c r="A165" s="59">
        <f t="shared" si="15"/>
        <v>0</v>
      </c>
      <c r="B165" s="208">
        <f t="shared" si="16"/>
        <v>0</v>
      </c>
      <c r="C165" s="306">
        <f t="shared" si="17"/>
        <v>0</v>
      </c>
      <c r="D165" s="306"/>
      <c r="E165" s="306"/>
      <c r="F165" s="210">
        <f t="shared" si="12"/>
        <v>0</v>
      </c>
      <c r="G165" s="210">
        <f t="shared" si="13"/>
        <v>0</v>
      </c>
      <c r="H165" s="210" t="str">
        <f t="shared" si="14"/>
        <v/>
      </c>
    </row>
    <row r="166" spans="1:8" x14ac:dyDescent="0.4">
      <c r="A166" s="59">
        <f t="shared" si="15"/>
        <v>0</v>
      </c>
      <c r="B166" s="208">
        <f t="shared" si="16"/>
        <v>0</v>
      </c>
      <c r="C166" s="306">
        <f t="shared" si="17"/>
        <v>0</v>
      </c>
      <c r="D166" s="306"/>
      <c r="E166" s="306"/>
      <c r="F166" s="210">
        <f t="shared" si="12"/>
        <v>0</v>
      </c>
      <c r="G166" s="210">
        <f t="shared" si="13"/>
        <v>0</v>
      </c>
      <c r="H166" s="210" t="str">
        <f t="shared" si="14"/>
        <v/>
      </c>
    </row>
    <row r="167" spans="1:8" x14ac:dyDescent="0.4">
      <c r="A167" s="59">
        <f t="shared" si="15"/>
        <v>0</v>
      </c>
      <c r="B167" s="208">
        <f t="shared" si="16"/>
        <v>0</v>
      </c>
      <c r="C167" s="306">
        <f t="shared" si="17"/>
        <v>0</v>
      </c>
      <c r="D167" s="306"/>
      <c r="E167" s="306"/>
      <c r="F167" s="210">
        <f t="shared" si="12"/>
        <v>0</v>
      </c>
      <c r="G167" s="210">
        <f t="shared" si="13"/>
        <v>0</v>
      </c>
      <c r="H167" s="210" t="str">
        <f t="shared" si="14"/>
        <v/>
      </c>
    </row>
    <row r="168" spans="1:8" x14ac:dyDescent="0.4">
      <c r="A168" s="59">
        <f t="shared" si="15"/>
        <v>0</v>
      </c>
      <c r="B168" s="208">
        <f t="shared" si="16"/>
        <v>0</v>
      </c>
      <c r="C168" s="306">
        <f t="shared" si="17"/>
        <v>0</v>
      </c>
      <c r="D168" s="306"/>
      <c r="E168" s="306"/>
      <c r="F168" s="210">
        <f t="shared" si="12"/>
        <v>0</v>
      </c>
      <c r="G168" s="210">
        <f t="shared" si="13"/>
        <v>0</v>
      </c>
      <c r="H168" s="210" t="str">
        <f t="shared" si="14"/>
        <v/>
      </c>
    </row>
    <row r="169" spans="1:8" x14ac:dyDescent="0.4">
      <c r="A169" s="59">
        <f t="shared" si="15"/>
        <v>0</v>
      </c>
      <c r="B169" s="208">
        <f t="shared" si="16"/>
        <v>0</v>
      </c>
      <c r="C169" s="306">
        <f t="shared" si="17"/>
        <v>0</v>
      </c>
      <c r="D169" s="306"/>
      <c r="E169" s="306"/>
      <c r="F169" s="210">
        <f t="shared" si="12"/>
        <v>0</v>
      </c>
      <c r="G169" s="210">
        <f t="shared" si="13"/>
        <v>0</v>
      </c>
      <c r="H169" s="210" t="str">
        <f t="shared" si="14"/>
        <v/>
      </c>
    </row>
    <row r="170" spans="1:8" x14ac:dyDescent="0.4">
      <c r="A170" s="59">
        <f t="shared" si="15"/>
        <v>0</v>
      </c>
      <c r="B170" s="208">
        <f t="shared" si="16"/>
        <v>0</v>
      </c>
      <c r="C170" s="306">
        <f t="shared" si="17"/>
        <v>0</v>
      </c>
      <c r="D170" s="306"/>
      <c r="E170" s="306"/>
      <c r="F170" s="210">
        <f t="shared" si="12"/>
        <v>0</v>
      </c>
      <c r="G170" s="210">
        <f t="shared" si="13"/>
        <v>0</v>
      </c>
      <c r="H170" s="210" t="str">
        <f t="shared" si="14"/>
        <v/>
      </c>
    </row>
    <row r="171" spans="1:8" x14ac:dyDescent="0.4">
      <c r="A171" s="59">
        <f t="shared" si="15"/>
        <v>0</v>
      </c>
      <c r="B171" s="208">
        <f t="shared" si="16"/>
        <v>0</v>
      </c>
      <c r="C171" s="306">
        <f t="shared" si="17"/>
        <v>0</v>
      </c>
      <c r="D171" s="306"/>
      <c r="E171" s="306"/>
      <c r="F171" s="210">
        <f t="shared" si="12"/>
        <v>0</v>
      </c>
      <c r="G171" s="210">
        <f t="shared" si="13"/>
        <v>0</v>
      </c>
      <c r="H171" s="210" t="str">
        <f t="shared" si="14"/>
        <v/>
      </c>
    </row>
    <row r="172" spans="1:8" x14ac:dyDescent="0.4">
      <c r="A172" s="59">
        <f t="shared" si="15"/>
        <v>0</v>
      </c>
      <c r="B172" s="208">
        <f t="shared" si="16"/>
        <v>0</v>
      </c>
      <c r="C172" s="306">
        <f t="shared" si="17"/>
        <v>0</v>
      </c>
      <c r="D172" s="306"/>
      <c r="E172" s="306"/>
      <c r="F172" s="210">
        <f t="shared" si="12"/>
        <v>0</v>
      </c>
      <c r="G172" s="210">
        <f t="shared" si="13"/>
        <v>0</v>
      </c>
      <c r="H172" s="210" t="str">
        <f t="shared" si="14"/>
        <v/>
      </c>
    </row>
    <row r="173" spans="1:8" x14ac:dyDescent="0.4">
      <c r="A173" s="59">
        <f t="shared" si="15"/>
        <v>0</v>
      </c>
      <c r="B173" s="208">
        <f t="shared" si="16"/>
        <v>0</v>
      </c>
      <c r="C173" s="306">
        <f t="shared" si="17"/>
        <v>0</v>
      </c>
      <c r="D173" s="306"/>
      <c r="E173" s="306"/>
      <c r="F173" s="210">
        <f t="shared" si="12"/>
        <v>0</v>
      </c>
      <c r="G173" s="210">
        <f t="shared" si="13"/>
        <v>0</v>
      </c>
      <c r="H173" s="210" t="str">
        <f t="shared" si="14"/>
        <v/>
      </c>
    </row>
    <row r="174" spans="1:8" x14ac:dyDescent="0.4">
      <c r="A174" s="59">
        <f t="shared" si="15"/>
        <v>0</v>
      </c>
      <c r="B174" s="208">
        <f t="shared" si="16"/>
        <v>0</v>
      </c>
      <c r="C174" s="306">
        <f t="shared" si="17"/>
        <v>0</v>
      </c>
      <c r="D174" s="306"/>
      <c r="E174" s="306"/>
      <c r="F174" s="210">
        <f t="shared" si="12"/>
        <v>0</v>
      </c>
      <c r="G174" s="210">
        <f t="shared" si="13"/>
        <v>0</v>
      </c>
      <c r="H174" s="210" t="str">
        <f t="shared" si="14"/>
        <v/>
      </c>
    </row>
    <row r="175" spans="1:8" x14ac:dyDescent="0.4">
      <c r="A175" s="59">
        <f t="shared" si="15"/>
        <v>0</v>
      </c>
      <c r="B175" s="208">
        <f t="shared" si="16"/>
        <v>0</v>
      </c>
      <c r="C175" s="306">
        <f t="shared" si="17"/>
        <v>0</v>
      </c>
      <c r="D175" s="306"/>
      <c r="E175" s="306"/>
      <c r="F175" s="210">
        <f t="shared" si="12"/>
        <v>0</v>
      </c>
      <c r="G175" s="210">
        <f t="shared" si="13"/>
        <v>0</v>
      </c>
      <c r="H175" s="210" t="str">
        <f t="shared" si="14"/>
        <v/>
      </c>
    </row>
    <row r="176" spans="1:8" x14ac:dyDescent="0.4">
      <c r="A176" s="59">
        <f t="shared" si="15"/>
        <v>0</v>
      </c>
      <c r="B176" s="208">
        <f t="shared" si="16"/>
        <v>0</v>
      </c>
      <c r="C176" s="306">
        <f t="shared" si="17"/>
        <v>0</v>
      </c>
      <c r="D176" s="306"/>
      <c r="E176" s="306"/>
      <c r="F176" s="210">
        <f t="shared" si="12"/>
        <v>0</v>
      </c>
      <c r="G176" s="210">
        <f t="shared" si="13"/>
        <v>0</v>
      </c>
      <c r="H176" s="210" t="str">
        <f t="shared" si="14"/>
        <v/>
      </c>
    </row>
    <row r="177" spans="1:8" x14ac:dyDescent="0.4">
      <c r="A177" s="59">
        <f t="shared" si="15"/>
        <v>0</v>
      </c>
      <c r="B177" s="208">
        <f t="shared" si="16"/>
        <v>0</v>
      </c>
      <c r="C177" s="306">
        <f t="shared" si="17"/>
        <v>0</v>
      </c>
      <c r="D177" s="306"/>
      <c r="E177" s="306"/>
      <c r="F177" s="210">
        <f t="shared" si="12"/>
        <v>0</v>
      </c>
      <c r="G177" s="210">
        <f t="shared" si="13"/>
        <v>0</v>
      </c>
      <c r="H177" s="210" t="str">
        <f t="shared" si="14"/>
        <v/>
      </c>
    </row>
    <row r="178" spans="1:8" x14ac:dyDescent="0.4">
      <c r="A178" s="59">
        <f t="shared" si="15"/>
        <v>0</v>
      </c>
      <c r="B178" s="208">
        <f t="shared" si="16"/>
        <v>0</v>
      </c>
      <c r="C178" s="306">
        <f t="shared" si="17"/>
        <v>0</v>
      </c>
      <c r="D178" s="306"/>
      <c r="E178" s="306"/>
      <c r="F178" s="210">
        <f t="shared" si="12"/>
        <v>0</v>
      </c>
      <c r="G178" s="210">
        <f t="shared" si="13"/>
        <v>0</v>
      </c>
      <c r="H178" s="210" t="str">
        <f t="shared" si="14"/>
        <v/>
      </c>
    </row>
    <row r="179" spans="1:8" x14ac:dyDescent="0.4">
      <c r="A179" s="59">
        <f t="shared" si="15"/>
        <v>0</v>
      </c>
      <c r="B179" s="208">
        <f t="shared" si="16"/>
        <v>0</v>
      </c>
      <c r="C179" s="306">
        <f t="shared" si="17"/>
        <v>0</v>
      </c>
      <c r="D179" s="306"/>
      <c r="E179" s="306"/>
      <c r="F179" s="210">
        <f t="shared" si="12"/>
        <v>0</v>
      </c>
      <c r="G179" s="210">
        <f t="shared" si="13"/>
        <v>0</v>
      </c>
      <c r="H179" s="210" t="str">
        <f t="shared" si="14"/>
        <v/>
      </c>
    </row>
    <row r="180" spans="1:8" x14ac:dyDescent="0.4">
      <c r="A180" s="59">
        <f t="shared" si="15"/>
        <v>0</v>
      </c>
      <c r="B180" s="208">
        <f t="shared" si="16"/>
        <v>0</v>
      </c>
      <c r="C180" s="306">
        <f t="shared" si="17"/>
        <v>0</v>
      </c>
      <c r="D180" s="306"/>
      <c r="E180" s="306"/>
      <c r="F180" s="210">
        <f t="shared" si="12"/>
        <v>0</v>
      </c>
      <c r="G180" s="210">
        <f t="shared" si="13"/>
        <v>0</v>
      </c>
      <c r="H180" s="210" t="str">
        <f t="shared" si="14"/>
        <v/>
      </c>
    </row>
    <row r="181" spans="1:8" x14ac:dyDescent="0.4">
      <c r="A181" s="59">
        <f t="shared" si="15"/>
        <v>0</v>
      </c>
      <c r="B181" s="208">
        <f t="shared" si="16"/>
        <v>0</v>
      </c>
      <c r="C181" s="306">
        <f t="shared" si="17"/>
        <v>0</v>
      </c>
      <c r="D181" s="306"/>
      <c r="E181" s="306"/>
      <c r="F181" s="210">
        <f t="shared" si="12"/>
        <v>0</v>
      </c>
      <c r="G181" s="210">
        <f t="shared" si="13"/>
        <v>0</v>
      </c>
      <c r="H181" s="210" t="str">
        <f t="shared" si="14"/>
        <v/>
      </c>
    </row>
    <row r="182" spans="1:8" x14ac:dyDescent="0.4">
      <c r="A182" s="59">
        <f t="shared" si="15"/>
        <v>0</v>
      </c>
      <c r="B182" s="208">
        <f t="shared" si="16"/>
        <v>0</v>
      </c>
      <c r="C182" s="306">
        <f t="shared" si="17"/>
        <v>0</v>
      </c>
      <c r="D182" s="306"/>
      <c r="E182" s="306"/>
      <c r="F182" s="210">
        <f t="shared" si="12"/>
        <v>0</v>
      </c>
      <c r="G182" s="210">
        <f t="shared" si="13"/>
        <v>0</v>
      </c>
      <c r="H182" s="210" t="str">
        <f t="shared" si="14"/>
        <v/>
      </c>
    </row>
    <row r="183" spans="1:8" x14ac:dyDescent="0.4">
      <c r="A183" s="59">
        <f t="shared" si="15"/>
        <v>0</v>
      </c>
      <c r="B183" s="208">
        <f t="shared" si="16"/>
        <v>0</v>
      </c>
      <c r="C183" s="306">
        <f t="shared" si="17"/>
        <v>0</v>
      </c>
      <c r="D183" s="306"/>
      <c r="E183" s="306"/>
      <c r="F183" s="210">
        <f t="shared" si="12"/>
        <v>0</v>
      </c>
      <c r="G183" s="210">
        <f t="shared" si="13"/>
        <v>0</v>
      </c>
      <c r="H183" s="210" t="str">
        <f t="shared" si="14"/>
        <v/>
      </c>
    </row>
    <row r="184" spans="1:8" x14ac:dyDescent="0.4">
      <c r="A184" s="59">
        <f t="shared" si="15"/>
        <v>0</v>
      </c>
      <c r="B184" s="208">
        <f t="shared" si="16"/>
        <v>0</v>
      </c>
      <c r="C184" s="306">
        <f t="shared" si="17"/>
        <v>0</v>
      </c>
      <c r="D184" s="306"/>
      <c r="E184" s="306"/>
      <c r="F184" s="210">
        <f t="shared" si="12"/>
        <v>0</v>
      </c>
      <c r="G184" s="210">
        <f t="shared" si="13"/>
        <v>0</v>
      </c>
      <c r="H184" s="210" t="str">
        <f t="shared" si="14"/>
        <v/>
      </c>
    </row>
    <row r="185" spans="1:8" x14ac:dyDescent="0.4">
      <c r="A185" s="59">
        <f t="shared" si="15"/>
        <v>0</v>
      </c>
      <c r="B185" s="208">
        <f t="shared" si="16"/>
        <v>0</v>
      </c>
      <c r="C185" s="306">
        <f t="shared" si="17"/>
        <v>0</v>
      </c>
      <c r="D185" s="306"/>
      <c r="E185" s="306"/>
      <c r="F185" s="210">
        <f t="shared" si="12"/>
        <v>0</v>
      </c>
      <c r="G185" s="210">
        <f t="shared" si="13"/>
        <v>0</v>
      </c>
      <c r="H185" s="210" t="str">
        <f t="shared" si="14"/>
        <v/>
      </c>
    </row>
    <row r="186" spans="1:8" x14ac:dyDescent="0.4">
      <c r="A186" s="59">
        <f t="shared" si="15"/>
        <v>0</v>
      </c>
      <c r="B186" s="208">
        <f t="shared" si="16"/>
        <v>0</v>
      </c>
      <c r="C186" s="306">
        <f t="shared" si="17"/>
        <v>0</v>
      </c>
      <c r="D186" s="306"/>
      <c r="E186" s="306"/>
      <c r="F186" s="210">
        <f t="shared" si="12"/>
        <v>0</v>
      </c>
      <c r="G186" s="210">
        <f t="shared" si="13"/>
        <v>0</v>
      </c>
      <c r="H186" s="210" t="str">
        <f t="shared" si="14"/>
        <v/>
      </c>
    </row>
    <row r="187" spans="1:8" x14ac:dyDescent="0.4">
      <c r="A187" s="59">
        <f t="shared" si="15"/>
        <v>0</v>
      </c>
      <c r="B187" s="208">
        <f t="shared" si="16"/>
        <v>0</v>
      </c>
      <c r="C187" s="306">
        <f t="shared" si="17"/>
        <v>0</v>
      </c>
      <c r="D187" s="306"/>
      <c r="E187" s="306"/>
      <c r="F187" s="210">
        <f t="shared" si="12"/>
        <v>0</v>
      </c>
      <c r="G187" s="210">
        <f t="shared" si="13"/>
        <v>0</v>
      </c>
      <c r="H187" s="210" t="str">
        <f t="shared" si="14"/>
        <v/>
      </c>
    </row>
    <row r="188" spans="1:8" x14ac:dyDescent="0.4">
      <c r="A188" s="59">
        <f t="shared" si="15"/>
        <v>0</v>
      </c>
      <c r="B188" s="208">
        <f t="shared" si="16"/>
        <v>0</v>
      </c>
      <c r="C188" s="306">
        <f t="shared" si="17"/>
        <v>0</v>
      </c>
      <c r="D188" s="306"/>
      <c r="E188" s="306"/>
      <c r="F188" s="210">
        <f t="shared" si="12"/>
        <v>0</v>
      </c>
      <c r="G188" s="210">
        <f t="shared" si="13"/>
        <v>0</v>
      </c>
      <c r="H188" s="210" t="str">
        <f t="shared" si="14"/>
        <v/>
      </c>
    </row>
    <row r="189" spans="1:8" x14ac:dyDescent="0.4">
      <c r="A189" s="59">
        <f t="shared" si="15"/>
        <v>0</v>
      </c>
      <c r="B189" s="208">
        <f t="shared" si="16"/>
        <v>0</v>
      </c>
      <c r="C189" s="306">
        <f t="shared" si="17"/>
        <v>0</v>
      </c>
      <c r="D189" s="306"/>
      <c r="E189" s="306"/>
      <c r="F189" s="210">
        <f t="shared" si="12"/>
        <v>0</v>
      </c>
      <c r="G189" s="210">
        <f t="shared" si="13"/>
        <v>0</v>
      </c>
      <c r="H189" s="210" t="str">
        <f t="shared" si="14"/>
        <v/>
      </c>
    </row>
    <row r="190" spans="1:8" x14ac:dyDescent="0.4">
      <c r="A190" s="59">
        <f t="shared" si="15"/>
        <v>0</v>
      </c>
      <c r="B190" s="208">
        <f t="shared" si="16"/>
        <v>0</v>
      </c>
      <c r="C190" s="306">
        <f t="shared" si="17"/>
        <v>0</v>
      </c>
      <c r="D190" s="306"/>
      <c r="E190" s="306"/>
      <c r="F190" s="210">
        <f t="shared" si="12"/>
        <v>0</v>
      </c>
      <c r="G190" s="210">
        <f t="shared" si="13"/>
        <v>0</v>
      </c>
      <c r="H190" s="210" t="str">
        <f t="shared" si="14"/>
        <v/>
      </c>
    </row>
    <row r="191" spans="1:8" x14ac:dyDescent="0.4">
      <c r="A191" s="59">
        <f t="shared" si="15"/>
        <v>0</v>
      </c>
      <c r="B191" s="208">
        <f t="shared" si="16"/>
        <v>0</v>
      </c>
      <c r="C191" s="306">
        <f t="shared" si="17"/>
        <v>0</v>
      </c>
      <c r="D191" s="306"/>
      <c r="E191" s="306"/>
      <c r="F191" s="210">
        <f t="shared" si="12"/>
        <v>0</v>
      </c>
      <c r="G191" s="210">
        <f t="shared" si="13"/>
        <v>0</v>
      </c>
      <c r="H191" s="210" t="str">
        <f t="shared" si="14"/>
        <v/>
      </c>
    </row>
    <row r="192" spans="1:8" x14ac:dyDescent="0.4">
      <c r="A192" s="59">
        <f t="shared" si="15"/>
        <v>0</v>
      </c>
      <c r="B192" s="208">
        <f t="shared" si="16"/>
        <v>0</v>
      </c>
      <c r="C192" s="306">
        <f t="shared" si="17"/>
        <v>0</v>
      </c>
      <c r="D192" s="306"/>
      <c r="E192" s="306"/>
      <c r="F192" s="210">
        <f t="shared" si="12"/>
        <v>0</v>
      </c>
      <c r="G192" s="210">
        <f t="shared" si="13"/>
        <v>0</v>
      </c>
      <c r="H192" s="210" t="str">
        <f t="shared" si="14"/>
        <v/>
      </c>
    </row>
    <row r="193" spans="1:8" x14ac:dyDescent="0.4">
      <c r="A193" s="59">
        <f t="shared" si="15"/>
        <v>0</v>
      </c>
      <c r="B193" s="208">
        <f t="shared" si="16"/>
        <v>0</v>
      </c>
      <c r="C193" s="306">
        <f t="shared" si="17"/>
        <v>0</v>
      </c>
      <c r="D193" s="306"/>
      <c r="E193" s="306"/>
      <c r="F193" s="210">
        <f t="shared" si="12"/>
        <v>0</v>
      </c>
      <c r="G193" s="210">
        <f t="shared" si="13"/>
        <v>0</v>
      </c>
      <c r="H193" s="210" t="str">
        <f t="shared" si="14"/>
        <v/>
      </c>
    </row>
    <row r="194" spans="1:8" x14ac:dyDescent="0.4">
      <c r="A194" s="59">
        <f t="shared" si="15"/>
        <v>0</v>
      </c>
      <c r="B194" s="208">
        <f t="shared" si="16"/>
        <v>0</v>
      </c>
      <c r="C194" s="306">
        <f t="shared" si="17"/>
        <v>0</v>
      </c>
      <c r="D194" s="306"/>
      <c r="E194" s="306"/>
      <c r="F194" s="210">
        <f t="shared" si="12"/>
        <v>0</v>
      </c>
      <c r="G194" s="210">
        <f t="shared" si="13"/>
        <v>0</v>
      </c>
      <c r="H194" s="210" t="str">
        <f t="shared" si="14"/>
        <v/>
      </c>
    </row>
    <row r="195" spans="1:8" x14ac:dyDescent="0.4">
      <c r="A195" s="59">
        <f t="shared" si="15"/>
        <v>0</v>
      </c>
      <c r="B195" s="208">
        <f t="shared" si="16"/>
        <v>0</v>
      </c>
      <c r="C195" s="306">
        <f t="shared" si="17"/>
        <v>0</v>
      </c>
      <c r="D195" s="306"/>
      <c r="E195" s="306"/>
      <c r="F195" s="210">
        <f t="shared" si="12"/>
        <v>0</v>
      </c>
      <c r="G195" s="210">
        <f t="shared" si="13"/>
        <v>0</v>
      </c>
      <c r="H195" s="210" t="str">
        <f t="shared" si="14"/>
        <v/>
      </c>
    </row>
    <row r="196" spans="1:8" x14ac:dyDescent="0.4">
      <c r="A196" s="59">
        <f t="shared" si="15"/>
        <v>0</v>
      </c>
      <c r="B196" s="208">
        <f t="shared" si="16"/>
        <v>0</v>
      </c>
      <c r="C196" s="306">
        <f t="shared" si="17"/>
        <v>0</v>
      </c>
      <c r="D196" s="306"/>
      <c r="E196" s="306"/>
      <c r="F196" s="210">
        <f t="shared" si="12"/>
        <v>0</v>
      </c>
      <c r="G196" s="210">
        <f t="shared" si="13"/>
        <v>0</v>
      </c>
      <c r="H196" s="210" t="str">
        <f t="shared" si="14"/>
        <v/>
      </c>
    </row>
    <row r="197" spans="1:8" x14ac:dyDescent="0.4">
      <c r="A197" s="59">
        <f t="shared" si="15"/>
        <v>0</v>
      </c>
      <c r="B197" s="208">
        <f t="shared" si="16"/>
        <v>0</v>
      </c>
      <c r="C197" s="306">
        <f t="shared" si="17"/>
        <v>0</v>
      </c>
      <c r="D197" s="306"/>
      <c r="E197" s="306"/>
      <c r="F197" s="210">
        <f t="shared" si="12"/>
        <v>0</v>
      </c>
      <c r="G197" s="210">
        <f t="shared" si="13"/>
        <v>0</v>
      </c>
      <c r="H197" s="210" t="str">
        <f t="shared" si="14"/>
        <v/>
      </c>
    </row>
    <row r="198" spans="1:8" x14ac:dyDescent="0.4">
      <c r="A198" s="59">
        <f t="shared" si="15"/>
        <v>0</v>
      </c>
      <c r="B198" s="208">
        <f t="shared" si="16"/>
        <v>0</v>
      </c>
      <c r="C198" s="306">
        <f t="shared" si="17"/>
        <v>0</v>
      </c>
      <c r="D198" s="306"/>
      <c r="E198" s="306"/>
      <c r="F198" s="210">
        <f t="shared" si="12"/>
        <v>0</v>
      </c>
      <c r="G198" s="210">
        <f t="shared" si="13"/>
        <v>0</v>
      </c>
      <c r="H198" s="210" t="str">
        <f t="shared" si="14"/>
        <v/>
      </c>
    </row>
    <row r="199" spans="1:8" x14ac:dyDescent="0.4">
      <c r="A199" s="59">
        <f t="shared" si="15"/>
        <v>0</v>
      </c>
      <c r="B199" s="208">
        <f t="shared" si="16"/>
        <v>0</v>
      </c>
      <c r="C199" s="306">
        <f t="shared" si="17"/>
        <v>0</v>
      </c>
      <c r="D199" s="306"/>
      <c r="E199" s="306"/>
      <c r="F199" s="210">
        <f t="shared" si="12"/>
        <v>0</v>
      </c>
      <c r="G199" s="210">
        <f t="shared" si="13"/>
        <v>0</v>
      </c>
      <c r="H199" s="210" t="str">
        <f t="shared" si="14"/>
        <v/>
      </c>
    </row>
    <row r="200" spans="1:8" x14ac:dyDescent="0.4">
      <c r="A200" s="59">
        <f t="shared" si="15"/>
        <v>0</v>
      </c>
      <c r="B200" s="208">
        <f t="shared" si="16"/>
        <v>0</v>
      </c>
      <c r="C200" s="306">
        <f t="shared" si="17"/>
        <v>0</v>
      </c>
      <c r="D200" s="306"/>
      <c r="E200" s="306"/>
      <c r="F200" s="210">
        <f t="shared" ref="F200:F263" si="18">IF(ROW()-7&lt;=筆數,VLOOKUP(ROW()-7,日記表,11,FALSE),0)</f>
        <v>0</v>
      </c>
      <c r="G200" s="210">
        <f t="shared" ref="G200:G263" si="19">IF(ROW()-7&lt;=筆數,VLOOKUP(ROW()-7,日記表,12,FALSE),0)</f>
        <v>0</v>
      </c>
      <c r="H200" s="210" t="str">
        <f t="shared" ref="H200:H263" si="20">IF(A200=0,"",IF(DC="借",H199+F200-G200,H199+G200-F200))</f>
        <v/>
      </c>
    </row>
    <row r="201" spans="1:8" x14ac:dyDescent="0.4">
      <c r="A201" s="59">
        <f t="shared" ref="A201:A264" si="21">IF(ROW()-7&lt;=筆數,VLOOKUP(ROW()-7,日記表,3,FALSE),0)</f>
        <v>0</v>
      </c>
      <c r="B201" s="208">
        <f t="shared" ref="B201:B264" si="22">IF(ROW()-7&lt;=筆數,VLOOKUP(ROW()-7,日記表,4,FALSE),0)</f>
        <v>0</v>
      </c>
      <c r="C201" s="306">
        <f t="shared" ref="C201:C264" si="23">IF(ROW()-7&lt;=筆數,VLOOKUP(ROW()-7,日記表,10,FALSE),0)</f>
        <v>0</v>
      </c>
      <c r="D201" s="306"/>
      <c r="E201" s="306"/>
      <c r="F201" s="210">
        <f t="shared" si="18"/>
        <v>0</v>
      </c>
      <c r="G201" s="210">
        <f t="shared" si="19"/>
        <v>0</v>
      </c>
      <c r="H201" s="210" t="str">
        <f t="shared" si="20"/>
        <v/>
      </c>
    </row>
    <row r="202" spans="1:8" x14ac:dyDescent="0.4">
      <c r="A202" s="59">
        <f t="shared" si="21"/>
        <v>0</v>
      </c>
      <c r="B202" s="208">
        <f t="shared" si="22"/>
        <v>0</v>
      </c>
      <c r="C202" s="306">
        <f t="shared" si="23"/>
        <v>0</v>
      </c>
      <c r="D202" s="306"/>
      <c r="E202" s="306"/>
      <c r="F202" s="210">
        <f t="shared" si="18"/>
        <v>0</v>
      </c>
      <c r="G202" s="210">
        <f t="shared" si="19"/>
        <v>0</v>
      </c>
      <c r="H202" s="210" t="str">
        <f t="shared" si="20"/>
        <v/>
      </c>
    </row>
    <row r="203" spans="1:8" x14ac:dyDescent="0.4">
      <c r="A203" s="59">
        <f t="shared" si="21"/>
        <v>0</v>
      </c>
      <c r="B203" s="208">
        <f t="shared" si="22"/>
        <v>0</v>
      </c>
      <c r="C203" s="306">
        <f t="shared" si="23"/>
        <v>0</v>
      </c>
      <c r="D203" s="306"/>
      <c r="E203" s="306"/>
      <c r="F203" s="210">
        <f t="shared" si="18"/>
        <v>0</v>
      </c>
      <c r="G203" s="210">
        <f t="shared" si="19"/>
        <v>0</v>
      </c>
      <c r="H203" s="210" t="str">
        <f t="shared" si="20"/>
        <v/>
      </c>
    </row>
    <row r="204" spans="1:8" x14ac:dyDescent="0.4">
      <c r="A204" s="59">
        <f t="shared" si="21"/>
        <v>0</v>
      </c>
      <c r="B204" s="208">
        <f t="shared" si="22"/>
        <v>0</v>
      </c>
      <c r="C204" s="306">
        <f t="shared" si="23"/>
        <v>0</v>
      </c>
      <c r="D204" s="306"/>
      <c r="E204" s="306"/>
      <c r="F204" s="210">
        <f t="shared" si="18"/>
        <v>0</v>
      </c>
      <c r="G204" s="210">
        <f t="shared" si="19"/>
        <v>0</v>
      </c>
      <c r="H204" s="210" t="str">
        <f t="shared" si="20"/>
        <v/>
      </c>
    </row>
    <row r="205" spans="1:8" x14ac:dyDescent="0.4">
      <c r="A205" s="59">
        <f t="shared" si="21"/>
        <v>0</v>
      </c>
      <c r="B205" s="208">
        <f t="shared" si="22"/>
        <v>0</v>
      </c>
      <c r="C205" s="306">
        <f t="shared" si="23"/>
        <v>0</v>
      </c>
      <c r="D205" s="306"/>
      <c r="E205" s="306"/>
      <c r="F205" s="210">
        <f t="shared" si="18"/>
        <v>0</v>
      </c>
      <c r="G205" s="210">
        <f t="shared" si="19"/>
        <v>0</v>
      </c>
      <c r="H205" s="210" t="str">
        <f t="shared" si="20"/>
        <v/>
      </c>
    </row>
    <row r="206" spans="1:8" x14ac:dyDescent="0.4">
      <c r="A206" s="59">
        <f t="shared" si="21"/>
        <v>0</v>
      </c>
      <c r="B206" s="208">
        <f t="shared" si="22"/>
        <v>0</v>
      </c>
      <c r="C206" s="306">
        <f t="shared" si="23"/>
        <v>0</v>
      </c>
      <c r="D206" s="306"/>
      <c r="E206" s="306"/>
      <c r="F206" s="210">
        <f t="shared" si="18"/>
        <v>0</v>
      </c>
      <c r="G206" s="210">
        <f t="shared" si="19"/>
        <v>0</v>
      </c>
      <c r="H206" s="210" t="str">
        <f t="shared" si="20"/>
        <v/>
      </c>
    </row>
    <row r="207" spans="1:8" x14ac:dyDescent="0.4">
      <c r="A207" s="59">
        <f t="shared" si="21"/>
        <v>0</v>
      </c>
      <c r="B207" s="208">
        <f t="shared" si="22"/>
        <v>0</v>
      </c>
      <c r="C207" s="306">
        <f t="shared" si="23"/>
        <v>0</v>
      </c>
      <c r="D207" s="306"/>
      <c r="E207" s="306"/>
      <c r="F207" s="210">
        <f t="shared" si="18"/>
        <v>0</v>
      </c>
      <c r="G207" s="210">
        <f t="shared" si="19"/>
        <v>0</v>
      </c>
      <c r="H207" s="210" t="str">
        <f t="shared" si="20"/>
        <v/>
      </c>
    </row>
    <row r="208" spans="1:8" x14ac:dyDescent="0.4">
      <c r="A208" s="59">
        <f t="shared" si="21"/>
        <v>0</v>
      </c>
      <c r="B208" s="208">
        <f t="shared" si="22"/>
        <v>0</v>
      </c>
      <c r="C208" s="306">
        <f t="shared" si="23"/>
        <v>0</v>
      </c>
      <c r="D208" s="306"/>
      <c r="E208" s="306"/>
      <c r="F208" s="210">
        <f t="shared" si="18"/>
        <v>0</v>
      </c>
      <c r="G208" s="210">
        <f t="shared" si="19"/>
        <v>0</v>
      </c>
      <c r="H208" s="210" t="str">
        <f t="shared" si="20"/>
        <v/>
      </c>
    </row>
    <row r="209" spans="1:8" x14ac:dyDescent="0.4">
      <c r="A209" s="59">
        <f t="shared" si="21"/>
        <v>0</v>
      </c>
      <c r="B209" s="208">
        <f t="shared" si="22"/>
        <v>0</v>
      </c>
      <c r="C209" s="306">
        <f t="shared" si="23"/>
        <v>0</v>
      </c>
      <c r="D209" s="306"/>
      <c r="E209" s="306"/>
      <c r="F209" s="210">
        <f t="shared" si="18"/>
        <v>0</v>
      </c>
      <c r="G209" s="210">
        <f t="shared" si="19"/>
        <v>0</v>
      </c>
      <c r="H209" s="210" t="str">
        <f t="shared" si="20"/>
        <v/>
      </c>
    </row>
    <row r="210" spans="1:8" x14ac:dyDescent="0.4">
      <c r="A210" s="59">
        <f t="shared" si="21"/>
        <v>0</v>
      </c>
      <c r="B210" s="208">
        <f t="shared" si="22"/>
        <v>0</v>
      </c>
      <c r="C210" s="306">
        <f t="shared" si="23"/>
        <v>0</v>
      </c>
      <c r="D210" s="306"/>
      <c r="E210" s="306"/>
      <c r="F210" s="210">
        <f t="shared" si="18"/>
        <v>0</v>
      </c>
      <c r="G210" s="210">
        <f t="shared" si="19"/>
        <v>0</v>
      </c>
      <c r="H210" s="210" t="str">
        <f t="shared" si="20"/>
        <v/>
      </c>
    </row>
    <row r="211" spans="1:8" x14ac:dyDescent="0.4">
      <c r="A211" s="59">
        <f t="shared" si="21"/>
        <v>0</v>
      </c>
      <c r="B211" s="208">
        <f t="shared" si="22"/>
        <v>0</v>
      </c>
      <c r="C211" s="306">
        <f t="shared" si="23"/>
        <v>0</v>
      </c>
      <c r="D211" s="306"/>
      <c r="E211" s="306"/>
      <c r="F211" s="210">
        <f t="shared" si="18"/>
        <v>0</v>
      </c>
      <c r="G211" s="210">
        <f t="shared" si="19"/>
        <v>0</v>
      </c>
      <c r="H211" s="210" t="str">
        <f t="shared" si="20"/>
        <v/>
      </c>
    </row>
    <row r="212" spans="1:8" x14ac:dyDescent="0.4">
      <c r="A212" s="59">
        <f t="shared" si="21"/>
        <v>0</v>
      </c>
      <c r="B212" s="208">
        <f t="shared" si="22"/>
        <v>0</v>
      </c>
      <c r="C212" s="306">
        <f t="shared" si="23"/>
        <v>0</v>
      </c>
      <c r="D212" s="306"/>
      <c r="E212" s="306"/>
      <c r="F212" s="210">
        <f t="shared" si="18"/>
        <v>0</v>
      </c>
      <c r="G212" s="210">
        <f t="shared" si="19"/>
        <v>0</v>
      </c>
      <c r="H212" s="210" t="str">
        <f t="shared" si="20"/>
        <v/>
      </c>
    </row>
    <row r="213" spans="1:8" x14ac:dyDescent="0.4">
      <c r="A213" s="59">
        <f t="shared" si="21"/>
        <v>0</v>
      </c>
      <c r="B213" s="208">
        <f t="shared" si="22"/>
        <v>0</v>
      </c>
      <c r="C213" s="306">
        <f t="shared" si="23"/>
        <v>0</v>
      </c>
      <c r="D213" s="306"/>
      <c r="E213" s="306"/>
      <c r="F213" s="210">
        <f t="shared" si="18"/>
        <v>0</v>
      </c>
      <c r="G213" s="210">
        <f t="shared" si="19"/>
        <v>0</v>
      </c>
      <c r="H213" s="210" t="str">
        <f t="shared" si="20"/>
        <v/>
      </c>
    </row>
    <row r="214" spans="1:8" x14ac:dyDescent="0.4">
      <c r="A214" s="59">
        <f t="shared" si="21"/>
        <v>0</v>
      </c>
      <c r="B214" s="208">
        <f t="shared" si="22"/>
        <v>0</v>
      </c>
      <c r="C214" s="306">
        <f t="shared" si="23"/>
        <v>0</v>
      </c>
      <c r="D214" s="306"/>
      <c r="E214" s="306"/>
      <c r="F214" s="210">
        <f t="shared" si="18"/>
        <v>0</v>
      </c>
      <c r="G214" s="210">
        <f t="shared" si="19"/>
        <v>0</v>
      </c>
      <c r="H214" s="210" t="str">
        <f t="shared" si="20"/>
        <v/>
      </c>
    </row>
    <row r="215" spans="1:8" x14ac:dyDescent="0.4">
      <c r="A215" s="59">
        <f t="shared" si="21"/>
        <v>0</v>
      </c>
      <c r="B215" s="208">
        <f t="shared" si="22"/>
        <v>0</v>
      </c>
      <c r="C215" s="306">
        <f t="shared" si="23"/>
        <v>0</v>
      </c>
      <c r="D215" s="306"/>
      <c r="E215" s="306"/>
      <c r="F215" s="210">
        <f t="shared" si="18"/>
        <v>0</v>
      </c>
      <c r="G215" s="210">
        <f t="shared" si="19"/>
        <v>0</v>
      </c>
      <c r="H215" s="210" t="str">
        <f t="shared" si="20"/>
        <v/>
      </c>
    </row>
    <row r="216" spans="1:8" x14ac:dyDescent="0.4">
      <c r="A216" s="59">
        <f t="shared" si="21"/>
        <v>0</v>
      </c>
      <c r="B216" s="208">
        <f t="shared" si="22"/>
        <v>0</v>
      </c>
      <c r="C216" s="306">
        <f t="shared" si="23"/>
        <v>0</v>
      </c>
      <c r="D216" s="306"/>
      <c r="E216" s="306"/>
      <c r="F216" s="210">
        <f t="shared" si="18"/>
        <v>0</v>
      </c>
      <c r="G216" s="210">
        <f t="shared" si="19"/>
        <v>0</v>
      </c>
      <c r="H216" s="210" t="str">
        <f t="shared" si="20"/>
        <v/>
      </c>
    </row>
    <row r="217" spans="1:8" x14ac:dyDescent="0.4">
      <c r="A217" s="59">
        <f t="shared" si="21"/>
        <v>0</v>
      </c>
      <c r="B217" s="208">
        <f t="shared" si="22"/>
        <v>0</v>
      </c>
      <c r="C217" s="306">
        <f t="shared" si="23"/>
        <v>0</v>
      </c>
      <c r="D217" s="306"/>
      <c r="E217" s="306"/>
      <c r="F217" s="210">
        <f t="shared" si="18"/>
        <v>0</v>
      </c>
      <c r="G217" s="210">
        <f t="shared" si="19"/>
        <v>0</v>
      </c>
      <c r="H217" s="210" t="str">
        <f t="shared" si="20"/>
        <v/>
      </c>
    </row>
    <row r="218" spans="1:8" x14ac:dyDescent="0.4">
      <c r="A218" s="59">
        <f t="shared" si="21"/>
        <v>0</v>
      </c>
      <c r="B218" s="208">
        <f t="shared" si="22"/>
        <v>0</v>
      </c>
      <c r="C218" s="306">
        <f t="shared" si="23"/>
        <v>0</v>
      </c>
      <c r="D218" s="306"/>
      <c r="E218" s="306"/>
      <c r="F218" s="210">
        <f t="shared" si="18"/>
        <v>0</v>
      </c>
      <c r="G218" s="210">
        <f t="shared" si="19"/>
        <v>0</v>
      </c>
      <c r="H218" s="210" t="str">
        <f t="shared" si="20"/>
        <v/>
      </c>
    </row>
    <row r="219" spans="1:8" x14ac:dyDescent="0.4">
      <c r="A219" s="59">
        <f t="shared" si="21"/>
        <v>0</v>
      </c>
      <c r="B219" s="208">
        <f t="shared" si="22"/>
        <v>0</v>
      </c>
      <c r="C219" s="306">
        <f t="shared" si="23"/>
        <v>0</v>
      </c>
      <c r="D219" s="306"/>
      <c r="E219" s="306"/>
      <c r="F219" s="210">
        <f t="shared" si="18"/>
        <v>0</v>
      </c>
      <c r="G219" s="210">
        <f t="shared" si="19"/>
        <v>0</v>
      </c>
      <c r="H219" s="210" t="str">
        <f t="shared" si="20"/>
        <v/>
      </c>
    </row>
    <row r="220" spans="1:8" x14ac:dyDescent="0.4">
      <c r="A220" s="59">
        <f t="shared" si="21"/>
        <v>0</v>
      </c>
      <c r="B220" s="208">
        <f t="shared" si="22"/>
        <v>0</v>
      </c>
      <c r="C220" s="306">
        <f t="shared" si="23"/>
        <v>0</v>
      </c>
      <c r="D220" s="306"/>
      <c r="E220" s="306"/>
      <c r="F220" s="210">
        <f t="shared" si="18"/>
        <v>0</v>
      </c>
      <c r="G220" s="210">
        <f t="shared" si="19"/>
        <v>0</v>
      </c>
      <c r="H220" s="210" t="str">
        <f t="shared" si="20"/>
        <v/>
      </c>
    </row>
    <row r="221" spans="1:8" x14ac:dyDescent="0.4">
      <c r="A221" s="59">
        <f t="shared" si="21"/>
        <v>0</v>
      </c>
      <c r="B221" s="208">
        <f t="shared" si="22"/>
        <v>0</v>
      </c>
      <c r="C221" s="306">
        <f t="shared" si="23"/>
        <v>0</v>
      </c>
      <c r="D221" s="306"/>
      <c r="E221" s="306"/>
      <c r="F221" s="210">
        <f t="shared" si="18"/>
        <v>0</v>
      </c>
      <c r="G221" s="210">
        <f t="shared" si="19"/>
        <v>0</v>
      </c>
      <c r="H221" s="210" t="str">
        <f t="shared" si="20"/>
        <v/>
      </c>
    </row>
    <row r="222" spans="1:8" x14ac:dyDescent="0.4">
      <c r="A222" s="59">
        <f t="shared" si="21"/>
        <v>0</v>
      </c>
      <c r="B222" s="208">
        <f t="shared" si="22"/>
        <v>0</v>
      </c>
      <c r="C222" s="306">
        <f t="shared" si="23"/>
        <v>0</v>
      </c>
      <c r="D222" s="306"/>
      <c r="E222" s="306"/>
      <c r="F222" s="210">
        <f t="shared" si="18"/>
        <v>0</v>
      </c>
      <c r="G222" s="210">
        <f t="shared" si="19"/>
        <v>0</v>
      </c>
      <c r="H222" s="210" t="str">
        <f t="shared" si="20"/>
        <v/>
      </c>
    </row>
    <row r="223" spans="1:8" x14ac:dyDescent="0.4">
      <c r="A223" s="59">
        <f t="shared" si="21"/>
        <v>0</v>
      </c>
      <c r="B223" s="208">
        <f t="shared" si="22"/>
        <v>0</v>
      </c>
      <c r="C223" s="306">
        <f t="shared" si="23"/>
        <v>0</v>
      </c>
      <c r="D223" s="306"/>
      <c r="E223" s="306"/>
      <c r="F223" s="210">
        <f t="shared" si="18"/>
        <v>0</v>
      </c>
      <c r="G223" s="210">
        <f t="shared" si="19"/>
        <v>0</v>
      </c>
      <c r="H223" s="210" t="str">
        <f t="shared" si="20"/>
        <v/>
      </c>
    </row>
    <row r="224" spans="1:8" x14ac:dyDescent="0.4">
      <c r="A224" s="59">
        <f t="shared" si="21"/>
        <v>0</v>
      </c>
      <c r="B224" s="208">
        <f t="shared" si="22"/>
        <v>0</v>
      </c>
      <c r="C224" s="306">
        <f t="shared" si="23"/>
        <v>0</v>
      </c>
      <c r="D224" s="306"/>
      <c r="E224" s="306"/>
      <c r="F224" s="210">
        <f t="shared" si="18"/>
        <v>0</v>
      </c>
      <c r="G224" s="210">
        <f t="shared" si="19"/>
        <v>0</v>
      </c>
      <c r="H224" s="210" t="str">
        <f t="shared" si="20"/>
        <v/>
      </c>
    </row>
    <row r="225" spans="1:8" x14ac:dyDescent="0.4">
      <c r="A225" s="59">
        <f t="shared" si="21"/>
        <v>0</v>
      </c>
      <c r="B225" s="208">
        <f t="shared" si="22"/>
        <v>0</v>
      </c>
      <c r="C225" s="306">
        <f t="shared" si="23"/>
        <v>0</v>
      </c>
      <c r="D225" s="306"/>
      <c r="E225" s="306"/>
      <c r="F225" s="210">
        <f t="shared" si="18"/>
        <v>0</v>
      </c>
      <c r="G225" s="210">
        <f t="shared" si="19"/>
        <v>0</v>
      </c>
      <c r="H225" s="210" t="str">
        <f t="shared" si="20"/>
        <v/>
      </c>
    </row>
    <row r="226" spans="1:8" x14ac:dyDescent="0.4">
      <c r="A226" s="59">
        <f t="shared" si="21"/>
        <v>0</v>
      </c>
      <c r="B226" s="208">
        <f t="shared" si="22"/>
        <v>0</v>
      </c>
      <c r="C226" s="306">
        <f t="shared" si="23"/>
        <v>0</v>
      </c>
      <c r="D226" s="306"/>
      <c r="E226" s="306"/>
      <c r="F226" s="210">
        <f t="shared" si="18"/>
        <v>0</v>
      </c>
      <c r="G226" s="210">
        <f t="shared" si="19"/>
        <v>0</v>
      </c>
      <c r="H226" s="210" t="str">
        <f t="shared" si="20"/>
        <v/>
      </c>
    </row>
    <row r="227" spans="1:8" x14ac:dyDescent="0.4">
      <c r="A227" s="59">
        <f t="shared" si="21"/>
        <v>0</v>
      </c>
      <c r="B227" s="208">
        <f t="shared" si="22"/>
        <v>0</v>
      </c>
      <c r="C227" s="306">
        <f t="shared" si="23"/>
        <v>0</v>
      </c>
      <c r="D227" s="306"/>
      <c r="E227" s="306"/>
      <c r="F227" s="210">
        <f t="shared" si="18"/>
        <v>0</v>
      </c>
      <c r="G227" s="210">
        <f t="shared" si="19"/>
        <v>0</v>
      </c>
      <c r="H227" s="210" t="str">
        <f t="shared" si="20"/>
        <v/>
      </c>
    </row>
    <row r="228" spans="1:8" x14ac:dyDescent="0.4">
      <c r="A228" s="59">
        <f t="shared" si="21"/>
        <v>0</v>
      </c>
      <c r="B228" s="208">
        <f t="shared" si="22"/>
        <v>0</v>
      </c>
      <c r="C228" s="306">
        <f t="shared" si="23"/>
        <v>0</v>
      </c>
      <c r="D228" s="306"/>
      <c r="E228" s="306"/>
      <c r="F228" s="210">
        <f t="shared" si="18"/>
        <v>0</v>
      </c>
      <c r="G228" s="210">
        <f t="shared" si="19"/>
        <v>0</v>
      </c>
      <c r="H228" s="210" t="str">
        <f t="shared" si="20"/>
        <v/>
      </c>
    </row>
    <row r="229" spans="1:8" x14ac:dyDescent="0.4">
      <c r="A229" s="59">
        <f t="shared" si="21"/>
        <v>0</v>
      </c>
      <c r="B229" s="208">
        <f t="shared" si="22"/>
        <v>0</v>
      </c>
      <c r="C229" s="306">
        <f t="shared" si="23"/>
        <v>0</v>
      </c>
      <c r="D229" s="306"/>
      <c r="E229" s="306"/>
      <c r="F229" s="210">
        <f t="shared" si="18"/>
        <v>0</v>
      </c>
      <c r="G229" s="210">
        <f t="shared" si="19"/>
        <v>0</v>
      </c>
      <c r="H229" s="210" t="str">
        <f t="shared" si="20"/>
        <v/>
      </c>
    </row>
    <row r="230" spans="1:8" x14ac:dyDescent="0.4">
      <c r="A230" s="59">
        <f t="shared" si="21"/>
        <v>0</v>
      </c>
      <c r="B230" s="208">
        <f t="shared" si="22"/>
        <v>0</v>
      </c>
      <c r="C230" s="306">
        <f t="shared" si="23"/>
        <v>0</v>
      </c>
      <c r="D230" s="306"/>
      <c r="E230" s="306"/>
      <c r="F230" s="210">
        <f t="shared" si="18"/>
        <v>0</v>
      </c>
      <c r="G230" s="210">
        <f t="shared" si="19"/>
        <v>0</v>
      </c>
      <c r="H230" s="210" t="str">
        <f t="shared" si="20"/>
        <v/>
      </c>
    </row>
    <row r="231" spans="1:8" x14ac:dyDescent="0.4">
      <c r="A231" s="59">
        <f t="shared" si="21"/>
        <v>0</v>
      </c>
      <c r="B231" s="208">
        <f t="shared" si="22"/>
        <v>0</v>
      </c>
      <c r="C231" s="306">
        <f t="shared" si="23"/>
        <v>0</v>
      </c>
      <c r="D231" s="306"/>
      <c r="E231" s="306"/>
      <c r="F231" s="210">
        <f t="shared" si="18"/>
        <v>0</v>
      </c>
      <c r="G231" s="210">
        <f t="shared" si="19"/>
        <v>0</v>
      </c>
      <c r="H231" s="210" t="str">
        <f t="shared" si="20"/>
        <v/>
      </c>
    </row>
    <row r="232" spans="1:8" x14ac:dyDescent="0.4">
      <c r="A232" s="59">
        <f t="shared" si="21"/>
        <v>0</v>
      </c>
      <c r="B232" s="208">
        <f t="shared" si="22"/>
        <v>0</v>
      </c>
      <c r="C232" s="306">
        <f t="shared" si="23"/>
        <v>0</v>
      </c>
      <c r="D232" s="306"/>
      <c r="E232" s="306"/>
      <c r="F232" s="210">
        <f t="shared" si="18"/>
        <v>0</v>
      </c>
      <c r="G232" s="210">
        <f t="shared" si="19"/>
        <v>0</v>
      </c>
      <c r="H232" s="210" t="str">
        <f t="shared" si="20"/>
        <v/>
      </c>
    </row>
    <row r="233" spans="1:8" x14ac:dyDescent="0.4">
      <c r="A233" s="59">
        <f t="shared" si="21"/>
        <v>0</v>
      </c>
      <c r="B233" s="208">
        <f t="shared" si="22"/>
        <v>0</v>
      </c>
      <c r="C233" s="306">
        <f t="shared" si="23"/>
        <v>0</v>
      </c>
      <c r="D233" s="306"/>
      <c r="E233" s="306"/>
      <c r="F233" s="210">
        <f t="shared" si="18"/>
        <v>0</v>
      </c>
      <c r="G233" s="210">
        <f t="shared" si="19"/>
        <v>0</v>
      </c>
      <c r="H233" s="210" t="str">
        <f t="shared" si="20"/>
        <v/>
      </c>
    </row>
    <row r="234" spans="1:8" x14ac:dyDescent="0.4">
      <c r="A234" s="59">
        <f t="shared" si="21"/>
        <v>0</v>
      </c>
      <c r="B234" s="208">
        <f t="shared" si="22"/>
        <v>0</v>
      </c>
      <c r="C234" s="306">
        <f t="shared" si="23"/>
        <v>0</v>
      </c>
      <c r="D234" s="306"/>
      <c r="E234" s="306"/>
      <c r="F234" s="210">
        <f t="shared" si="18"/>
        <v>0</v>
      </c>
      <c r="G234" s="210">
        <f t="shared" si="19"/>
        <v>0</v>
      </c>
      <c r="H234" s="210" t="str">
        <f t="shared" si="20"/>
        <v/>
      </c>
    </row>
    <row r="235" spans="1:8" x14ac:dyDescent="0.4">
      <c r="A235" s="59">
        <f t="shared" si="21"/>
        <v>0</v>
      </c>
      <c r="B235" s="208">
        <f t="shared" si="22"/>
        <v>0</v>
      </c>
      <c r="C235" s="306">
        <f t="shared" si="23"/>
        <v>0</v>
      </c>
      <c r="D235" s="306"/>
      <c r="E235" s="306"/>
      <c r="F235" s="210">
        <f t="shared" si="18"/>
        <v>0</v>
      </c>
      <c r="G235" s="210">
        <f t="shared" si="19"/>
        <v>0</v>
      </c>
      <c r="H235" s="210" t="str">
        <f t="shared" si="20"/>
        <v/>
      </c>
    </row>
    <row r="236" spans="1:8" x14ac:dyDescent="0.4">
      <c r="A236" s="59">
        <f t="shared" si="21"/>
        <v>0</v>
      </c>
      <c r="B236" s="208">
        <f t="shared" si="22"/>
        <v>0</v>
      </c>
      <c r="C236" s="306">
        <f t="shared" si="23"/>
        <v>0</v>
      </c>
      <c r="D236" s="306"/>
      <c r="E236" s="306"/>
      <c r="F236" s="210">
        <f t="shared" si="18"/>
        <v>0</v>
      </c>
      <c r="G236" s="210">
        <f t="shared" si="19"/>
        <v>0</v>
      </c>
      <c r="H236" s="210" t="str">
        <f t="shared" si="20"/>
        <v/>
      </c>
    </row>
    <row r="237" spans="1:8" x14ac:dyDescent="0.4">
      <c r="A237" s="59">
        <f t="shared" si="21"/>
        <v>0</v>
      </c>
      <c r="B237" s="208">
        <f t="shared" si="22"/>
        <v>0</v>
      </c>
      <c r="C237" s="306">
        <f t="shared" si="23"/>
        <v>0</v>
      </c>
      <c r="D237" s="306"/>
      <c r="E237" s="306"/>
      <c r="F237" s="210">
        <f t="shared" si="18"/>
        <v>0</v>
      </c>
      <c r="G237" s="210">
        <f t="shared" si="19"/>
        <v>0</v>
      </c>
      <c r="H237" s="210" t="str">
        <f t="shared" si="20"/>
        <v/>
      </c>
    </row>
    <row r="238" spans="1:8" x14ac:dyDescent="0.4">
      <c r="A238" s="59">
        <f t="shared" si="21"/>
        <v>0</v>
      </c>
      <c r="B238" s="208">
        <f t="shared" si="22"/>
        <v>0</v>
      </c>
      <c r="C238" s="306">
        <f t="shared" si="23"/>
        <v>0</v>
      </c>
      <c r="D238" s="306"/>
      <c r="E238" s="306"/>
      <c r="F238" s="210">
        <f t="shared" si="18"/>
        <v>0</v>
      </c>
      <c r="G238" s="210">
        <f t="shared" si="19"/>
        <v>0</v>
      </c>
      <c r="H238" s="210" t="str">
        <f t="shared" si="20"/>
        <v/>
      </c>
    </row>
    <row r="239" spans="1:8" x14ac:dyDescent="0.4">
      <c r="A239" s="59">
        <f t="shared" si="21"/>
        <v>0</v>
      </c>
      <c r="B239" s="208">
        <f t="shared" si="22"/>
        <v>0</v>
      </c>
      <c r="C239" s="306">
        <f t="shared" si="23"/>
        <v>0</v>
      </c>
      <c r="D239" s="306"/>
      <c r="E239" s="306"/>
      <c r="F239" s="210">
        <f t="shared" si="18"/>
        <v>0</v>
      </c>
      <c r="G239" s="210">
        <f t="shared" si="19"/>
        <v>0</v>
      </c>
      <c r="H239" s="210" t="str">
        <f t="shared" si="20"/>
        <v/>
      </c>
    </row>
    <row r="240" spans="1:8" x14ac:dyDescent="0.4">
      <c r="A240" s="59">
        <f t="shared" si="21"/>
        <v>0</v>
      </c>
      <c r="B240" s="208">
        <f t="shared" si="22"/>
        <v>0</v>
      </c>
      <c r="C240" s="306">
        <f t="shared" si="23"/>
        <v>0</v>
      </c>
      <c r="D240" s="306"/>
      <c r="E240" s="306"/>
      <c r="F240" s="210">
        <f t="shared" si="18"/>
        <v>0</v>
      </c>
      <c r="G240" s="210">
        <f t="shared" si="19"/>
        <v>0</v>
      </c>
      <c r="H240" s="210" t="str">
        <f t="shared" si="20"/>
        <v/>
      </c>
    </row>
    <row r="241" spans="1:8" x14ac:dyDescent="0.4">
      <c r="A241" s="59">
        <f t="shared" si="21"/>
        <v>0</v>
      </c>
      <c r="B241" s="208">
        <f t="shared" si="22"/>
        <v>0</v>
      </c>
      <c r="C241" s="306">
        <f t="shared" si="23"/>
        <v>0</v>
      </c>
      <c r="D241" s="306"/>
      <c r="E241" s="306"/>
      <c r="F241" s="210">
        <f t="shared" si="18"/>
        <v>0</v>
      </c>
      <c r="G241" s="210">
        <f t="shared" si="19"/>
        <v>0</v>
      </c>
      <c r="H241" s="210" t="str">
        <f t="shared" si="20"/>
        <v/>
      </c>
    </row>
    <row r="242" spans="1:8" x14ac:dyDescent="0.4">
      <c r="A242" s="59">
        <f t="shared" si="21"/>
        <v>0</v>
      </c>
      <c r="B242" s="208">
        <f t="shared" si="22"/>
        <v>0</v>
      </c>
      <c r="C242" s="306">
        <f t="shared" si="23"/>
        <v>0</v>
      </c>
      <c r="D242" s="306"/>
      <c r="E242" s="306"/>
      <c r="F242" s="210">
        <f t="shared" si="18"/>
        <v>0</v>
      </c>
      <c r="G242" s="210">
        <f t="shared" si="19"/>
        <v>0</v>
      </c>
      <c r="H242" s="210" t="str">
        <f t="shared" si="20"/>
        <v/>
      </c>
    </row>
    <row r="243" spans="1:8" x14ac:dyDescent="0.4">
      <c r="A243" s="59">
        <f t="shared" si="21"/>
        <v>0</v>
      </c>
      <c r="B243" s="208">
        <f t="shared" si="22"/>
        <v>0</v>
      </c>
      <c r="C243" s="306">
        <f t="shared" si="23"/>
        <v>0</v>
      </c>
      <c r="D243" s="306"/>
      <c r="E243" s="306"/>
      <c r="F243" s="210">
        <f t="shared" si="18"/>
        <v>0</v>
      </c>
      <c r="G243" s="210">
        <f t="shared" si="19"/>
        <v>0</v>
      </c>
      <c r="H243" s="210" t="str">
        <f t="shared" si="20"/>
        <v/>
      </c>
    </row>
    <row r="244" spans="1:8" x14ac:dyDescent="0.4">
      <c r="A244" s="59">
        <f t="shared" si="21"/>
        <v>0</v>
      </c>
      <c r="B244" s="208">
        <f t="shared" si="22"/>
        <v>0</v>
      </c>
      <c r="C244" s="306">
        <f t="shared" si="23"/>
        <v>0</v>
      </c>
      <c r="D244" s="306"/>
      <c r="E244" s="306"/>
      <c r="F244" s="210">
        <f t="shared" si="18"/>
        <v>0</v>
      </c>
      <c r="G244" s="210">
        <f t="shared" si="19"/>
        <v>0</v>
      </c>
      <c r="H244" s="210" t="str">
        <f t="shared" si="20"/>
        <v/>
      </c>
    </row>
    <row r="245" spans="1:8" x14ac:dyDescent="0.4">
      <c r="A245" s="59">
        <f t="shared" si="21"/>
        <v>0</v>
      </c>
      <c r="B245" s="208">
        <f t="shared" si="22"/>
        <v>0</v>
      </c>
      <c r="C245" s="306">
        <f t="shared" si="23"/>
        <v>0</v>
      </c>
      <c r="D245" s="306"/>
      <c r="E245" s="306"/>
      <c r="F245" s="210">
        <f t="shared" si="18"/>
        <v>0</v>
      </c>
      <c r="G245" s="210">
        <f t="shared" si="19"/>
        <v>0</v>
      </c>
      <c r="H245" s="210" t="str">
        <f t="shared" si="20"/>
        <v/>
      </c>
    </row>
    <row r="246" spans="1:8" x14ac:dyDescent="0.4">
      <c r="A246" s="59">
        <f t="shared" si="21"/>
        <v>0</v>
      </c>
      <c r="B246" s="208">
        <f t="shared" si="22"/>
        <v>0</v>
      </c>
      <c r="C246" s="306">
        <f t="shared" si="23"/>
        <v>0</v>
      </c>
      <c r="D246" s="306"/>
      <c r="E246" s="306"/>
      <c r="F246" s="210">
        <f t="shared" si="18"/>
        <v>0</v>
      </c>
      <c r="G246" s="210">
        <f t="shared" si="19"/>
        <v>0</v>
      </c>
      <c r="H246" s="210" t="str">
        <f t="shared" si="20"/>
        <v/>
      </c>
    </row>
    <row r="247" spans="1:8" x14ac:dyDescent="0.4">
      <c r="A247" s="59">
        <f t="shared" si="21"/>
        <v>0</v>
      </c>
      <c r="B247" s="208">
        <f t="shared" si="22"/>
        <v>0</v>
      </c>
      <c r="C247" s="306">
        <f t="shared" si="23"/>
        <v>0</v>
      </c>
      <c r="D247" s="306"/>
      <c r="E247" s="306"/>
      <c r="F247" s="210">
        <f t="shared" si="18"/>
        <v>0</v>
      </c>
      <c r="G247" s="210">
        <f t="shared" si="19"/>
        <v>0</v>
      </c>
      <c r="H247" s="210" t="str">
        <f t="shared" si="20"/>
        <v/>
      </c>
    </row>
    <row r="248" spans="1:8" x14ac:dyDescent="0.4">
      <c r="A248" s="59">
        <f t="shared" si="21"/>
        <v>0</v>
      </c>
      <c r="B248" s="208">
        <f t="shared" si="22"/>
        <v>0</v>
      </c>
      <c r="C248" s="306">
        <f t="shared" si="23"/>
        <v>0</v>
      </c>
      <c r="D248" s="306"/>
      <c r="E248" s="306"/>
      <c r="F248" s="210">
        <f t="shared" si="18"/>
        <v>0</v>
      </c>
      <c r="G248" s="210">
        <f t="shared" si="19"/>
        <v>0</v>
      </c>
      <c r="H248" s="210" t="str">
        <f t="shared" si="20"/>
        <v/>
      </c>
    </row>
    <row r="249" spans="1:8" x14ac:dyDescent="0.4">
      <c r="A249" s="59">
        <f t="shared" si="21"/>
        <v>0</v>
      </c>
      <c r="B249" s="208">
        <f t="shared" si="22"/>
        <v>0</v>
      </c>
      <c r="C249" s="306">
        <f t="shared" si="23"/>
        <v>0</v>
      </c>
      <c r="D249" s="306"/>
      <c r="E249" s="306"/>
      <c r="F249" s="210">
        <f t="shared" si="18"/>
        <v>0</v>
      </c>
      <c r="G249" s="210">
        <f t="shared" si="19"/>
        <v>0</v>
      </c>
      <c r="H249" s="210" t="str">
        <f t="shared" si="20"/>
        <v/>
      </c>
    </row>
    <row r="250" spans="1:8" x14ac:dyDescent="0.4">
      <c r="A250" s="59">
        <f t="shared" si="21"/>
        <v>0</v>
      </c>
      <c r="B250" s="208">
        <f t="shared" si="22"/>
        <v>0</v>
      </c>
      <c r="C250" s="306">
        <f t="shared" si="23"/>
        <v>0</v>
      </c>
      <c r="D250" s="306"/>
      <c r="E250" s="306"/>
      <c r="F250" s="210">
        <f t="shared" si="18"/>
        <v>0</v>
      </c>
      <c r="G250" s="210">
        <f t="shared" si="19"/>
        <v>0</v>
      </c>
      <c r="H250" s="210" t="str">
        <f t="shared" si="20"/>
        <v/>
      </c>
    </row>
    <row r="251" spans="1:8" x14ac:dyDescent="0.4">
      <c r="A251" s="59">
        <f t="shared" si="21"/>
        <v>0</v>
      </c>
      <c r="B251" s="208">
        <f t="shared" si="22"/>
        <v>0</v>
      </c>
      <c r="C251" s="306">
        <f t="shared" si="23"/>
        <v>0</v>
      </c>
      <c r="D251" s="306"/>
      <c r="E251" s="306"/>
      <c r="F251" s="210">
        <f t="shared" si="18"/>
        <v>0</v>
      </c>
      <c r="G251" s="210">
        <f t="shared" si="19"/>
        <v>0</v>
      </c>
      <c r="H251" s="210" t="str">
        <f t="shared" si="20"/>
        <v/>
      </c>
    </row>
    <row r="252" spans="1:8" x14ac:dyDescent="0.4">
      <c r="A252" s="59">
        <f t="shared" si="21"/>
        <v>0</v>
      </c>
      <c r="B252" s="208">
        <f t="shared" si="22"/>
        <v>0</v>
      </c>
      <c r="C252" s="306">
        <f t="shared" si="23"/>
        <v>0</v>
      </c>
      <c r="D252" s="306"/>
      <c r="E252" s="306"/>
      <c r="F252" s="210">
        <f t="shared" si="18"/>
        <v>0</v>
      </c>
      <c r="G252" s="210">
        <f t="shared" si="19"/>
        <v>0</v>
      </c>
      <c r="H252" s="210" t="str">
        <f t="shared" si="20"/>
        <v/>
      </c>
    </row>
    <row r="253" spans="1:8" x14ac:dyDescent="0.4">
      <c r="A253" s="59">
        <f t="shared" si="21"/>
        <v>0</v>
      </c>
      <c r="B253" s="208">
        <f t="shared" si="22"/>
        <v>0</v>
      </c>
      <c r="C253" s="306">
        <f t="shared" si="23"/>
        <v>0</v>
      </c>
      <c r="D253" s="306"/>
      <c r="E253" s="306"/>
      <c r="F253" s="210">
        <f t="shared" si="18"/>
        <v>0</v>
      </c>
      <c r="G253" s="210">
        <f t="shared" si="19"/>
        <v>0</v>
      </c>
      <c r="H253" s="210" t="str">
        <f t="shared" si="20"/>
        <v/>
      </c>
    </row>
    <row r="254" spans="1:8" x14ac:dyDescent="0.4">
      <c r="A254" s="59">
        <f t="shared" si="21"/>
        <v>0</v>
      </c>
      <c r="B254" s="208">
        <f t="shared" si="22"/>
        <v>0</v>
      </c>
      <c r="C254" s="306">
        <f t="shared" si="23"/>
        <v>0</v>
      </c>
      <c r="D254" s="306"/>
      <c r="E254" s="306"/>
      <c r="F254" s="210">
        <f t="shared" si="18"/>
        <v>0</v>
      </c>
      <c r="G254" s="210">
        <f t="shared" si="19"/>
        <v>0</v>
      </c>
      <c r="H254" s="210" t="str">
        <f t="shared" si="20"/>
        <v/>
      </c>
    </row>
    <row r="255" spans="1:8" x14ac:dyDescent="0.4">
      <c r="A255" s="59">
        <f t="shared" si="21"/>
        <v>0</v>
      </c>
      <c r="B255" s="208">
        <f t="shared" si="22"/>
        <v>0</v>
      </c>
      <c r="C255" s="306">
        <f t="shared" si="23"/>
        <v>0</v>
      </c>
      <c r="D255" s="306"/>
      <c r="E255" s="306"/>
      <c r="F255" s="210">
        <f t="shared" si="18"/>
        <v>0</v>
      </c>
      <c r="G255" s="210">
        <f t="shared" si="19"/>
        <v>0</v>
      </c>
      <c r="H255" s="210" t="str">
        <f t="shared" si="20"/>
        <v/>
      </c>
    </row>
    <row r="256" spans="1:8" x14ac:dyDescent="0.4">
      <c r="A256" s="59">
        <f t="shared" si="21"/>
        <v>0</v>
      </c>
      <c r="B256" s="208">
        <f t="shared" si="22"/>
        <v>0</v>
      </c>
      <c r="C256" s="306">
        <f t="shared" si="23"/>
        <v>0</v>
      </c>
      <c r="D256" s="306"/>
      <c r="E256" s="306"/>
      <c r="F256" s="210">
        <f t="shared" si="18"/>
        <v>0</v>
      </c>
      <c r="G256" s="210">
        <f t="shared" si="19"/>
        <v>0</v>
      </c>
      <c r="H256" s="210" t="str">
        <f t="shared" si="20"/>
        <v/>
      </c>
    </row>
    <row r="257" spans="1:8" x14ac:dyDescent="0.4">
      <c r="A257" s="59">
        <f t="shared" si="21"/>
        <v>0</v>
      </c>
      <c r="B257" s="208">
        <f t="shared" si="22"/>
        <v>0</v>
      </c>
      <c r="C257" s="306">
        <f t="shared" si="23"/>
        <v>0</v>
      </c>
      <c r="D257" s="306"/>
      <c r="E257" s="306"/>
      <c r="F257" s="210">
        <f t="shared" si="18"/>
        <v>0</v>
      </c>
      <c r="G257" s="210">
        <f t="shared" si="19"/>
        <v>0</v>
      </c>
      <c r="H257" s="210" t="str">
        <f t="shared" si="20"/>
        <v/>
      </c>
    </row>
    <row r="258" spans="1:8" x14ac:dyDescent="0.4">
      <c r="A258" s="59">
        <f t="shared" si="21"/>
        <v>0</v>
      </c>
      <c r="B258" s="208">
        <f t="shared" si="22"/>
        <v>0</v>
      </c>
      <c r="C258" s="306">
        <f t="shared" si="23"/>
        <v>0</v>
      </c>
      <c r="D258" s="306"/>
      <c r="E258" s="306"/>
      <c r="F258" s="210">
        <f t="shared" si="18"/>
        <v>0</v>
      </c>
      <c r="G258" s="210">
        <f t="shared" si="19"/>
        <v>0</v>
      </c>
      <c r="H258" s="210" t="str">
        <f t="shared" si="20"/>
        <v/>
      </c>
    </row>
    <row r="259" spans="1:8" x14ac:dyDescent="0.4">
      <c r="A259" s="59">
        <f t="shared" si="21"/>
        <v>0</v>
      </c>
      <c r="B259" s="208">
        <f t="shared" si="22"/>
        <v>0</v>
      </c>
      <c r="C259" s="306">
        <f t="shared" si="23"/>
        <v>0</v>
      </c>
      <c r="D259" s="306"/>
      <c r="E259" s="306"/>
      <c r="F259" s="210">
        <f t="shared" si="18"/>
        <v>0</v>
      </c>
      <c r="G259" s="210">
        <f t="shared" si="19"/>
        <v>0</v>
      </c>
      <c r="H259" s="210" t="str">
        <f t="shared" si="20"/>
        <v/>
      </c>
    </row>
    <row r="260" spans="1:8" x14ac:dyDescent="0.4">
      <c r="A260" s="59">
        <f t="shared" si="21"/>
        <v>0</v>
      </c>
      <c r="B260" s="208">
        <f t="shared" si="22"/>
        <v>0</v>
      </c>
      <c r="C260" s="306">
        <f t="shared" si="23"/>
        <v>0</v>
      </c>
      <c r="D260" s="306"/>
      <c r="E260" s="306"/>
      <c r="F260" s="210">
        <f t="shared" si="18"/>
        <v>0</v>
      </c>
      <c r="G260" s="210">
        <f t="shared" si="19"/>
        <v>0</v>
      </c>
      <c r="H260" s="210" t="str">
        <f t="shared" si="20"/>
        <v/>
      </c>
    </row>
    <row r="261" spans="1:8" x14ac:dyDescent="0.4">
      <c r="A261" s="59">
        <f t="shared" si="21"/>
        <v>0</v>
      </c>
      <c r="B261" s="208">
        <f t="shared" si="22"/>
        <v>0</v>
      </c>
      <c r="C261" s="306">
        <f t="shared" si="23"/>
        <v>0</v>
      </c>
      <c r="D261" s="306"/>
      <c r="E261" s="306"/>
      <c r="F261" s="210">
        <f t="shared" si="18"/>
        <v>0</v>
      </c>
      <c r="G261" s="210">
        <f t="shared" si="19"/>
        <v>0</v>
      </c>
      <c r="H261" s="210" t="str">
        <f t="shared" si="20"/>
        <v/>
      </c>
    </row>
    <row r="262" spans="1:8" x14ac:dyDescent="0.4">
      <c r="A262" s="59">
        <f t="shared" si="21"/>
        <v>0</v>
      </c>
      <c r="B262" s="208">
        <f t="shared" si="22"/>
        <v>0</v>
      </c>
      <c r="C262" s="306">
        <f t="shared" si="23"/>
        <v>0</v>
      </c>
      <c r="D262" s="306"/>
      <c r="E262" s="306"/>
      <c r="F262" s="210">
        <f t="shared" si="18"/>
        <v>0</v>
      </c>
      <c r="G262" s="210">
        <f t="shared" si="19"/>
        <v>0</v>
      </c>
      <c r="H262" s="210" t="str">
        <f t="shared" si="20"/>
        <v/>
      </c>
    </row>
    <row r="263" spans="1:8" x14ac:dyDescent="0.4">
      <c r="A263" s="59">
        <f t="shared" si="21"/>
        <v>0</v>
      </c>
      <c r="B263" s="208">
        <f t="shared" si="22"/>
        <v>0</v>
      </c>
      <c r="C263" s="306">
        <f t="shared" si="23"/>
        <v>0</v>
      </c>
      <c r="D263" s="306"/>
      <c r="E263" s="306"/>
      <c r="F263" s="210">
        <f t="shared" si="18"/>
        <v>0</v>
      </c>
      <c r="G263" s="210">
        <f t="shared" si="19"/>
        <v>0</v>
      </c>
      <c r="H263" s="210" t="str">
        <f t="shared" si="20"/>
        <v/>
      </c>
    </row>
    <row r="264" spans="1:8" x14ac:dyDescent="0.4">
      <c r="A264" s="59">
        <f t="shared" si="21"/>
        <v>0</v>
      </c>
      <c r="B264" s="208">
        <f t="shared" si="22"/>
        <v>0</v>
      </c>
      <c r="C264" s="306">
        <f t="shared" si="23"/>
        <v>0</v>
      </c>
      <c r="D264" s="306"/>
      <c r="E264" s="306"/>
      <c r="F264" s="210">
        <f t="shared" ref="F264:F327" si="24">IF(ROW()-7&lt;=筆數,VLOOKUP(ROW()-7,日記表,11,FALSE),0)</f>
        <v>0</v>
      </c>
      <c r="G264" s="210">
        <f t="shared" ref="G264:G327" si="25">IF(ROW()-7&lt;=筆數,VLOOKUP(ROW()-7,日記表,12,FALSE),0)</f>
        <v>0</v>
      </c>
      <c r="H264" s="210" t="str">
        <f t="shared" ref="H264:H327" si="26">IF(A264=0,"",IF(DC="借",H263+F264-G264,H263+G264-F264))</f>
        <v/>
      </c>
    </row>
    <row r="265" spans="1:8" x14ac:dyDescent="0.4">
      <c r="A265" s="59">
        <f t="shared" ref="A265:A328" si="27">IF(ROW()-7&lt;=筆數,VLOOKUP(ROW()-7,日記表,3,FALSE),0)</f>
        <v>0</v>
      </c>
      <c r="B265" s="208">
        <f t="shared" ref="B265:B328" si="28">IF(ROW()-7&lt;=筆數,VLOOKUP(ROW()-7,日記表,4,FALSE),0)</f>
        <v>0</v>
      </c>
      <c r="C265" s="306">
        <f t="shared" ref="C265:C328" si="29">IF(ROW()-7&lt;=筆數,VLOOKUP(ROW()-7,日記表,10,FALSE),0)</f>
        <v>0</v>
      </c>
      <c r="D265" s="306"/>
      <c r="E265" s="306"/>
      <c r="F265" s="210">
        <f t="shared" si="24"/>
        <v>0</v>
      </c>
      <c r="G265" s="210">
        <f t="shared" si="25"/>
        <v>0</v>
      </c>
      <c r="H265" s="210" t="str">
        <f t="shared" si="26"/>
        <v/>
      </c>
    </row>
    <row r="266" spans="1:8" x14ac:dyDescent="0.4">
      <c r="A266" s="59">
        <f t="shared" si="27"/>
        <v>0</v>
      </c>
      <c r="B266" s="208">
        <f t="shared" si="28"/>
        <v>0</v>
      </c>
      <c r="C266" s="306">
        <f t="shared" si="29"/>
        <v>0</v>
      </c>
      <c r="D266" s="306"/>
      <c r="E266" s="306"/>
      <c r="F266" s="210">
        <f t="shared" si="24"/>
        <v>0</v>
      </c>
      <c r="G266" s="210">
        <f t="shared" si="25"/>
        <v>0</v>
      </c>
      <c r="H266" s="210" t="str">
        <f t="shared" si="26"/>
        <v/>
      </c>
    </row>
    <row r="267" spans="1:8" x14ac:dyDescent="0.4">
      <c r="A267" s="59">
        <f t="shared" si="27"/>
        <v>0</v>
      </c>
      <c r="B267" s="208">
        <f t="shared" si="28"/>
        <v>0</v>
      </c>
      <c r="C267" s="306">
        <f t="shared" si="29"/>
        <v>0</v>
      </c>
      <c r="D267" s="306"/>
      <c r="E267" s="306"/>
      <c r="F267" s="210">
        <f t="shared" si="24"/>
        <v>0</v>
      </c>
      <c r="G267" s="210">
        <f t="shared" si="25"/>
        <v>0</v>
      </c>
      <c r="H267" s="210" t="str">
        <f t="shared" si="26"/>
        <v/>
      </c>
    </row>
    <row r="268" spans="1:8" x14ac:dyDescent="0.4">
      <c r="A268" s="59">
        <f t="shared" si="27"/>
        <v>0</v>
      </c>
      <c r="B268" s="208">
        <f t="shared" si="28"/>
        <v>0</v>
      </c>
      <c r="C268" s="306">
        <f t="shared" si="29"/>
        <v>0</v>
      </c>
      <c r="D268" s="306"/>
      <c r="E268" s="306"/>
      <c r="F268" s="210">
        <f t="shared" si="24"/>
        <v>0</v>
      </c>
      <c r="G268" s="210">
        <f t="shared" si="25"/>
        <v>0</v>
      </c>
      <c r="H268" s="210" t="str">
        <f t="shared" si="26"/>
        <v/>
      </c>
    </row>
    <row r="269" spans="1:8" x14ac:dyDescent="0.4">
      <c r="A269" s="59">
        <f t="shared" si="27"/>
        <v>0</v>
      </c>
      <c r="B269" s="208">
        <f t="shared" si="28"/>
        <v>0</v>
      </c>
      <c r="C269" s="306">
        <f t="shared" si="29"/>
        <v>0</v>
      </c>
      <c r="D269" s="306"/>
      <c r="E269" s="306"/>
      <c r="F269" s="210">
        <f t="shared" si="24"/>
        <v>0</v>
      </c>
      <c r="G269" s="210">
        <f t="shared" si="25"/>
        <v>0</v>
      </c>
      <c r="H269" s="210" t="str">
        <f t="shared" si="26"/>
        <v/>
      </c>
    </row>
    <row r="270" spans="1:8" x14ac:dyDescent="0.4">
      <c r="A270" s="59">
        <f t="shared" si="27"/>
        <v>0</v>
      </c>
      <c r="B270" s="208">
        <f t="shared" si="28"/>
        <v>0</v>
      </c>
      <c r="C270" s="306">
        <f t="shared" si="29"/>
        <v>0</v>
      </c>
      <c r="D270" s="306"/>
      <c r="E270" s="306"/>
      <c r="F270" s="210">
        <f t="shared" si="24"/>
        <v>0</v>
      </c>
      <c r="G270" s="210">
        <f t="shared" si="25"/>
        <v>0</v>
      </c>
      <c r="H270" s="210" t="str">
        <f t="shared" si="26"/>
        <v/>
      </c>
    </row>
    <row r="271" spans="1:8" x14ac:dyDescent="0.4">
      <c r="A271" s="59">
        <f t="shared" si="27"/>
        <v>0</v>
      </c>
      <c r="B271" s="208">
        <f t="shared" si="28"/>
        <v>0</v>
      </c>
      <c r="C271" s="306">
        <f t="shared" si="29"/>
        <v>0</v>
      </c>
      <c r="D271" s="306"/>
      <c r="E271" s="306"/>
      <c r="F271" s="210">
        <f t="shared" si="24"/>
        <v>0</v>
      </c>
      <c r="G271" s="210">
        <f t="shared" si="25"/>
        <v>0</v>
      </c>
      <c r="H271" s="210" t="str">
        <f t="shared" si="26"/>
        <v/>
      </c>
    </row>
    <row r="272" spans="1:8" x14ac:dyDescent="0.4">
      <c r="A272" s="59">
        <f t="shared" si="27"/>
        <v>0</v>
      </c>
      <c r="B272" s="208">
        <f t="shared" si="28"/>
        <v>0</v>
      </c>
      <c r="C272" s="306">
        <f t="shared" si="29"/>
        <v>0</v>
      </c>
      <c r="D272" s="306"/>
      <c r="E272" s="306"/>
      <c r="F272" s="210">
        <f t="shared" si="24"/>
        <v>0</v>
      </c>
      <c r="G272" s="210">
        <f t="shared" si="25"/>
        <v>0</v>
      </c>
      <c r="H272" s="210" t="str">
        <f t="shared" si="26"/>
        <v/>
      </c>
    </row>
    <row r="273" spans="1:8" x14ac:dyDescent="0.4">
      <c r="A273" s="59">
        <f t="shared" si="27"/>
        <v>0</v>
      </c>
      <c r="B273" s="208">
        <f t="shared" si="28"/>
        <v>0</v>
      </c>
      <c r="C273" s="306">
        <f t="shared" si="29"/>
        <v>0</v>
      </c>
      <c r="D273" s="306"/>
      <c r="E273" s="306"/>
      <c r="F273" s="210">
        <f t="shared" si="24"/>
        <v>0</v>
      </c>
      <c r="G273" s="210">
        <f t="shared" si="25"/>
        <v>0</v>
      </c>
      <c r="H273" s="210" t="str">
        <f t="shared" si="26"/>
        <v/>
      </c>
    </row>
    <row r="274" spans="1:8" x14ac:dyDescent="0.4">
      <c r="A274" s="59">
        <f t="shared" si="27"/>
        <v>0</v>
      </c>
      <c r="B274" s="208">
        <f t="shared" si="28"/>
        <v>0</v>
      </c>
      <c r="C274" s="306">
        <f t="shared" si="29"/>
        <v>0</v>
      </c>
      <c r="D274" s="306"/>
      <c r="E274" s="306"/>
      <c r="F274" s="210">
        <f t="shared" si="24"/>
        <v>0</v>
      </c>
      <c r="G274" s="210">
        <f t="shared" si="25"/>
        <v>0</v>
      </c>
      <c r="H274" s="210" t="str">
        <f t="shared" si="26"/>
        <v/>
      </c>
    </row>
    <row r="275" spans="1:8" x14ac:dyDescent="0.4">
      <c r="A275" s="59">
        <f t="shared" si="27"/>
        <v>0</v>
      </c>
      <c r="B275" s="208">
        <f t="shared" si="28"/>
        <v>0</v>
      </c>
      <c r="C275" s="306">
        <f t="shared" si="29"/>
        <v>0</v>
      </c>
      <c r="D275" s="306"/>
      <c r="E275" s="306"/>
      <c r="F275" s="210">
        <f t="shared" si="24"/>
        <v>0</v>
      </c>
      <c r="G275" s="210">
        <f t="shared" si="25"/>
        <v>0</v>
      </c>
      <c r="H275" s="210" t="str">
        <f t="shared" si="26"/>
        <v/>
      </c>
    </row>
    <row r="276" spans="1:8" x14ac:dyDescent="0.4">
      <c r="A276" s="59">
        <f t="shared" si="27"/>
        <v>0</v>
      </c>
      <c r="B276" s="208">
        <f t="shared" si="28"/>
        <v>0</v>
      </c>
      <c r="C276" s="306">
        <f t="shared" si="29"/>
        <v>0</v>
      </c>
      <c r="D276" s="306"/>
      <c r="E276" s="306"/>
      <c r="F276" s="210">
        <f t="shared" si="24"/>
        <v>0</v>
      </c>
      <c r="G276" s="210">
        <f t="shared" si="25"/>
        <v>0</v>
      </c>
      <c r="H276" s="210" t="str">
        <f t="shared" si="26"/>
        <v/>
      </c>
    </row>
    <row r="277" spans="1:8" x14ac:dyDescent="0.4">
      <c r="A277" s="59">
        <f t="shared" si="27"/>
        <v>0</v>
      </c>
      <c r="B277" s="208">
        <f t="shared" si="28"/>
        <v>0</v>
      </c>
      <c r="C277" s="306">
        <f t="shared" si="29"/>
        <v>0</v>
      </c>
      <c r="D277" s="306"/>
      <c r="E277" s="306"/>
      <c r="F277" s="210">
        <f t="shared" si="24"/>
        <v>0</v>
      </c>
      <c r="G277" s="210">
        <f t="shared" si="25"/>
        <v>0</v>
      </c>
      <c r="H277" s="210" t="str">
        <f t="shared" si="26"/>
        <v/>
      </c>
    </row>
    <row r="278" spans="1:8" x14ac:dyDescent="0.4">
      <c r="A278" s="59">
        <f t="shared" si="27"/>
        <v>0</v>
      </c>
      <c r="B278" s="208">
        <f t="shared" si="28"/>
        <v>0</v>
      </c>
      <c r="C278" s="306">
        <f t="shared" si="29"/>
        <v>0</v>
      </c>
      <c r="D278" s="306"/>
      <c r="E278" s="306"/>
      <c r="F278" s="210">
        <f t="shared" si="24"/>
        <v>0</v>
      </c>
      <c r="G278" s="210">
        <f t="shared" si="25"/>
        <v>0</v>
      </c>
      <c r="H278" s="210" t="str">
        <f t="shared" si="26"/>
        <v/>
      </c>
    </row>
    <row r="279" spans="1:8" x14ac:dyDescent="0.4">
      <c r="A279" s="59">
        <f t="shared" si="27"/>
        <v>0</v>
      </c>
      <c r="B279" s="208">
        <f t="shared" si="28"/>
        <v>0</v>
      </c>
      <c r="C279" s="306">
        <f t="shared" si="29"/>
        <v>0</v>
      </c>
      <c r="D279" s="306"/>
      <c r="E279" s="306"/>
      <c r="F279" s="210">
        <f t="shared" si="24"/>
        <v>0</v>
      </c>
      <c r="G279" s="210">
        <f t="shared" si="25"/>
        <v>0</v>
      </c>
      <c r="H279" s="210" t="str">
        <f t="shared" si="26"/>
        <v/>
      </c>
    </row>
    <row r="280" spans="1:8" x14ac:dyDescent="0.4">
      <c r="A280" s="59">
        <f t="shared" si="27"/>
        <v>0</v>
      </c>
      <c r="B280" s="208">
        <f t="shared" si="28"/>
        <v>0</v>
      </c>
      <c r="C280" s="306">
        <f t="shared" si="29"/>
        <v>0</v>
      </c>
      <c r="D280" s="306"/>
      <c r="E280" s="306"/>
      <c r="F280" s="210">
        <f t="shared" si="24"/>
        <v>0</v>
      </c>
      <c r="G280" s="210">
        <f t="shared" si="25"/>
        <v>0</v>
      </c>
      <c r="H280" s="210" t="str">
        <f t="shared" si="26"/>
        <v/>
      </c>
    </row>
    <row r="281" spans="1:8" x14ac:dyDescent="0.4">
      <c r="A281" s="59">
        <f t="shared" si="27"/>
        <v>0</v>
      </c>
      <c r="B281" s="208">
        <f t="shared" si="28"/>
        <v>0</v>
      </c>
      <c r="C281" s="306">
        <f t="shared" si="29"/>
        <v>0</v>
      </c>
      <c r="D281" s="306"/>
      <c r="E281" s="306"/>
      <c r="F281" s="210">
        <f t="shared" si="24"/>
        <v>0</v>
      </c>
      <c r="G281" s="210">
        <f t="shared" si="25"/>
        <v>0</v>
      </c>
      <c r="H281" s="210" t="str">
        <f t="shared" si="26"/>
        <v/>
      </c>
    </row>
    <row r="282" spans="1:8" x14ac:dyDescent="0.4">
      <c r="A282" s="59">
        <f t="shared" si="27"/>
        <v>0</v>
      </c>
      <c r="B282" s="208">
        <f t="shared" si="28"/>
        <v>0</v>
      </c>
      <c r="C282" s="306">
        <f t="shared" si="29"/>
        <v>0</v>
      </c>
      <c r="D282" s="306"/>
      <c r="E282" s="306"/>
      <c r="F282" s="210">
        <f t="shared" si="24"/>
        <v>0</v>
      </c>
      <c r="G282" s="210">
        <f t="shared" si="25"/>
        <v>0</v>
      </c>
      <c r="H282" s="210" t="str">
        <f t="shared" si="26"/>
        <v/>
      </c>
    </row>
    <row r="283" spans="1:8" x14ac:dyDescent="0.4">
      <c r="A283" s="59">
        <f t="shared" si="27"/>
        <v>0</v>
      </c>
      <c r="B283" s="208">
        <f t="shared" si="28"/>
        <v>0</v>
      </c>
      <c r="C283" s="306">
        <f t="shared" si="29"/>
        <v>0</v>
      </c>
      <c r="D283" s="306"/>
      <c r="E283" s="306"/>
      <c r="F283" s="210">
        <f t="shared" si="24"/>
        <v>0</v>
      </c>
      <c r="G283" s="210">
        <f t="shared" si="25"/>
        <v>0</v>
      </c>
      <c r="H283" s="210" t="str">
        <f t="shared" si="26"/>
        <v/>
      </c>
    </row>
    <row r="284" spans="1:8" x14ac:dyDescent="0.4">
      <c r="A284" s="59">
        <f t="shared" si="27"/>
        <v>0</v>
      </c>
      <c r="B284" s="208">
        <f t="shared" si="28"/>
        <v>0</v>
      </c>
      <c r="C284" s="306">
        <f t="shared" si="29"/>
        <v>0</v>
      </c>
      <c r="D284" s="306"/>
      <c r="E284" s="306"/>
      <c r="F284" s="210">
        <f t="shared" si="24"/>
        <v>0</v>
      </c>
      <c r="G284" s="210">
        <f t="shared" si="25"/>
        <v>0</v>
      </c>
      <c r="H284" s="210" t="str">
        <f t="shared" si="26"/>
        <v/>
      </c>
    </row>
    <row r="285" spans="1:8" x14ac:dyDescent="0.4">
      <c r="A285" s="59">
        <f t="shared" si="27"/>
        <v>0</v>
      </c>
      <c r="B285" s="208">
        <f t="shared" si="28"/>
        <v>0</v>
      </c>
      <c r="C285" s="306">
        <f t="shared" si="29"/>
        <v>0</v>
      </c>
      <c r="D285" s="306"/>
      <c r="E285" s="306"/>
      <c r="F285" s="210">
        <f t="shared" si="24"/>
        <v>0</v>
      </c>
      <c r="G285" s="210">
        <f t="shared" si="25"/>
        <v>0</v>
      </c>
      <c r="H285" s="210" t="str">
        <f t="shared" si="26"/>
        <v/>
      </c>
    </row>
    <row r="286" spans="1:8" x14ac:dyDescent="0.4">
      <c r="A286" s="59">
        <f t="shared" si="27"/>
        <v>0</v>
      </c>
      <c r="B286" s="208">
        <f t="shared" si="28"/>
        <v>0</v>
      </c>
      <c r="C286" s="306">
        <f t="shared" si="29"/>
        <v>0</v>
      </c>
      <c r="D286" s="306"/>
      <c r="E286" s="306"/>
      <c r="F286" s="210">
        <f t="shared" si="24"/>
        <v>0</v>
      </c>
      <c r="G286" s="210">
        <f t="shared" si="25"/>
        <v>0</v>
      </c>
      <c r="H286" s="210" t="str">
        <f t="shared" si="26"/>
        <v/>
      </c>
    </row>
    <row r="287" spans="1:8" x14ac:dyDescent="0.4">
      <c r="A287" s="59">
        <f t="shared" si="27"/>
        <v>0</v>
      </c>
      <c r="B287" s="208">
        <f t="shared" si="28"/>
        <v>0</v>
      </c>
      <c r="C287" s="306">
        <f t="shared" si="29"/>
        <v>0</v>
      </c>
      <c r="D287" s="306"/>
      <c r="E287" s="306"/>
      <c r="F287" s="210">
        <f t="shared" si="24"/>
        <v>0</v>
      </c>
      <c r="G287" s="210">
        <f t="shared" si="25"/>
        <v>0</v>
      </c>
      <c r="H287" s="210" t="str">
        <f t="shared" si="26"/>
        <v/>
      </c>
    </row>
    <row r="288" spans="1:8" x14ac:dyDescent="0.4">
      <c r="A288" s="59">
        <f t="shared" si="27"/>
        <v>0</v>
      </c>
      <c r="B288" s="208">
        <f t="shared" si="28"/>
        <v>0</v>
      </c>
      <c r="C288" s="306">
        <f t="shared" si="29"/>
        <v>0</v>
      </c>
      <c r="D288" s="306"/>
      <c r="E288" s="306"/>
      <c r="F288" s="210">
        <f t="shared" si="24"/>
        <v>0</v>
      </c>
      <c r="G288" s="210">
        <f t="shared" si="25"/>
        <v>0</v>
      </c>
      <c r="H288" s="210" t="str">
        <f t="shared" si="26"/>
        <v/>
      </c>
    </row>
    <row r="289" spans="1:8" x14ac:dyDescent="0.4">
      <c r="A289" s="59">
        <f t="shared" si="27"/>
        <v>0</v>
      </c>
      <c r="B289" s="208">
        <f t="shared" si="28"/>
        <v>0</v>
      </c>
      <c r="C289" s="306">
        <f t="shared" si="29"/>
        <v>0</v>
      </c>
      <c r="D289" s="306"/>
      <c r="E289" s="306"/>
      <c r="F289" s="210">
        <f t="shared" si="24"/>
        <v>0</v>
      </c>
      <c r="G289" s="210">
        <f t="shared" si="25"/>
        <v>0</v>
      </c>
      <c r="H289" s="210" t="str">
        <f t="shared" si="26"/>
        <v/>
      </c>
    </row>
    <row r="290" spans="1:8" x14ac:dyDescent="0.4">
      <c r="A290" s="59">
        <f t="shared" si="27"/>
        <v>0</v>
      </c>
      <c r="B290" s="208">
        <f t="shared" si="28"/>
        <v>0</v>
      </c>
      <c r="C290" s="306">
        <f t="shared" si="29"/>
        <v>0</v>
      </c>
      <c r="D290" s="306"/>
      <c r="E290" s="306"/>
      <c r="F290" s="210">
        <f t="shared" si="24"/>
        <v>0</v>
      </c>
      <c r="G290" s="210">
        <f t="shared" si="25"/>
        <v>0</v>
      </c>
      <c r="H290" s="210" t="str">
        <f t="shared" si="26"/>
        <v/>
      </c>
    </row>
    <row r="291" spans="1:8" x14ac:dyDescent="0.4">
      <c r="A291" s="59">
        <f t="shared" si="27"/>
        <v>0</v>
      </c>
      <c r="B291" s="208">
        <f t="shared" si="28"/>
        <v>0</v>
      </c>
      <c r="C291" s="306">
        <f t="shared" si="29"/>
        <v>0</v>
      </c>
      <c r="D291" s="306"/>
      <c r="E291" s="306"/>
      <c r="F291" s="210">
        <f t="shared" si="24"/>
        <v>0</v>
      </c>
      <c r="G291" s="210">
        <f t="shared" si="25"/>
        <v>0</v>
      </c>
      <c r="H291" s="210" t="str">
        <f t="shared" si="26"/>
        <v/>
      </c>
    </row>
    <row r="292" spans="1:8" x14ac:dyDescent="0.4">
      <c r="A292" s="59">
        <f t="shared" si="27"/>
        <v>0</v>
      </c>
      <c r="B292" s="208">
        <f t="shared" si="28"/>
        <v>0</v>
      </c>
      <c r="C292" s="306">
        <f t="shared" si="29"/>
        <v>0</v>
      </c>
      <c r="D292" s="306"/>
      <c r="E292" s="306"/>
      <c r="F292" s="210">
        <f t="shared" si="24"/>
        <v>0</v>
      </c>
      <c r="G292" s="210">
        <f t="shared" si="25"/>
        <v>0</v>
      </c>
      <c r="H292" s="210" t="str">
        <f t="shared" si="26"/>
        <v/>
      </c>
    </row>
    <row r="293" spans="1:8" x14ac:dyDescent="0.4">
      <c r="A293" s="59">
        <f t="shared" si="27"/>
        <v>0</v>
      </c>
      <c r="B293" s="208">
        <f t="shared" si="28"/>
        <v>0</v>
      </c>
      <c r="C293" s="306">
        <f t="shared" si="29"/>
        <v>0</v>
      </c>
      <c r="D293" s="306"/>
      <c r="E293" s="306"/>
      <c r="F293" s="210">
        <f t="shared" si="24"/>
        <v>0</v>
      </c>
      <c r="G293" s="210">
        <f t="shared" si="25"/>
        <v>0</v>
      </c>
      <c r="H293" s="210" t="str">
        <f t="shared" si="26"/>
        <v/>
      </c>
    </row>
    <row r="294" spans="1:8" x14ac:dyDescent="0.4">
      <c r="A294" s="59">
        <f t="shared" si="27"/>
        <v>0</v>
      </c>
      <c r="B294" s="208">
        <f t="shared" si="28"/>
        <v>0</v>
      </c>
      <c r="C294" s="306">
        <f t="shared" si="29"/>
        <v>0</v>
      </c>
      <c r="D294" s="306"/>
      <c r="E294" s="306"/>
      <c r="F294" s="210">
        <f t="shared" si="24"/>
        <v>0</v>
      </c>
      <c r="G294" s="210">
        <f t="shared" si="25"/>
        <v>0</v>
      </c>
      <c r="H294" s="210" t="str">
        <f t="shared" si="26"/>
        <v/>
      </c>
    </row>
    <row r="295" spans="1:8" x14ac:dyDescent="0.4">
      <c r="A295" s="59">
        <f t="shared" si="27"/>
        <v>0</v>
      </c>
      <c r="B295" s="208">
        <f t="shared" si="28"/>
        <v>0</v>
      </c>
      <c r="C295" s="306">
        <f t="shared" si="29"/>
        <v>0</v>
      </c>
      <c r="D295" s="306"/>
      <c r="E295" s="306"/>
      <c r="F295" s="210">
        <f t="shared" si="24"/>
        <v>0</v>
      </c>
      <c r="G295" s="210">
        <f t="shared" si="25"/>
        <v>0</v>
      </c>
      <c r="H295" s="210" t="str">
        <f t="shared" si="26"/>
        <v/>
      </c>
    </row>
    <row r="296" spans="1:8" x14ac:dyDescent="0.4">
      <c r="A296" s="59">
        <f t="shared" si="27"/>
        <v>0</v>
      </c>
      <c r="B296" s="208">
        <f t="shared" si="28"/>
        <v>0</v>
      </c>
      <c r="C296" s="306">
        <f t="shared" si="29"/>
        <v>0</v>
      </c>
      <c r="D296" s="306"/>
      <c r="E296" s="306"/>
      <c r="F296" s="210">
        <f t="shared" si="24"/>
        <v>0</v>
      </c>
      <c r="G296" s="210">
        <f t="shared" si="25"/>
        <v>0</v>
      </c>
      <c r="H296" s="210" t="str">
        <f t="shared" si="26"/>
        <v/>
      </c>
    </row>
    <row r="297" spans="1:8" x14ac:dyDescent="0.4">
      <c r="A297" s="59">
        <f t="shared" si="27"/>
        <v>0</v>
      </c>
      <c r="B297" s="208">
        <f t="shared" si="28"/>
        <v>0</v>
      </c>
      <c r="C297" s="306">
        <f t="shared" si="29"/>
        <v>0</v>
      </c>
      <c r="D297" s="306"/>
      <c r="E297" s="306"/>
      <c r="F297" s="210">
        <f t="shared" si="24"/>
        <v>0</v>
      </c>
      <c r="G297" s="210">
        <f t="shared" si="25"/>
        <v>0</v>
      </c>
      <c r="H297" s="210" t="str">
        <f t="shared" si="26"/>
        <v/>
      </c>
    </row>
    <row r="298" spans="1:8" x14ac:dyDescent="0.4">
      <c r="A298" s="59">
        <f t="shared" si="27"/>
        <v>0</v>
      </c>
      <c r="B298" s="208">
        <f t="shared" si="28"/>
        <v>0</v>
      </c>
      <c r="C298" s="306">
        <f t="shared" si="29"/>
        <v>0</v>
      </c>
      <c r="D298" s="306"/>
      <c r="E298" s="306"/>
      <c r="F298" s="210">
        <f t="shared" si="24"/>
        <v>0</v>
      </c>
      <c r="G298" s="210">
        <f t="shared" si="25"/>
        <v>0</v>
      </c>
      <c r="H298" s="210" t="str">
        <f t="shared" si="26"/>
        <v/>
      </c>
    </row>
    <row r="299" spans="1:8" x14ac:dyDescent="0.4">
      <c r="A299" s="59">
        <f t="shared" si="27"/>
        <v>0</v>
      </c>
      <c r="B299" s="208">
        <f t="shared" si="28"/>
        <v>0</v>
      </c>
      <c r="C299" s="306">
        <f t="shared" si="29"/>
        <v>0</v>
      </c>
      <c r="D299" s="306"/>
      <c r="E299" s="306"/>
      <c r="F299" s="210">
        <f t="shared" si="24"/>
        <v>0</v>
      </c>
      <c r="G299" s="210">
        <f t="shared" si="25"/>
        <v>0</v>
      </c>
      <c r="H299" s="210" t="str">
        <f t="shared" si="26"/>
        <v/>
      </c>
    </row>
    <row r="300" spans="1:8" x14ac:dyDescent="0.4">
      <c r="A300" s="59">
        <f t="shared" si="27"/>
        <v>0</v>
      </c>
      <c r="B300" s="208">
        <f t="shared" si="28"/>
        <v>0</v>
      </c>
      <c r="C300" s="306">
        <f t="shared" si="29"/>
        <v>0</v>
      </c>
      <c r="D300" s="306"/>
      <c r="E300" s="306"/>
      <c r="F300" s="210">
        <f t="shared" si="24"/>
        <v>0</v>
      </c>
      <c r="G300" s="210">
        <f t="shared" si="25"/>
        <v>0</v>
      </c>
      <c r="H300" s="210" t="str">
        <f t="shared" si="26"/>
        <v/>
      </c>
    </row>
    <row r="301" spans="1:8" x14ac:dyDescent="0.4">
      <c r="A301" s="59">
        <f t="shared" si="27"/>
        <v>0</v>
      </c>
      <c r="B301" s="208">
        <f t="shared" si="28"/>
        <v>0</v>
      </c>
      <c r="C301" s="306">
        <f t="shared" si="29"/>
        <v>0</v>
      </c>
      <c r="D301" s="306"/>
      <c r="E301" s="306"/>
      <c r="F301" s="210">
        <f t="shared" si="24"/>
        <v>0</v>
      </c>
      <c r="G301" s="210">
        <f t="shared" si="25"/>
        <v>0</v>
      </c>
      <c r="H301" s="210" t="str">
        <f t="shared" si="26"/>
        <v/>
      </c>
    </row>
    <row r="302" spans="1:8" x14ac:dyDescent="0.4">
      <c r="A302" s="59">
        <f t="shared" si="27"/>
        <v>0</v>
      </c>
      <c r="B302" s="208">
        <f t="shared" si="28"/>
        <v>0</v>
      </c>
      <c r="C302" s="306">
        <f t="shared" si="29"/>
        <v>0</v>
      </c>
      <c r="D302" s="306"/>
      <c r="E302" s="306"/>
      <c r="F302" s="210">
        <f t="shared" si="24"/>
        <v>0</v>
      </c>
      <c r="G302" s="210">
        <f t="shared" si="25"/>
        <v>0</v>
      </c>
      <c r="H302" s="210" t="str">
        <f t="shared" si="26"/>
        <v/>
      </c>
    </row>
    <row r="303" spans="1:8" x14ac:dyDescent="0.4">
      <c r="A303" s="59">
        <f t="shared" si="27"/>
        <v>0</v>
      </c>
      <c r="B303" s="208">
        <f t="shared" si="28"/>
        <v>0</v>
      </c>
      <c r="C303" s="306">
        <f t="shared" si="29"/>
        <v>0</v>
      </c>
      <c r="D303" s="306"/>
      <c r="E303" s="306"/>
      <c r="F303" s="210">
        <f t="shared" si="24"/>
        <v>0</v>
      </c>
      <c r="G303" s="210">
        <f t="shared" si="25"/>
        <v>0</v>
      </c>
      <c r="H303" s="210" t="str">
        <f t="shared" si="26"/>
        <v/>
      </c>
    </row>
    <row r="304" spans="1:8" x14ac:dyDescent="0.4">
      <c r="A304" s="59">
        <f t="shared" si="27"/>
        <v>0</v>
      </c>
      <c r="B304" s="208">
        <f t="shared" si="28"/>
        <v>0</v>
      </c>
      <c r="C304" s="306">
        <f t="shared" si="29"/>
        <v>0</v>
      </c>
      <c r="D304" s="306"/>
      <c r="E304" s="306"/>
      <c r="F304" s="210">
        <f t="shared" si="24"/>
        <v>0</v>
      </c>
      <c r="G304" s="210">
        <f t="shared" si="25"/>
        <v>0</v>
      </c>
      <c r="H304" s="210" t="str">
        <f t="shared" si="26"/>
        <v/>
      </c>
    </row>
    <row r="305" spans="1:8" x14ac:dyDescent="0.4">
      <c r="A305" s="59">
        <f t="shared" si="27"/>
        <v>0</v>
      </c>
      <c r="B305" s="208">
        <f t="shared" si="28"/>
        <v>0</v>
      </c>
      <c r="C305" s="306">
        <f t="shared" si="29"/>
        <v>0</v>
      </c>
      <c r="D305" s="306"/>
      <c r="E305" s="306"/>
      <c r="F305" s="210">
        <f t="shared" si="24"/>
        <v>0</v>
      </c>
      <c r="G305" s="210">
        <f t="shared" si="25"/>
        <v>0</v>
      </c>
      <c r="H305" s="210" t="str">
        <f t="shared" si="26"/>
        <v/>
      </c>
    </row>
    <row r="306" spans="1:8" x14ac:dyDescent="0.4">
      <c r="A306" s="59">
        <f t="shared" si="27"/>
        <v>0</v>
      </c>
      <c r="B306" s="208">
        <f t="shared" si="28"/>
        <v>0</v>
      </c>
      <c r="C306" s="306">
        <f t="shared" si="29"/>
        <v>0</v>
      </c>
      <c r="D306" s="306"/>
      <c r="E306" s="306"/>
      <c r="F306" s="210">
        <f t="shared" si="24"/>
        <v>0</v>
      </c>
      <c r="G306" s="210">
        <f t="shared" si="25"/>
        <v>0</v>
      </c>
      <c r="H306" s="210" t="str">
        <f t="shared" si="26"/>
        <v/>
      </c>
    </row>
    <row r="307" spans="1:8" x14ac:dyDescent="0.4">
      <c r="A307" s="59">
        <f t="shared" si="27"/>
        <v>0</v>
      </c>
      <c r="B307" s="208">
        <f t="shared" si="28"/>
        <v>0</v>
      </c>
      <c r="C307" s="306">
        <f t="shared" si="29"/>
        <v>0</v>
      </c>
      <c r="D307" s="306"/>
      <c r="E307" s="306"/>
      <c r="F307" s="210">
        <f t="shared" si="24"/>
        <v>0</v>
      </c>
      <c r="G307" s="210">
        <f t="shared" si="25"/>
        <v>0</v>
      </c>
      <c r="H307" s="210" t="str">
        <f t="shared" si="26"/>
        <v/>
      </c>
    </row>
    <row r="308" spans="1:8" x14ac:dyDescent="0.4">
      <c r="A308" s="59">
        <f t="shared" si="27"/>
        <v>0</v>
      </c>
      <c r="B308" s="208">
        <f t="shared" si="28"/>
        <v>0</v>
      </c>
      <c r="C308" s="306">
        <f t="shared" si="29"/>
        <v>0</v>
      </c>
      <c r="D308" s="306"/>
      <c r="E308" s="306"/>
      <c r="F308" s="210">
        <f t="shared" si="24"/>
        <v>0</v>
      </c>
      <c r="G308" s="210">
        <f t="shared" si="25"/>
        <v>0</v>
      </c>
      <c r="H308" s="210" t="str">
        <f t="shared" si="26"/>
        <v/>
      </c>
    </row>
    <row r="309" spans="1:8" x14ac:dyDescent="0.4">
      <c r="A309" s="59">
        <f t="shared" si="27"/>
        <v>0</v>
      </c>
      <c r="B309" s="208">
        <f t="shared" si="28"/>
        <v>0</v>
      </c>
      <c r="C309" s="306">
        <f t="shared" si="29"/>
        <v>0</v>
      </c>
      <c r="D309" s="306"/>
      <c r="E309" s="306"/>
      <c r="F309" s="210">
        <f t="shared" si="24"/>
        <v>0</v>
      </c>
      <c r="G309" s="210">
        <f t="shared" si="25"/>
        <v>0</v>
      </c>
      <c r="H309" s="210" t="str">
        <f t="shared" si="26"/>
        <v/>
      </c>
    </row>
    <row r="310" spans="1:8" x14ac:dyDescent="0.4">
      <c r="A310" s="59">
        <f t="shared" si="27"/>
        <v>0</v>
      </c>
      <c r="B310" s="208">
        <f t="shared" si="28"/>
        <v>0</v>
      </c>
      <c r="C310" s="306">
        <f t="shared" si="29"/>
        <v>0</v>
      </c>
      <c r="D310" s="306"/>
      <c r="E310" s="306"/>
      <c r="F310" s="210">
        <f t="shared" si="24"/>
        <v>0</v>
      </c>
      <c r="G310" s="210">
        <f t="shared" si="25"/>
        <v>0</v>
      </c>
      <c r="H310" s="210" t="str">
        <f t="shared" si="26"/>
        <v/>
      </c>
    </row>
    <row r="311" spans="1:8" x14ac:dyDescent="0.4">
      <c r="A311" s="59">
        <f t="shared" si="27"/>
        <v>0</v>
      </c>
      <c r="B311" s="208">
        <f t="shared" si="28"/>
        <v>0</v>
      </c>
      <c r="C311" s="306">
        <f t="shared" si="29"/>
        <v>0</v>
      </c>
      <c r="D311" s="306"/>
      <c r="E311" s="306"/>
      <c r="F311" s="210">
        <f t="shared" si="24"/>
        <v>0</v>
      </c>
      <c r="G311" s="210">
        <f t="shared" si="25"/>
        <v>0</v>
      </c>
      <c r="H311" s="210" t="str">
        <f t="shared" si="26"/>
        <v/>
      </c>
    </row>
    <row r="312" spans="1:8" x14ac:dyDescent="0.4">
      <c r="A312" s="59">
        <f t="shared" si="27"/>
        <v>0</v>
      </c>
      <c r="B312" s="208">
        <f t="shared" si="28"/>
        <v>0</v>
      </c>
      <c r="C312" s="306">
        <f t="shared" si="29"/>
        <v>0</v>
      </c>
      <c r="D312" s="306"/>
      <c r="E312" s="306"/>
      <c r="F312" s="210">
        <f t="shared" si="24"/>
        <v>0</v>
      </c>
      <c r="G312" s="210">
        <f t="shared" si="25"/>
        <v>0</v>
      </c>
      <c r="H312" s="210" t="str">
        <f t="shared" si="26"/>
        <v/>
      </c>
    </row>
    <row r="313" spans="1:8" x14ac:dyDescent="0.4">
      <c r="A313" s="59">
        <f t="shared" si="27"/>
        <v>0</v>
      </c>
      <c r="B313" s="208">
        <f t="shared" si="28"/>
        <v>0</v>
      </c>
      <c r="C313" s="306">
        <f t="shared" si="29"/>
        <v>0</v>
      </c>
      <c r="D313" s="306"/>
      <c r="E313" s="306"/>
      <c r="F313" s="210">
        <f t="shared" si="24"/>
        <v>0</v>
      </c>
      <c r="G313" s="210">
        <f t="shared" si="25"/>
        <v>0</v>
      </c>
      <c r="H313" s="210" t="str">
        <f t="shared" si="26"/>
        <v/>
      </c>
    </row>
    <row r="314" spans="1:8" x14ac:dyDescent="0.4">
      <c r="A314" s="59">
        <f t="shared" si="27"/>
        <v>0</v>
      </c>
      <c r="B314" s="208">
        <f t="shared" si="28"/>
        <v>0</v>
      </c>
      <c r="C314" s="306">
        <f t="shared" si="29"/>
        <v>0</v>
      </c>
      <c r="D314" s="306"/>
      <c r="E314" s="306"/>
      <c r="F314" s="210">
        <f t="shared" si="24"/>
        <v>0</v>
      </c>
      <c r="G314" s="210">
        <f t="shared" si="25"/>
        <v>0</v>
      </c>
      <c r="H314" s="210" t="str">
        <f t="shared" si="26"/>
        <v/>
      </c>
    </row>
    <row r="315" spans="1:8" x14ac:dyDescent="0.4">
      <c r="A315" s="59">
        <f t="shared" si="27"/>
        <v>0</v>
      </c>
      <c r="B315" s="208">
        <f t="shared" si="28"/>
        <v>0</v>
      </c>
      <c r="C315" s="306">
        <f t="shared" si="29"/>
        <v>0</v>
      </c>
      <c r="D315" s="306"/>
      <c r="E315" s="306"/>
      <c r="F315" s="210">
        <f t="shared" si="24"/>
        <v>0</v>
      </c>
      <c r="G315" s="210">
        <f t="shared" si="25"/>
        <v>0</v>
      </c>
      <c r="H315" s="210" t="str">
        <f t="shared" si="26"/>
        <v/>
      </c>
    </row>
    <row r="316" spans="1:8" x14ac:dyDescent="0.4">
      <c r="A316" s="59">
        <f t="shared" si="27"/>
        <v>0</v>
      </c>
      <c r="B316" s="208">
        <f t="shared" si="28"/>
        <v>0</v>
      </c>
      <c r="C316" s="306">
        <f t="shared" si="29"/>
        <v>0</v>
      </c>
      <c r="D316" s="306"/>
      <c r="E316" s="306"/>
      <c r="F316" s="210">
        <f t="shared" si="24"/>
        <v>0</v>
      </c>
      <c r="G316" s="210">
        <f t="shared" si="25"/>
        <v>0</v>
      </c>
      <c r="H316" s="210" t="str">
        <f t="shared" si="26"/>
        <v/>
      </c>
    </row>
    <row r="317" spans="1:8" x14ac:dyDescent="0.4">
      <c r="A317" s="59">
        <f t="shared" si="27"/>
        <v>0</v>
      </c>
      <c r="B317" s="208">
        <f t="shared" si="28"/>
        <v>0</v>
      </c>
      <c r="C317" s="306">
        <f t="shared" si="29"/>
        <v>0</v>
      </c>
      <c r="D317" s="306"/>
      <c r="E317" s="306"/>
      <c r="F317" s="210">
        <f t="shared" si="24"/>
        <v>0</v>
      </c>
      <c r="G317" s="210">
        <f t="shared" si="25"/>
        <v>0</v>
      </c>
      <c r="H317" s="210" t="str">
        <f t="shared" si="26"/>
        <v/>
      </c>
    </row>
    <row r="318" spans="1:8" x14ac:dyDescent="0.4">
      <c r="A318" s="59">
        <f t="shared" si="27"/>
        <v>0</v>
      </c>
      <c r="B318" s="208">
        <f t="shared" si="28"/>
        <v>0</v>
      </c>
      <c r="C318" s="306">
        <f t="shared" si="29"/>
        <v>0</v>
      </c>
      <c r="D318" s="306"/>
      <c r="E318" s="306"/>
      <c r="F318" s="210">
        <f t="shared" si="24"/>
        <v>0</v>
      </c>
      <c r="G318" s="210">
        <f t="shared" si="25"/>
        <v>0</v>
      </c>
      <c r="H318" s="210" t="str">
        <f t="shared" si="26"/>
        <v/>
      </c>
    </row>
    <row r="319" spans="1:8" x14ac:dyDescent="0.4">
      <c r="A319" s="59">
        <f t="shared" si="27"/>
        <v>0</v>
      </c>
      <c r="B319" s="208">
        <f t="shared" si="28"/>
        <v>0</v>
      </c>
      <c r="C319" s="306">
        <f t="shared" si="29"/>
        <v>0</v>
      </c>
      <c r="D319" s="306"/>
      <c r="E319" s="306"/>
      <c r="F319" s="210">
        <f t="shared" si="24"/>
        <v>0</v>
      </c>
      <c r="G319" s="210">
        <f t="shared" si="25"/>
        <v>0</v>
      </c>
      <c r="H319" s="210" t="str">
        <f t="shared" si="26"/>
        <v/>
      </c>
    </row>
    <row r="320" spans="1:8" x14ac:dyDescent="0.4">
      <c r="A320" s="59">
        <f t="shared" si="27"/>
        <v>0</v>
      </c>
      <c r="B320" s="208">
        <f t="shared" si="28"/>
        <v>0</v>
      </c>
      <c r="C320" s="306">
        <f t="shared" si="29"/>
        <v>0</v>
      </c>
      <c r="D320" s="306"/>
      <c r="E320" s="306"/>
      <c r="F320" s="210">
        <f t="shared" si="24"/>
        <v>0</v>
      </c>
      <c r="G320" s="210">
        <f t="shared" si="25"/>
        <v>0</v>
      </c>
      <c r="H320" s="210" t="str">
        <f t="shared" si="26"/>
        <v/>
      </c>
    </row>
    <row r="321" spans="1:8" x14ac:dyDescent="0.4">
      <c r="A321" s="59">
        <f t="shared" si="27"/>
        <v>0</v>
      </c>
      <c r="B321" s="208">
        <f t="shared" si="28"/>
        <v>0</v>
      </c>
      <c r="C321" s="306">
        <f t="shared" si="29"/>
        <v>0</v>
      </c>
      <c r="D321" s="306"/>
      <c r="E321" s="306"/>
      <c r="F321" s="210">
        <f t="shared" si="24"/>
        <v>0</v>
      </c>
      <c r="G321" s="210">
        <f t="shared" si="25"/>
        <v>0</v>
      </c>
      <c r="H321" s="210" t="str">
        <f t="shared" si="26"/>
        <v/>
      </c>
    </row>
    <row r="322" spans="1:8" x14ac:dyDescent="0.4">
      <c r="A322" s="59">
        <f t="shared" si="27"/>
        <v>0</v>
      </c>
      <c r="B322" s="208">
        <f t="shared" si="28"/>
        <v>0</v>
      </c>
      <c r="C322" s="306">
        <f t="shared" si="29"/>
        <v>0</v>
      </c>
      <c r="D322" s="306"/>
      <c r="E322" s="306"/>
      <c r="F322" s="210">
        <f t="shared" si="24"/>
        <v>0</v>
      </c>
      <c r="G322" s="210">
        <f t="shared" si="25"/>
        <v>0</v>
      </c>
      <c r="H322" s="210" t="str">
        <f t="shared" si="26"/>
        <v/>
      </c>
    </row>
    <row r="323" spans="1:8" x14ac:dyDescent="0.4">
      <c r="A323" s="59">
        <f t="shared" si="27"/>
        <v>0</v>
      </c>
      <c r="B323" s="208">
        <f t="shared" si="28"/>
        <v>0</v>
      </c>
      <c r="C323" s="306">
        <f t="shared" si="29"/>
        <v>0</v>
      </c>
      <c r="D323" s="306"/>
      <c r="E323" s="306"/>
      <c r="F323" s="210">
        <f t="shared" si="24"/>
        <v>0</v>
      </c>
      <c r="G323" s="210">
        <f t="shared" si="25"/>
        <v>0</v>
      </c>
      <c r="H323" s="210" t="str">
        <f t="shared" si="26"/>
        <v/>
      </c>
    </row>
    <row r="324" spans="1:8" x14ac:dyDescent="0.4">
      <c r="A324" s="59">
        <f t="shared" si="27"/>
        <v>0</v>
      </c>
      <c r="B324" s="208">
        <f t="shared" si="28"/>
        <v>0</v>
      </c>
      <c r="C324" s="306">
        <f t="shared" si="29"/>
        <v>0</v>
      </c>
      <c r="D324" s="306"/>
      <c r="E324" s="306"/>
      <c r="F324" s="210">
        <f t="shared" si="24"/>
        <v>0</v>
      </c>
      <c r="G324" s="210">
        <f t="shared" si="25"/>
        <v>0</v>
      </c>
      <c r="H324" s="210" t="str">
        <f t="shared" si="26"/>
        <v/>
      </c>
    </row>
    <row r="325" spans="1:8" x14ac:dyDescent="0.4">
      <c r="A325" s="59">
        <f t="shared" si="27"/>
        <v>0</v>
      </c>
      <c r="B325" s="208">
        <f t="shared" si="28"/>
        <v>0</v>
      </c>
      <c r="C325" s="306">
        <f t="shared" si="29"/>
        <v>0</v>
      </c>
      <c r="D325" s="306"/>
      <c r="E325" s="306"/>
      <c r="F325" s="210">
        <f t="shared" si="24"/>
        <v>0</v>
      </c>
      <c r="G325" s="210">
        <f t="shared" si="25"/>
        <v>0</v>
      </c>
      <c r="H325" s="210" t="str">
        <f t="shared" si="26"/>
        <v/>
      </c>
    </row>
    <row r="326" spans="1:8" x14ac:dyDescent="0.4">
      <c r="A326" s="59">
        <f t="shared" si="27"/>
        <v>0</v>
      </c>
      <c r="B326" s="208">
        <f t="shared" si="28"/>
        <v>0</v>
      </c>
      <c r="C326" s="306">
        <f t="shared" si="29"/>
        <v>0</v>
      </c>
      <c r="D326" s="306"/>
      <c r="E326" s="306"/>
      <c r="F326" s="210">
        <f t="shared" si="24"/>
        <v>0</v>
      </c>
      <c r="G326" s="210">
        <f t="shared" si="25"/>
        <v>0</v>
      </c>
      <c r="H326" s="210" t="str">
        <f t="shared" si="26"/>
        <v/>
      </c>
    </row>
    <row r="327" spans="1:8" x14ac:dyDescent="0.4">
      <c r="A327" s="59">
        <f t="shared" si="27"/>
        <v>0</v>
      </c>
      <c r="B327" s="208">
        <f t="shared" si="28"/>
        <v>0</v>
      </c>
      <c r="C327" s="306">
        <f t="shared" si="29"/>
        <v>0</v>
      </c>
      <c r="D327" s="306"/>
      <c r="E327" s="306"/>
      <c r="F327" s="210">
        <f t="shared" si="24"/>
        <v>0</v>
      </c>
      <c r="G327" s="210">
        <f t="shared" si="25"/>
        <v>0</v>
      </c>
      <c r="H327" s="210" t="str">
        <f t="shared" si="26"/>
        <v/>
      </c>
    </row>
    <row r="328" spans="1:8" x14ac:dyDescent="0.4">
      <c r="A328" s="59">
        <f t="shared" si="27"/>
        <v>0</v>
      </c>
      <c r="B328" s="208">
        <f t="shared" si="28"/>
        <v>0</v>
      </c>
      <c r="C328" s="306">
        <f t="shared" si="29"/>
        <v>0</v>
      </c>
      <c r="D328" s="306"/>
      <c r="E328" s="306"/>
      <c r="F328" s="210">
        <f t="shared" ref="F328:F391" si="30">IF(ROW()-7&lt;=筆數,VLOOKUP(ROW()-7,日記表,11,FALSE),0)</f>
        <v>0</v>
      </c>
      <c r="G328" s="210">
        <f t="shared" ref="G328:G391" si="31">IF(ROW()-7&lt;=筆數,VLOOKUP(ROW()-7,日記表,12,FALSE),0)</f>
        <v>0</v>
      </c>
      <c r="H328" s="210" t="str">
        <f t="shared" ref="H328:H391" si="32">IF(A328=0,"",IF(DC="借",H327+F328-G328,H327+G328-F328))</f>
        <v/>
      </c>
    </row>
    <row r="329" spans="1:8" x14ac:dyDescent="0.4">
      <c r="A329" s="59">
        <f t="shared" ref="A329:A392" si="33">IF(ROW()-7&lt;=筆數,VLOOKUP(ROW()-7,日記表,3,FALSE),0)</f>
        <v>0</v>
      </c>
      <c r="B329" s="208">
        <f t="shared" ref="B329:B392" si="34">IF(ROW()-7&lt;=筆數,VLOOKUP(ROW()-7,日記表,4,FALSE),0)</f>
        <v>0</v>
      </c>
      <c r="C329" s="306">
        <f t="shared" ref="C329:C392" si="35">IF(ROW()-7&lt;=筆數,VLOOKUP(ROW()-7,日記表,10,FALSE),0)</f>
        <v>0</v>
      </c>
      <c r="D329" s="306"/>
      <c r="E329" s="306"/>
      <c r="F329" s="210">
        <f t="shared" si="30"/>
        <v>0</v>
      </c>
      <c r="G329" s="210">
        <f t="shared" si="31"/>
        <v>0</v>
      </c>
      <c r="H329" s="210" t="str">
        <f t="shared" si="32"/>
        <v/>
      </c>
    </row>
    <row r="330" spans="1:8" x14ac:dyDescent="0.4">
      <c r="A330" s="59">
        <f t="shared" si="33"/>
        <v>0</v>
      </c>
      <c r="B330" s="208">
        <f t="shared" si="34"/>
        <v>0</v>
      </c>
      <c r="C330" s="306">
        <f t="shared" si="35"/>
        <v>0</v>
      </c>
      <c r="D330" s="306"/>
      <c r="E330" s="306"/>
      <c r="F330" s="210">
        <f t="shared" si="30"/>
        <v>0</v>
      </c>
      <c r="G330" s="210">
        <f t="shared" si="31"/>
        <v>0</v>
      </c>
      <c r="H330" s="210" t="str">
        <f t="shared" si="32"/>
        <v/>
      </c>
    </row>
    <row r="331" spans="1:8" x14ac:dyDescent="0.4">
      <c r="A331" s="59">
        <f t="shared" si="33"/>
        <v>0</v>
      </c>
      <c r="B331" s="208">
        <f t="shared" si="34"/>
        <v>0</v>
      </c>
      <c r="C331" s="306">
        <f t="shared" si="35"/>
        <v>0</v>
      </c>
      <c r="D331" s="306"/>
      <c r="E331" s="306"/>
      <c r="F331" s="210">
        <f t="shared" si="30"/>
        <v>0</v>
      </c>
      <c r="G331" s="210">
        <f t="shared" si="31"/>
        <v>0</v>
      </c>
      <c r="H331" s="210" t="str">
        <f t="shared" si="32"/>
        <v/>
      </c>
    </row>
    <row r="332" spans="1:8" x14ac:dyDescent="0.4">
      <c r="A332" s="59">
        <f t="shared" si="33"/>
        <v>0</v>
      </c>
      <c r="B332" s="208">
        <f t="shared" si="34"/>
        <v>0</v>
      </c>
      <c r="C332" s="306">
        <f t="shared" si="35"/>
        <v>0</v>
      </c>
      <c r="D332" s="306"/>
      <c r="E332" s="306"/>
      <c r="F332" s="210">
        <f t="shared" si="30"/>
        <v>0</v>
      </c>
      <c r="G332" s="210">
        <f t="shared" si="31"/>
        <v>0</v>
      </c>
      <c r="H332" s="210" t="str">
        <f t="shared" si="32"/>
        <v/>
      </c>
    </row>
    <row r="333" spans="1:8" x14ac:dyDescent="0.4">
      <c r="A333" s="59">
        <f t="shared" si="33"/>
        <v>0</v>
      </c>
      <c r="B333" s="208">
        <f t="shared" si="34"/>
        <v>0</v>
      </c>
      <c r="C333" s="306">
        <f t="shared" si="35"/>
        <v>0</v>
      </c>
      <c r="D333" s="306"/>
      <c r="E333" s="306"/>
      <c r="F333" s="210">
        <f t="shared" si="30"/>
        <v>0</v>
      </c>
      <c r="G333" s="210">
        <f t="shared" si="31"/>
        <v>0</v>
      </c>
      <c r="H333" s="210" t="str">
        <f t="shared" si="32"/>
        <v/>
      </c>
    </row>
    <row r="334" spans="1:8" x14ac:dyDescent="0.4">
      <c r="A334" s="59">
        <f t="shared" si="33"/>
        <v>0</v>
      </c>
      <c r="B334" s="208">
        <f t="shared" si="34"/>
        <v>0</v>
      </c>
      <c r="C334" s="306">
        <f t="shared" si="35"/>
        <v>0</v>
      </c>
      <c r="D334" s="306"/>
      <c r="E334" s="306"/>
      <c r="F334" s="210">
        <f t="shared" si="30"/>
        <v>0</v>
      </c>
      <c r="G334" s="210">
        <f t="shared" si="31"/>
        <v>0</v>
      </c>
      <c r="H334" s="210" t="str">
        <f t="shared" si="32"/>
        <v/>
      </c>
    </row>
    <row r="335" spans="1:8" x14ac:dyDescent="0.4">
      <c r="A335" s="59">
        <f t="shared" si="33"/>
        <v>0</v>
      </c>
      <c r="B335" s="208">
        <f t="shared" si="34"/>
        <v>0</v>
      </c>
      <c r="C335" s="306">
        <f t="shared" si="35"/>
        <v>0</v>
      </c>
      <c r="D335" s="306"/>
      <c r="E335" s="306"/>
      <c r="F335" s="210">
        <f t="shared" si="30"/>
        <v>0</v>
      </c>
      <c r="G335" s="210">
        <f t="shared" si="31"/>
        <v>0</v>
      </c>
      <c r="H335" s="210" t="str">
        <f t="shared" si="32"/>
        <v/>
      </c>
    </row>
    <row r="336" spans="1:8" x14ac:dyDescent="0.4">
      <c r="A336" s="59">
        <f t="shared" si="33"/>
        <v>0</v>
      </c>
      <c r="B336" s="208">
        <f t="shared" si="34"/>
        <v>0</v>
      </c>
      <c r="C336" s="306">
        <f t="shared" si="35"/>
        <v>0</v>
      </c>
      <c r="D336" s="306"/>
      <c r="E336" s="306"/>
      <c r="F336" s="210">
        <f t="shared" si="30"/>
        <v>0</v>
      </c>
      <c r="G336" s="210">
        <f t="shared" si="31"/>
        <v>0</v>
      </c>
      <c r="H336" s="210" t="str">
        <f t="shared" si="32"/>
        <v/>
      </c>
    </row>
    <row r="337" spans="1:8" x14ac:dyDescent="0.4">
      <c r="A337" s="59">
        <f t="shared" si="33"/>
        <v>0</v>
      </c>
      <c r="B337" s="208">
        <f t="shared" si="34"/>
        <v>0</v>
      </c>
      <c r="C337" s="306">
        <f t="shared" si="35"/>
        <v>0</v>
      </c>
      <c r="D337" s="306"/>
      <c r="E337" s="306"/>
      <c r="F337" s="210">
        <f t="shared" si="30"/>
        <v>0</v>
      </c>
      <c r="G337" s="210">
        <f t="shared" si="31"/>
        <v>0</v>
      </c>
      <c r="H337" s="210" t="str">
        <f t="shared" si="32"/>
        <v/>
      </c>
    </row>
    <row r="338" spans="1:8" x14ac:dyDescent="0.4">
      <c r="A338" s="59">
        <f t="shared" si="33"/>
        <v>0</v>
      </c>
      <c r="B338" s="208">
        <f t="shared" si="34"/>
        <v>0</v>
      </c>
      <c r="C338" s="306">
        <f t="shared" si="35"/>
        <v>0</v>
      </c>
      <c r="D338" s="306"/>
      <c r="E338" s="306"/>
      <c r="F338" s="210">
        <f t="shared" si="30"/>
        <v>0</v>
      </c>
      <c r="G338" s="210">
        <f t="shared" si="31"/>
        <v>0</v>
      </c>
      <c r="H338" s="210" t="str">
        <f t="shared" si="32"/>
        <v/>
      </c>
    </row>
    <row r="339" spans="1:8" x14ac:dyDescent="0.4">
      <c r="A339" s="59">
        <f t="shared" si="33"/>
        <v>0</v>
      </c>
      <c r="B339" s="208">
        <f t="shared" si="34"/>
        <v>0</v>
      </c>
      <c r="C339" s="306">
        <f t="shared" si="35"/>
        <v>0</v>
      </c>
      <c r="D339" s="306"/>
      <c r="E339" s="306"/>
      <c r="F339" s="210">
        <f t="shared" si="30"/>
        <v>0</v>
      </c>
      <c r="G339" s="210">
        <f t="shared" si="31"/>
        <v>0</v>
      </c>
      <c r="H339" s="210" t="str">
        <f t="shared" si="32"/>
        <v/>
      </c>
    </row>
    <row r="340" spans="1:8" x14ac:dyDescent="0.4">
      <c r="A340" s="59">
        <f t="shared" si="33"/>
        <v>0</v>
      </c>
      <c r="B340" s="208">
        <f t="shared" si="34"/>
        <v>0</v>
      </c>
      <c r="C340" s="306">
        <f t="shared" si="35"/>
        <v>0</v>
      </c>
      <c r="D340" s="306"/>
      <c r="E340" s="306"/>
      <c r="F340" s="210">
        <f t="shared" si="30"/>
        <v>0</v>
      </c>
      <c r="G340" s="210">
        <f t="shared" si="31"/>
        <v>0</v>
      </c>
      <c r="H340" s="210" t="str">
        <f t="shared" si="32"/>
        <v/>
      </c>
    </row>
    <row r="341" spans="1:8" x14ac:dyDescent="0.4">
      <c r="A341" s="59">
        <f t="shared" si="33"/>
        <v>0</v>
      </c>
      <c r="B341" s="208">
        <f t="shared" si="34"/>
        <v>0</v>
      </c>
      <c r="C341" s="306">
        <f t="shared" si="35"/>
        <v>0</v>
      </c>
      <c r="D341" s="306"/>
      <c r="E341" s="306"/>
      <c r="F341" s="210">
        <f t="shared" si="30"/>
        <v>0</v>
      </c>
      <c r="G341" s="210">
        <f t="shared" si="31"/>
        <v>0</v>
      </c>
      <c r="H341" s="210" t="str">
        <f t="shared" si="32"/>
        <v/>
      </c>
    </row>
    <row r="342" spans="1:8" x14ac:dyDescent="0.4">
      <c r="A342" s="59">
        <f t="shared" si="33"/>
        <v>0</v>
      </c>
      <c r="B342" s="208">
        <f t="shared" si="34"/>
        <v>0</v>
      </c>
      <c r="C342" s="306">
        <f t="shared" si="35"/>
        <v>0</v>
      </c>
      <c r="D342" s="306"/>
      <c r="E342" s="306"/>
      <c r="F342" s="210">
        <f t="shared" si="30"/>
        <v>0</v>
      </c>
      <c r="G342" s="210">
        <f t="shared" si="31"/>
        <v>0</v>
      </c>
      <c r="H342" s="210" t="str">
        <f t="shared" si="32"/>
        <v/>
      </c>
    </row>
    <row r="343" spans="1:8" x14ac:dyDescent="0.4">
      <c r="A343" s="59">
        <f t="shared" si="33"/>
        <v>0</v>
      </c>
      <c r="B343" s="208">
        <f t="shared" si="34"/>
        <v>0</v>
      </c>
      <c r="C343" s="306">
        <f t="shared" si="35"/>
        <v>0</v>
      </c>
      <c r="D343" s="306"/>
      <c r="E343" s="306"/>
      <c r="F343" s="210">
        <f t="shared" si="30"/>
        <v>0</v>
      </c>
      <c r="G343" s="210">
        <f t="shared" si="31"/>
        <v>0</v>
      </c>
      <c r="H343" s="210" t="str">
        <f t="shared" si="32"/>
        <v/>
      </c>
    </row>
    <row r="344" spans="1:8" x14ac:dyDescent="0.4">
      <c r="A344" s="59">
        <f t="shared" si="33"/>
        <v>0</v>
      </c>
      <c r="B344" s="208">
        <f t="shared" si="34"/>
        <v>0</v>
      </c>
      <c r="C344" s="306">
        <f t="shared" si="35"/>
        <v>0</v>
      </c>
      <c r="D344" s="306"/>
      <c r="E344" s="306"/>
      <c r="F344" s="210">
        <f t="shared" si="30"/>
        <v>0</v>
      </c>
      <c r="G344" s="210">
        <f t="shared" si="31"/>
        <v>0</v>
      </c>
      <c r="H344" s="210" t="str">
        <f t="shared" si="32"/>
        <v/>
      </c>
    </row>
    <row r="345" spans="1:8" x14ac:dyDescent="0.4">
      <c r="A345" s="59">
        <f t="shared" si="33"/>
        <v>0</v>
      </c>
      <c r="B345" s="208">
        <f t="shared" si="34"/>
        <v>0</v>
      </c>
      <c r="C345" s="306">
        <f t="shared" si="35"/>
        <v>0</v>
      </c>
      <c r="D345" s="306"/>
      <c r="E345" s="306"/>
      <c r="F345" s="210">
        <f t="shared" si="30"/>
        <v>0</v>
      </c>
      <c r="G345" s="210">
        <f t="shared" si="31"/>
        <v>0</v>
      </c>
      <c r="H345" s="210" t="str">
        <f t="shared" si="32"/>
        <v/>
      </c>
    </row>
    <row r="346" spans="1:8" x14ac:dyDescent="0.4">
      <c r="A346" s="59">
        <f t="shared" si="33"/>
        <v>0</v>
      </c>
      <c r="B346" s="208">
        <f t="shared" si="34"/>
        <v>0</v>
      </c>
      <c r="C346" s="306">
        <f t="shared" si="35"/>
        <v>0</v>
      </c>
      <c r="D346" s="306"/>
      <c r="E346" s="306"/>
      <c r="F346" s="210">
        <f t="shared" si="30"/>
        <v>0</v>
      </c>
      <c r="G346" s="210">
        <f t="shared" si="31"/>
        <v>0</v>
      </c>
      <c r="H346" s="210" t="str">
        <f t="shared" si="32"/>
        <v/>
      </c>
    </row>
    <row r="347" spans="1:8" x14ac:dyDescent="0.4">
      <c r="A347" s="59">
        <f t="shared" si="33"/>
        <v>0</v>
      </c>
      <c r="B347" s="208">
        <f t="shared" si="34"/>
        <v>0</v>
      </c>
      <c r="C347" s="306">
        <f t="shared" si="35"/>
        <v>0</v>
      </c>
      <c r="D347" s="306"/>
      <c r="E347" s="306"/>
      <c r="F347" s="210">
        <f t="shared" si="30"/>
        <v>0</v>
      </c>
      <c r="G347" s="210">
        <f t="shared" si="31"/>
        <v>0</v>
      </c>
      <c r="H347" s="210" t="str">
        <f t="shared" si="32"/>
        <v/>
      </c>
    </row>
    <row r="348" spans="1:8" x14ac:dyDescent="0.4">
      <c r="A348" s="59">
        <f t="shared" si="33"/>
        <v>0</v>
      </c>
      <c r="B348" s="208">
        <f t="shared" si="34"/>
        <v>0</v>
      </c>
      <c r="C348" s="306">
        <f t="shared" si="35"/>
        <v>0</v>
      </c>
      <c r="D348" s="306"/>
      <c r="E348" s="306"/>
      <c r="F348" s="210">
        <f t="shared" si="30"/>
        <v>0</v>
      </c>
      <c r="G348" s="210">
        <f t="shared" si="31"/>
        <v>0</v>
      </c>
      <c r="H348" s="210" t="str">
        <f t="shared" si="32"/>
        <v/>
      </c>
    </row>
    <row r="349" spans="1:8" x14ac:dyDescent="0.4">
      <c r="A349" s="59">
        <f t="shared" si="33"/>
        <v>0</v>
      </c>
      <c r="B349" s="208">
        <f t="shared" si="34"/>
        <v>0</v>
      </c>
      <c r="C349" s="306">
        <f t="shared" si="35"/>
        <v>0</v>
      </c>
      <c r="D349" s="306"/>
      <c r="E349" s="306"/>
      <c r="F349" s="210">
        <f t="shared" si="30"/>
        <v>0</v>
      </c>
      <c r="G349" s="210">
        <f t="shared" si="31"/>
        <v>0</v>
      </c>
      <c r="H349" s="210" t="str">
        <f t="shared" si="32"/>
        <v/>
      </c>
    </row>
    <row r="350" spans="1:8" x14ac:dyDescent="0.4">
      <c r="A350" s="59">
        <f t="shared" si="33"/>
        <v>0</v>
      </c>
      <c r="B350" s="208">
        <f t="shared" si="34"/>
        <v>0</v>
      </c>
      <c r="C350" s="306">
        <f t="shared" si="35"/>
        <v>0</v>
      </c>
      <c r="D350" s="306"/>
      <c r="E350" s="306"/>
      <c r="F350" s="210">
        <f t="shared" si="30"/>
        <v>0</v>
      </c>
      <c r="G350" s="210">
        <f t="shared" si="31"/>
        <v>0</v>
      </c>
      <c r="H350" s="210" t="str">
        <f t="shared" si="32"/>
        <v/>
      </c>
    </row>
    <row r="351" spans="1:8" x14ac:dyDescent="0.4">
      <c r="A351" s="59">
        <f t="shared" si="33"/>
        <v>0</v>
      </c>
      <c r="B351" s="208">
        <f t="shared" si="34"/>
        <v>0</v>
      </c>
      <c r="C351" s="306">
        <f t="shared" si="35"/>
        <v>0</v>
      </c>
      <c r="D351" s="306"/>
      <c r="E351" s="306"/>
      <c r="F351" s="210">
        <f t="shared" si="30"/>
        <v>0</v>
      </c>
      <c r="G351" s="210">
        <f t="shared" si="31"/>
        <v>0</v>
      </c>
      <c r="H351" s="210" t="str">
        <f t="shared" si="32"/>
        <v/>
      </c>
    </row>
    <row r="352" spans="1:8" x14ac:dyDescent="0.4">
      <c r="A352" s="59">
        <f t="shared" si="33"/>
        <v>0</v>
      </c>
      <c r="B352" s="208">
        <f t="shared" si="34"/>
        <v>0</v>
      </c>
      <c r="C352" s="306">
        <f t="shared" si="35"/>
        <v>0</v>
      </c>
      <c r="D352" s="306"/>
      <c r="E352" s="306"/>
      <c r="F352" s="210">
        <f t="shared" si="30"/>
        <v>0</v>
      </c>
      <c r="G352" s="210">
        <f t="shared" si="31"/>
        <v>0</v>
      </c>
      <c r="H352" s="210" t="str">
        <f t="shared" si="32"/>
        <v/>
      </c>
    </row>
    <row r="353" spans="1:8" x14ac:dyDescent="0.4">
      <c r="A353" s="59">
        <f t="shared" si="33"/>
        <v>0</v>
      </c>
      <c r="B353" s="208">
        <f t="shared" si="34"/>
        <v>0</v>
      </c>
      <c r="C353" s="306">
        <f t="shared" si="35"/>
        <v>0</v>
      </c>
      <c r="D353" s="306"/>
      <c r="E353" s="306"/>
      <c r="F353" s="210">
        <f t="shared" si="30"/>
        <v>0</v>
      </c>
      <c r="G353" s="210">
        <f t="shared" si="31"/>
        <v>0</v>
      </c>
      <c r="H353" s="210" t="str">
        <f t="shared" si="32"/>
        <v/>
      </c>
    </row>
    <row r="354" spans="1:8" x14ac:dyDescent="0.4">
      <c r="A354" s="59">
        <f t="shared" si="33"/>
        <v>0</v>
      </c>
      <c r="B354" s="208">
        <f t="shared" si="34"/>
        <v>0</v>
      </c>
      <c r="C354" s="306">
        <f t="shared" si="35"/>
        <v>0</v>
      </c>
      <c r="D354" s="306"/>
      <c r="E354" s="306"/>
      <c r="F354" s="210">
        <f t="shared" si="30"/>
        <v>0</v>
      </c>
      <c r="G354" s="210">
        <f t="shared" si="31"/>
        <v>0</v>
      </c>
      <c r="H354" s="210" t="str">
        <f t="shared" si="32"/>
        <v/>
      </c>
    </row>
    <row r="355" spans="1:8" x14ac:dyDescent="0.4">
      <c r="A355" s="59">
        <f t="shared" si="33"/>
        <v>0</v>
      </c>
      <c r="B355" s="208">
        <f t="shared" si="34"/>
        <v>0</v>
      </c>
      <c r="C355" s="306">
        <f t="shared" si="35"/>
        <v>0</v>
      </c>
      <c r="D355" s="306"/>
      <c r="E355" s="306"/>
      <c r="F355" s="210">
        <f t="shared" si="30"/>
        <v>0</v>
      </c>
      <c r="G355" s="210">
        <f t="shared" si="31"/>
        <v>0</v>
      </c>
      <c r="H355" s="210" t="str">
        <f t="shared" si="32"/>
        <v/>
      </c>
    </row>
    <row r="356" spans="1:8" x14ac:dyDescent="0.4">
      <c r="A356" s="59">
        <f t="shared" si="33"/>
        <v>0</v>
      </c>
      <c r="B356" s="208">
        <f t="shared" si="34"/>
        <v>0</v>
      </c>
      <c r="C356" s="306">
        <f t="shared" si="35"/>
        <v>0</v>
      </c>
      <c r="D356" s="306"/>
      <c r="E356" s="306"/>
      <c r="F356" s="210">
        <f t="shared" si="30"/>
        <v>0</v>
      </c>
      <c r="G356" s="210">
        <f t="shared" si="31"/>
        <v>0</v>
      </c>
      <c r="H356" s="210" t="str">
        <f t="shared" si="32"/>
        <v/>
      </c>
    </row>
    <row r="357" spans="1:8" x14ac:dyDescent="0.4">
      <c r="A357" s="59">
        <f t="shared" si="33"/>
        <v>0</v>
      </c>
      <c r="B357" s="208">
        <f t="shared" si="34"/>
        <v>0</v>
      </c>
      <c r="C357" s="306">
        <f t="shared" si="35"/>
        <v>0</v>
      </c>
      <c r="D357" s="306"/>
      <c r="E357" s="306"/>
      <c r="F357" s="210">
        <f t="shared" si="30"/>
        <v>0</v>
      </c>
      <c r="G357" s="210">
        <f t="shared" si="31"/>
        <v>0</v>
      </c>
      <c r="H357" s="210" t="str">
        <f t="shared" si="32"/>
        <v/>
      </c>
    </row>
    <row r="358" spans="1:8" x14ac:dyDescent="0.4">
      <c r="A358" s="59">
        <f t="shared" si="33"/>
        <v>0</v>
      </c>
      <c r="B358" s="208">
        <f t="shared" si="34"/>
        <v>0</v>
      </c>
      <c r="C358" s="306">
        <f t="shared" si="35"/>
        <v>0</v>
      </c>
      <c r="D358" s="306"/>
      <c r="E358" s="306"/>
      <c r="F358" s="210">
        <f t="shared" si="30"/>
        <v>0</v>
      </c>
      <c r="G358" s="210">
        <f t="shared" si="31"/>
        <v>0</v>
      </c>
      <c r="H358" s="210" t="str">
        <f t="shared" si="32"/>
        <v/>
      </c>
    </row>
    <row r="359" spans="1:8" x14ac:dyDescent="0.4">
      <c r="A359" s="59">
        <f t="shared" si="33"/>
        <v>0</v>
      </c>
      <c r="B359" s="208">
        <f t="shared" si="34"/>
        <v>0</v>
      </c>
      <c r="C359" s="306">
        <f t="shared" si="35"/>
        <v>0</v>
      </c>
      <c r="D359" s="306"/>
      <c r="E359" s="306"/>
      <c r="F359" s="210">
        <f t="shared" si="30"/>
        <v>0</v>
      </c>
      <c r="G359" s="210">
        <f t="shared" si="31"/>
        <v>0</v>
      </c>
      <c r="H359" s="210" t="str">
        <f t="shared" si="32"/>
        <v/>
      </c>
    </row>
    <row r="360" spans="1:8" x14ac:dyDescent="0.4">
      <c r="A360" s="59">
        <f t="shared" si="33"/>
        <v>0</v>
      </c>
      <c r="B360" s="208">
        <f t="shared" si="34"/>
        <v>0</v>
      </c>
      <c r="C360" s="306">
        <f t="shared" si="35"/>
        <v>0</v>
      </c>
      <c r="D360" s="306"/>
      <c r="E360" s="306"/>
      <c r="F360" s="210">
        <f t="shared" si="30"/>
        <v>0</v>
      </c>
      <c r="G360" s="210">
        <f t="shared" si="31"/>
        <v>0</v>
      </c>
      <c r="H360" s="210" t="str">
        <f t="shared" si="32"/>
        <v/>
      </c>
    </row>
    <row r="361" spans="1:8" x14ac:dyDescent="0.4">
      <c r="A361" s="59">
        <f t="shared" si="33"/>
        <v>0</v>
      </c>
      <c r="B361" s="208">
        <f t="shared" si="34"/>
        <v>0</v>
      </c>
      <c r="C361" s="306">
        <f t="shared" si="35"/>
        <v>0</v>
      </c>
      <c r="D361" s="306"/>
      <c r="E361" s="306"/>
      <c r="F361" s="210">
        <f t="shared" si="30"/>
        <v>0</v>
      </c>
      <c r="G361" s="210">
        <f t="shared" si="31"/>
        <v>0</v>
      </c>
      <c r="H361" s="210" t="str">
        <f t="shared" si="32"/>
        <v/>
      </c>
    </row>
    <row r="362" spans="1:8" x14ac:dyDescent="0.4">
      <c r="A362" s="59">
        <f t="shared" si="33"/>
        <v>0</v>
      </c>
      <c r="B362" s="208">
        <f t="shared" si="34"/>
        <v>0</v>
      </c>
      <c r="C362" s="306">
        <f t="shared" si="35"/>
        <v>0</v>
      </c>
      <c r="D362" s="306"/>
      <c r="E362" s="306"/>
      <c r="F362" s="210">
        <f t="shared" si="30"/>
        <v>0</v>
      </c>
      <c r="G362" s="210">
        <f t="shared" si="31"/>
        <v>0</v>
      </c>
      <c r="H362" s="210" t="str">
        <f t="shared" si="32"/>
        <v/>
      </c>
    </row>
    <row r="363" spans="1:8" x14ac:dyDescent="0.4">
      <c r="A363" s="59">
        <f t="shared" si="33"/>
        <v>0</v>
      </c>
      <c r="B363" s="208">
        <f t="shared" si="34"/>
        <v>0</v>
      </c>
      <c r="C363" s="306">
        <f t="shared" si="35"/>
        <v>0</v>
      </c>
      <c r="D363" s="306"/>
      <c r="E363" s="306"/>
      <c r="F363" s="210">
        <f t="shared" si="30"/>
        <v>0</v>
      </c>
      <c r="G363" s="210">
        <f t="shared" si="31"/>
        <v>0</v>
      </c>
      <c r="H363" s="210" t="str">
        <f t="shared" si="32"/>
        <v/>
      </c>
    </row>
    <row r="364" spans="1:8" x14ac:dyDescent="0.4">
      <c r="A364" s="59">
        <f t="shared" si="33"/>
        <v>0</v>
      </c>
      <c r="B364" s="208">
        <f t="shared" si="34"/>
        <v>0</v>
      </c>
      <c r="C364" s="306">
        <f t="shared" si="35"/>
        <v>0</v>
      </c>
      <c r="D364" s="306"/>
      <c r="E364" s="306"/>
      <c r="F364" s="210">
        <f t="shared" si="30"/>
        <v>0</v>
      </c>
      <c r="G364" s="210">
        <f t="shared" si="31"/>
        <v>0</v>
      </c>
      <c r="H364" s="210" t="str">
        <f t="shared" si="32"/>
        <v/>
      </c>
    </row>
    <row r="365" spans="1:8" x14ac:dyDescent="0.4">
      <c r="A365" s="59">
        <f t="shared" si="33"/>
        <v>0</v>
      </c>
      <c r="B365" s="208">
        <f t="shared" si="34"/>
        <v>0</v>
      </c>
      <c r="C365" s="306">
        <f t="shared" si="35"/>
        <v>0</v>
      </c>
      <c r="D365" s="306"/>
      <c r="E365" s="306"/>
      <c r="F365" s="210">
        <f t="shared" si="30"/>
        <v>0</v>
      </c>
      <c r="G365" s="210">
        <f t="shared" si="31"/>
        <v>0</v>
      </c>
      <c r="H365" s="210" t="str">
        <f t="shared" si="32"/>
        <v/>
      </c>
    </row>
    <row r="366" spans="1:8" x14ac:dyDescent="0.4">
      <c r="A366" s="59">
        <f t="shared" si="33"/>
        <v>0</v>
      </c>
      <c r="B366" s="208">
        <f t="shared" si="34"/>
        <v>0</v>
      </c>
      <c r="C366" s="306">
        <f t="shared" si="35"/>
        <v>0</v>
      </c>
      <c r="D366" s="306"/>
      <c r="E366" s="306"/>
      <c r="F366" s="210">
        <f t="shared" si="30"/>
        <v>0</v>
      </c>
      <c r="G366" s="210">
        <f t="shared" si="31"/>
        <v>0</v>
      </c>
      <c r="H366" s="210" t="str">
        <f t="shared" si="32"/>
        <v/>
      </c>
    </row>
    <row r="367" spans="1:8" x14ac:dyDescent="0.4">
      <c r="A367" s="59">
        <f t="shared" si="33"/>
        <v>0</v>
      </c>
      <c r="B367" s="208">
        <f t="shared" si="34"/>
        <v>0</v>
      </c>
      <c r="C367" s="306">
        <f t="shared" si="35"/>
        <v>0</v>
      </c>
      <c r="D367" s="306"/>
      <c r="E367" s="306"/>
      <c r="F367" s="210">
        <f t="shared" si="30"/>
        <v>0</v>
      </c>
      <c r="G367" s="210">
        <f t="shared" si="31"/>
        <v>0</v>
      </c>
      <c r="H367" s="210" t="str">
        <f t="shared" si="32"/>
        <v/>
      </c>
    </row>
    <row r="368" spans="1:8" x14ac:dyDescent="0.4">
      <c r="A368" s="59">
        <f t="shared" si="33"/>
        <v>0</v>
      </c>
      <c r="B368" s="208">
        <f t="shared" si="34"/>
        <v>0</v>
      </c>
      <c r="C368" s="306">
        <f t="shared" si="35"/>
        <v>0</v>
      </c>
      <c r="D368" s="306"/>
      <c r="E368" s="306"/>
      <c r="F368" s="210">
        <f t="shared" si="30"/>
        <v>0</v>
      </c>
      <c r="G368" s="210">
        <f t="shared" si="31"/>
        <v>0</v>
      </c>
      <c r="H368" s="210" t="str">
        <f t="shared" si="32"/>
        <v/>
      </c>
    </row>
    <row r="369" spans="1:8" x14ac:dyDescent="0.4">
      <c r="A369" s="59">
        <f t="shared" si="33"/>
        <v>0</v>
      </c>
      <c r="B369" s="208">
        <f t="shared" si="34"/>
        <v>0</v>
      </c>
      <c r="C369" s="306">
        <f t="shared" si="35"/>
        <v>0</v>
      </c>
      <c r="D369" s="306"/>
      <c r="E369" s="306"/>
      <c r="F369" s="210">
        <f t="shared" si="30"/>
        <v>0</v>
      </c>
      <c r="G369" s="210">
        <f t="shared" si="31"/>
        <v>0</v>
      </c>
      <c r="H369" s="210" t="str">
        <f t="shared" si="32"/>
        <v/>
      </c>
    </row>
    <row r="370" spans="1:8" x14ac:dyDescent="0.4">
      <c r="A370" s="59">
        <f t="shared" si="33"/>
        <v>0</v>
      </c>
      <c r="B370" s="208">
        <f t="shared" si="34"/>
        <v>0</v>
      </c>
      <c r="C370" s="306">
        <f t="shared" si="35"/>
        <v>0</v>
      </c>
      <c r="D370" s="306"/>
      <c r="E370" s="306"/>
      <c r="F370" s="210">
        <f t="shared" si="30"/>
        <v>0</v>
      </c>
      <c r="G370" s="210">
        <f t="shared" si="31"/>
        <v>0</v>
      </c>
      <c r="H370" s="210" t="str">
        <f t="shared" si="32"/>
        <v/>
      </c>
    </row>
    <row r="371" spans="1:8" x14ac:dyDescent="0.4">
      <c r="A371" s="59">
        <f t="shared" si="33"/>
        <v>0</v>
      </c>
      <c r="B371" s="208">
        <f t="shared" si="34"/>
        <v>0</v>
      </c>
      <c r="C371" s="306">
        <f t="shared" si="35"/>
        <v>0</v>
      </c>
      <c r="D371" s="306"/>
      <c r="E371" s="306"/>
      <c r="F371" s="210">
        <f t="shared" si="30"/>
        <v>0</v>
      </c>
      <c r="G371" s="210">
        <f t="shared" si="31"/>
        <v>0</v>
      </c>
      <c r="H371" s="210" t="str">
        <f t="shared" si="32"/>
        <v/>
      </c>
    </row>
    <row r="372" spans="1:8" x14ac:dyDescent="0.4">
      <c r="A372" s="59">
        <f t="shared" si="33"/>
        <v>0</v>
      </c>
      <c r="B372" s="208">
        <f t="shared" si="34"/>
        <v>0</v>
      </c>
      <c r="C372" s="306">
        <f t="shared" si="35"/>
        <v>0</v>
      </c>
      <c r="D372" s="306"/>
      <c r="E372" s="306"/>
      <c r="F372" s="210">
        <f t="shared" si="30"/>
        <v>0</v>
      </c>
      <c r="G372" s="210">
        <f t="shared" si="31"/>
        <v>0</v>
      </c>
      <c r="H372" s="210" t="str">
        <f t="shared" si="32"/>
        <v/>
      </c>
    </row>
    <row r="373" spans="1:8" x14ac:dyDescent="0.4">
      <c r="A373" s="59">
        <f t="shared" si="33"/>
        <v>0</v>
      </c>
      <c r="B373" s="208">
        <f t="shared" si="34"/>
        <v>0</v>
      </c>
      <c r="C373" s="306">
        <f t="shared" si="35"/>
        <v>0</v>
      </c>
      <c r="D373" s="306"/>
      <c r="E373" s="306"/>
      <c r="F373" s="210">
        <f t="shared" si="30"/>
        <v>0</v>
      </c>
      <c r="G373" s="210">
        <f t="shared" si="31"/>
        <v>0</v>
      </c>
      <c r="H373" s="210" t="str">
        <f t="shared" si="32"/>
        <v/>
      </c>
    </row>
    <row r="374" spans="1:8" x14ac:dyDescent="0.4">
      <c r="A374" s="59">
        <f t="shared" si="33"/>
        <v>0</v>
      </c>
      <c r="B374" s="208">
        <f t="shared" si="34"/>
        <v>0</v>
      </c>
      <c r="C374" s="306">
        <f t="shared" si="35"/>
        <v>0</v>
      </c>
      <c r="D374" s="306"/>
      <c r="E374" s="306"/>
      <c r="F374" s="210">
        <f t="shared" si="30"/>
        <v>0</v>
      </c>
      <c r="G374" s="210">
        <f t="shared" si="31"/>
        <v>0</v>
      </c>
      <c r="H374" s="210" t="str">
        <f t="shared" si="32"/>
        <v/>
      </c>
    </row>
    <row r="375" spans="1:8" x14ac:dyDescent="0.4">
      <c r="A375" s="59">
        <f t="shared" si="33"/>
        <v>0</v>
      </c>
      <c r="B375" s="208">
        <f t="shared" si="34"/>
        <v>0</v>
      </c>
      <c r="C375" s="306">
        <f t="shared" si="35"/>
        <v>0</v>
      </c>
      <c r="D375" s="306"/>
      <c r="E375" s="306"/>
      <c r="F375" s="210">
        <f t="shared" si="30"/>
        <v>0</v>
      </c>
      <c r="G375" s="210">
        <f t="shared" si="31"/>
        <v>0</v>
      </c>
      <c r="H375" s="210" t="str">
        <f t="shared" si="32"/>
        <v/>
      </c>
    </row>
    <row r="376" spans="1:8" x14ac:dyDescent="0.4">
      <c r="A376" s="59">
        <f t="shared" si="33"/>
        <v>0</v>
      </c>
      <c r="B376" s="208">
        <f t="shared" si="34"/>
        <v>0</v>
      </c>
      <c r="C376" s="306">
        <f t="shared" si="35"/>
        <v>0</v>
      </c>
      <c r="D376" s="306"/>
      <c r="E376" s="306"/>
      <c r="F376" s="210">
        <f t="shared" si="30"/>
        <v>0</v>
      </c>
      <c r="G376" s="210">
        <f t="shared" si="31"/>
        <v>0</v>
      </c>
      <c r="H376" s="210" t="str">
        <f t="shared" si="32"/>
        <v/>
      </c>
    </row>
    <row r="377" spans="1:8" x14ac:dyDescent="0.4">
      <c r="A377" s="59">
        <f t="shared" si="33"/>
        <v>0</v>
      </c>
      <c r="B377" s="208">
        <f t="shared" si="34"/>
        <v>0</v>
      </c>
      <c r="C377" s="306">
        <f t="shared" si="35"/>
        <v>0</v>
      </c>
      <c r="D377" s="306"/>
      <c r="E377" s="306"/>
      <c r="F377" s="210">
        <f t="shared" si="30"/>
        <v>0</v>
      </c>
      <c r="G377" s="210">
        <f t="shared" si="31"/>
        <v>0</v>
      </c>
      <c r="H377" s="210" t="str">
        <f t="shared" si="32"/>
        <v/>
      </c>
    </row>
    <row r="378" spans="1:8" x14ac:dyDescent="0.4">
      <c r="A378" s="59">
        <f t="shared" si="33"/>
        <v>0</v>
      </c>
      <c r="B378" s="208">
        <f t="shared" si="34"/>
        <v>0</v>
      </c>
      <c r="C378" s="306">
        <f t="shared" si="35"/>
        <v>0</v>
      </c>
      <c r="D378" s="306"/>
      <c r="E378" s="306"/>
      <c r="F378" s="210">
        <f t="shared" si="30"/>
        <v>0</v>
      </c>
      <c r="G378" s="210">
        <f t="shared" si="31"/>
        <v>0</v>
      </c>
      <c r="H378" s="210" t="str">
        <f t="shared" si="32"/>
        <v/>
      </c>
    </row>
    <row r="379" spans="1:8" x14ac:dyDescent="0.4">
      <c r="A379" s="59">
        <f t="shared" si="33"/>
        <v>0</v>
      </c>
      <c r="B379" s="208">
        <f t="shared" si="34"/>
        <v>0</v>
      </c>
      <c r="C379" s="306">
        <f t="shared" si="35"/>
        <v>0</v>
      </c>
      <c r="D379" s="306"/>
      <c r="E379" s="306"/>
      <c r="F379" s="210">
        <f t="shared" si="30"/>
        <v>0</v>
      </c>
      <c r="G379" s="210">
        <f t="shared" si="31"/>
        <v>0</v>
      </c>
      <c r="H379" s="210" t="str">
        <f t="shared" si="32"/>
        <v/>
      </c>
    </row>
    <row r="380" spans="1:8" x14ac:dyDescent="0.4">
      <c r="A380" s="59">
        <f t="shared" si="33"/>
        <v>0</v>
      </c>
      <c r="B380" s="208">
        <f t="shared" si="34"/>
        <v>0</v>
      </c>
      <c r="C380" s="306">
        <f t="shared" si="35"/>
        <v>0</v>
      </c>
      <c r="D380" s="306"/>
      <c r="E380" s="306"/>
      <c r="F380" s="210">
        <f t="shared" si="30"/>
        <v>0</v>
      </c>
      <c r="G380" s="210">
        <f t="shared" si="31"/>
        <v>0</v>
      </c>
      <c r="H380" s="210" t="str">
        <f t="shared" si="32"/>
        <v/>
      </c>
    </row>
    <row r="381" spans="1:8" x14ac:dyDescent="0.4">
      <c r="A381" s="59">
        <f t="shared" si="33"/>
        <v>0</v>
      </c>
      <c r="B381" s="208">
        <f t="shared" si="34"/>
        <v>0</v>
      </c>
      <c r="C381" s="306">
        <f t="shared" si="35"/>
        <v>0</v>
      </c>
      <c r="D381" s="306"/>
      <c r="E381" s="306"/>
      <c r="F381" s="210">
        <f t="shared" si="30"/>
        <v>0</v>
      </c>
      <c r="G381" s="210">
        <f t="shared" si="31"/>
        <v>0</v>
      </c>
      <c r="H381" s="210" t="str">
        <f t="shared" si="32"/>
        <v/>
      </c>
    </row>
    <row r="382" spans="1:8" x14ac:dyDescent="0.4">
      <c r="A382" s="59">
        <f t="shared" si="33"/>
        <v>0</v>
      </c>
      <c r="B382" s="208">
        <f t="shared" si="34"/>
        <v>0</v>
      </c>
      <c r="C382" s="306">
        <f t="shared" si="35"/>
        <v>0</v>
      </c>
      <c r="D382" s="306"/>
      <c r="E382" s="306"/>
      <c r="F382" s="210">
        <f t="shared" si="30"/>
        <v>0</v>
      </c>
      <c r="G382" s="210">
        <f t="shared" si="31"/>
        <v>0</v>
      </c>
      <c r="H382" s="210" t="str">
        <f t="shared" si="32"/>
        <v/>
      </c>
    </row>
    <row r="383" spans="1:8" x14ac:dyDescent="0.4">
      <c r="A383" s="59">
        <f t="shared" si="33"/>
        <v>0</v>
      </c>
      <c r="B383" s="208">
        <f t="shared" si="34"/>
        <v>0</v>
      </c>
      <c r="C383" s="306">
        <f t="shared" si="35"/>
        <v>0</v>
      </c>
      <c r="D383" s="306"/>
      <c r="E383" s="306"/>
      <c r="F383" s="210">
        <f t="shared" si="30"/>
        <v>0</v>
      </c>
      <c r="G383" s="210">
        <f t="shared" si="31"/>
        <v>0</v>
      </c>
      <c r="H383" s="210" t="str">
        <f t="shared" si="32"/>
        <v/>
      </c>
    </row>
    <row r="384" spans="1:8" x14ac:dyDescent="0.4">
      <c r="A384" s="59">
        <f t="shared" si="33"/>
        <v>0</v>
      </c>
      <c r="B384" s="208">
        <f t="shared" si="34"/>
        <v>0</v>
      </c>
      <c r="C384" s="306">
        <f t="shared" si="35"/>
        <v>0</v>
      </c>
      <c r="D384" s="306"/>
      <c r="E384" s="306"/>
      <c r="F384" s="210">
        <f t="shared" si="30"/>
        <v>0</v>
      </c>
      <c r="G384" s="210">
        <f t="shared" si="31"/>
        <v>0</v>
      </c>
      <c r="H384" s="210" t="str">
        <f t="shared" si="32"/>
        <v/>
      </c>
    </row>
    <row r="385" spans="1:8" x14ac:dyDescent="0.4">
      <c r="A385" s="59">
        <f t="shared" si="33"/>
        <v>0</v>
      </c>
      <c r="B385" s="208">
        <f t="shared" si="34"/>
        <v>0</v>
      </c>
      <c r="C385" s="306">
        <f t="shared" si="35"/>
        <v>0</v>
      </c>
      <c r="D385" s="306"/>
      <c r="E385" s="306"/>
      <c r="F385" s="210">
        <f t="shared" si="30"/>
        <v>0</v>
      </c>
      <c r="G385" s="210">
        <f t="shared" si="31"/>
        <v>0</v>
      </c>
      <c r="H385" s="210" t="str">
        <f t="shared" si="32"/>
        <v/>
      </c>
    </row>
    <row r="386" spans="1:8" x14ac:dyDescent="0.4">
      <c r="A386" s="59">
        <f t="shared" si="33"/>
        <v>0</v>
      </c>
      <c r="B386" s="208">
        <f t="shared" si="34"/>
        <v>0</v>
      </c>
      <c r="C386" s="306">
        <f t="shared" si="35"/>
        <v>0</v>
      </c>
      <c r="D386" s="306"/>
      <c r="E386" s="306"/>
      <c r="F386" s="210">
        <f t="shared" si="30"/>
        <v>0</v>
      </c>
      <c r="G386" s="210">
        <f t="shared" si="31"/>
        <v>0</v>
      </c>
      <c r="H386" s="210" t="str">
        <f t="shared" si="32"/>
        <v/>
      </c>
    </row>
    <row r="387" spans="1:8" x14ac:dyDescent="0.4">
      <c r="A387" s="59">
        <f t="shared" si="33"/>
        <v>0</v>
      </c>
      <c r="B387" s="208">
        <f t="shared" si="34"/>
        <v>0</v>
      </c>
      <c r="C387" s="306">
        <f t="shared" si="35"/>
        <v>0</v>
      </c>
      <c r="D387" s="306"/>
      <c r="E387" s="306"/>
      <c r="F387" s="210">
        <f t="shared" si="30"/>
        <v>0</v>
      </c>
      <c r="G387" s="210">
        <f t="shared" si="31"/>
        <v>0</v>
      </c>
      <c r="H387" s="210" t="str">
        <f t="shared" si="32"/>
        <v/>
      </c>
    </row>
    <row r="388" spans="1:8" x14ac:dyDescent="0.4">
      <c r="A388" s="59">
        <f t="shared" si="33"/>
        <v>0</v>
      </c>
      <c r="B388" s="208">
        <f t="shared" si="34"/>
        <v>0</v>
      </c>
      <c r="C388" s="306">
        <f t="shared" si="35"/>
        <v>0</v>
      </c>
      <c r="D388" s="306"/>
      <c r="E388" s="306"/>
      <c r="F388" s="210">
        <f t="shared" si="30"/>
        <v>0</v>
      </c>
      <c r="G388" s="210">
        <f t="shared" si="31"/>
        <v>0</v>
      </c>
      <c r="H388" s="210" t="str">
        <f t="shared" si="32"/>
        <v/>
      </c>
    </row>
    <row r="389" spans="1:8" x14ac:dyDescent="0.4">
      <c r="A389" s="59">
        <f t="shared" si="33"/>
        <v>0</v>
      </c>
      <c r="B389" s="208">
        <f t="shared" si="34"/>
        <v>0</v>
      </c>
      <c r="C389" s="306">
        <f t="shared" si="35"/>
        <v>0</v>
      </c>
      <c r="D389" s="306"/>
      <c r="E389" s="306"/>
      <c r="F389" s="210">
        <f t="shared" si="30"/>
        <v>0</v>
      </c>
      <c r="G389" s="210">
        <f t="shared" si="31"/>
        <v>0</v>
      </c>
      <c r="H389" s="210" t="str">
        <f t="shared" si="32"/>
        <v/>
      </c>
    </row>
    <row r="390" spans="1:8" x14ac:dyDescent="0.4">
      <c r="A390" s="59">
        <f t="shared" si="33"/>
        <v>0</v>
      </c>
      <c r="B390" s="208">
        <f t="shared" si="34"/>
        <v>0</v>
      </c>
      <c r="C390" s="306">
        <f t="shared" si="35"/>
        <v>0</v>
      </c>
      <c r="D390" s="306"/>
      <c r="E390" s="306"/>
      <c r="F390" s="210">
        <f t="shared" si="30"/>
        <v>0</v>
      </c>
      <c r="G390" s="210">
        <f t="shared" si="31"/>
        <v>0</v>
      </c>
      <c r="H390" s="210" t="str">
        <f t="shared" si="32"/>
        <v/>
      </c>
    </row>
    <row r="391" spans="1:8" x14ac:dyDescent="0.4">
      <c r="A391" s="59">
        <f t="shared" si="33"/>
        <v>0</v>
      </c>
      <c r="B391" s="208">
        <f t="shared" si="34"/>
        <v>0</v>
      </c>
      <c r="C391" s="306">
        <f t="shared" si="35"/>
        <v>0</v>
      </c>
      <c r="D391" s="306"/>
      <c r="E391" s="306"/>
      <c r="F391" s="210">
        <f t="shared" si="30"/>
        <v>0</v>
      </c>
      <c r="G391" s="210">
        <f t="shared" si="31"/>
        <v>0</v>
      </c>
      <c r="H391" s="210" t="str">
        <f t="shared" si="32"/>
        <v/>
      </c>
    </row>
    <row r="392" spans="1:8" x14ac:dyDescent="0.4">
      <c r="A392" s="59">
        <f t="shared" si="33"/>
        <v>0</v>
      </c>
      <c r="B392" s="208">
        <f t="shared" si="34"/>
        <v>0</v>
      </c>
      <c r="C392" s="306">
        <f t="shared" si="35"/>
        <v>0</v>
      </c>
      <c r="D392" s="306"/>
      <c r="E392" s="306"/>
      <c r="F392" s="210">
        <f t="shared" ref="F392:F455" si="36">IF(ROW()-7&lt;=筆數,VLOOKUP(ROW()-7,日記表,11,FALSE),0)</f>
        <v>0</v>
      </c>
      <c r="G392" s="210">
        <f t="shared" ref="G392:G455" si="37">IF(ROW()-7&lt;=筆數,VLOOKUP(ROW()-7,日記表,12,FALSE),0)</f>
        <v>0</v>
      </c>
      <c r="H392" s="210" t="str">
        <f t="shared" ref="H392:H455" si="38">IF(A392=0,"",IF(DC="借",H391+F392-G392,H391+G392-F392))</f>
        <v/>
      </c>
    </row>
    <row r="393" spans="1:8" x14ac:dyDescent="0.4">
      <c r="A393" s="59">
        <f t="shared" ref="A393:A456" si="39">IF(ROW()-7&lt;=筆數,VLOOKUP(ROW()-7,日記表,3,FALSE),0)</f>
        <v>0</v>
      </c>
      <c r="B393" s="208">
        <f t="shared" ref="B393:B456" si="40">IF(ROW()-7&lt;=筆數,VLOOKUP(ROW()-7,日記表,4,FALSE),0)</f>
        <v>0</v>
      </c>
      <c r="C393" s="306">
        <f t="shared" ref="C393:C456" si="41">IF(ROW()-7&lt;=筆數,VLOOKUP(ROW()-7,日記表,10,FALSE),0)</f>
        <v>0</v>
      </c>
      <c r="D393" s="306"/>
      <c r="E393" s="306"/>
      <c r="F393" s="210">
        <f t="shared" si="36"/>
        <v>0</v>
      </c>
      <c r="G393" s="210">
        <f t="shared" si="37"/>
        <v>0</v>
      </c>
      <c r="H393" s="210" t="str">
        <f t="shared" si="38"/>
        <v/>
      </c>
    </row>
    <row r="394" spans="1:8" x14ac:dyDescent="0.4">
      <c r="A394" s="59">
        <f t="shared" si="39"/>
        <v>0</v>
      </c>
      <c r="B394" s="208">
        <f t="shared" si="40"/>
        <v>0</v>
      </c>
      <c r="C394" s="306">
        <f t="shared" si="41"/>
        <v>0</v>
      </c>
      <c r="D394" s="306"/>
      <c r="E394" s="306"/>
      <c r="F394" s="210">
        <f t="shared" si="36"/>
        <v>0</v>
      </c>
      <c r="G394" s="210">
        <f t="shared" si="37"/>
        <v>0</v>
      </c>
      <c r="H394" s="210" t="str">
        <f t="shared" si="38"/>
        <v/>
      </c>
    </row>
    <row r="395" spans="1:8" x14ac:dyDescent="0.4">
      <c r="A395" s="59">
        <f t="shared" si="39"/>
        <v>0</v>
      </c>
      <c r="B395" s="208">
        <f t="shared" si="40"/>
        <v>0</v>
      </c>
      <c r="C395" s="306">
        <f t="shared" si="41"/>
        <v>0</v>
      </c>
      <c r="D395" s="306"/>
      <c r="E395" s="306"/>
      <c r="F395" s="210">
        <f t="shared" si="36"/>
        <v>0</v>
      </c>
      <c r="G395" s="210">
        <f t="shared" si="37"/>
        <v>0</v>
      </c>
      <c r="H395" s="210" t="str">
        <f t="shared" si="38"/>
        <v/>
      </c>
    </row>
    <row r="396" spans="1:8" x14ac:dyDescent="0.4">
      <c r="A396" s="59">
        <f t="shared" si="39"/>
        <v>0</v>
      </c>
      <c r="B396" s="208">
        <f t="shared" si="40"/>
        <v>0</v>
      </c>
      <c r="C396" s="306">
        <f t="shared" si="41"/>
        <v>0</v>
      </c>
      <c r="D396" s="306"/>
      <c r="E396" s="306"/>
      <c r="F396" s="210">
        <f t="shared" si="36"/>
        <v>0</v>
      </c>
      <c r="G396" s="210">
        <f t="shared" si="37"/>
        <v>0</v>
      </c>
      <c r="H396" s="210" t="str">
        <f t="shared" si="38"/>
        <v/>
      </c>
    </row>
    <row r="397" spans="1:8" x14ac:dyDescent="0.4">
      <c r="A397" s="59">
        <f t="shared" si="39"/>
        <v>0</v>
      </c>
      <c r="B397" s="208">
        <f t="shared" si="40"/>
        <v>0</v>
      </c>
      <c r="C397" s="306">
        <f t="shared" si="41"/>
        <v>0</v>
      </c>
      <c r="D397" s="306"/>
      <c r="E397" s="306"/>
      <c r="F397" s="210">
        <f t="shared" si="36"/>
        <v>0</v>
      </c>
      <c r="G397" s="210">
        <f t="shared" si="37"/>
        <v>0</v>
      </c>
      <c r="H397" s="210" t="str">
        <f t="shared" si="38"/>
        <v/>
      </c>
    </row>
    <row r="398" spans="1:8" x14ac:dyDescent="0.4">
      <c r="A398" s="59">
        <f t="shared" si="39"/>
        <v>0</v>
      </c>
      <c r="B398" s="208">
        <f t="shared" si="40"/>
        <v>0</v>
      </c>
      <c r="C398" s="306">
        <f t="shared" si="41"/>
        <v>0</v>
      </c>
      <c r="D398" s="306"/>
      <c r="E398" s="306"/>
      <c r="F398" s="210">
        <f t="shared" si="36"/>
        <v>0</v>
      </c>
      <c r="G398" s="210">
        <f t="shared" si="37"/>
        <v>0</v>
      </c>
      <c r="H398" s="210" t="str">
        <f t="shared" si="38"/>
        <v/>
      </c>
    </row>
    <row r="399" spans="1:8" x14ac:dyDescent="0.4">
      <c r="A399" s="59">
        <f t="shared" si="39"/>
        <v>0</v>
      </c>
      <c r="B399" s="208">
        <f t="shared" si="40"/>
        <v>0</v>
      </c>
      <c r="C399" s="306">
        <f t="shared" si="41"/>
        <v>0</v>
      </c>
      <c r="D399" s="306"/>
      <c r="E399" s="306"/>
      <c r="F399" s="210">
        <f t="shared" si="36"/>
        <v>0</v>
      </c>
      <c r="G399" s="210">
        <f t="shared" si="37"/>
        <v>0</v>
      </c>
      <c r="H399" s="210" t="str">
        <f t="shared" si="38"/>
        <v/>
      </c>
    </row>
    <row r="400" spans="1:8" x14ac:dyDescent="0.4">
      <c r="A400" s="59">
        <f t="shared" si="39"/>
        <v>0</v>
      </c>
      <c r="B400" s="208">
        <f t="shared" si="40"/>
        <v>0</v>
      </c>
      <c r="C400" s="306">
        <f t="shared" si="41"/>
        <v>0</v>
      </c>
      <c r="D400" s="306"/>
      <c r="E400" s="306"/>
      <c r="F400" s="210">
        <f t="shared" si="36"/>
        <v>0</v>
      </c>
      <c r="G400" s="210">
        <f t="shared" si="37"/>
        <v>0</v>
      </c>
      <c r="H400" s="210" t="str">
        <f t="shared" si="38"/>
        <v/>
      </c>
    </row>
    <row r="401" spans="1:8" x14ac:dyDescent="0.4">
      <c r="A401" s="59">
        <f t="shared" si="39"/>
        <v>0</v>
      </c>
      <c r="B401" s="208">
        <f t="shared" si="40"/>
        <v>0</v>
      </c>
      <c r="C401" s="306">
        <f t="shared" si="41"/>
        <v>0</v>
      </c>
      <c r="D401" s="306"/>
      <c r="E401" s="306"/>
      <c r="F401" s="210">
        <f t="shared" si="36"/>
        <v>0</v>
      </c>
      <c r="G401" s="210">
        <f t="shared" si="37"/>
        <v>0</v>
      </c>
      <c r="H401" s="210" t="str">
        <f t="shared" si="38"/>
        <v/>
      </c>
    </row>
    <row r="402" spans="1:8" x14ac:dyDescent="0.4">
      <c r="A402" s="59">
        <f t="shared" si="39"/>
        <v>0</v>
      </c>
      <c r="B402" s="208">
        <f t="shared" si="40"/>
        <v>0</v>
      </c>
      <c r="C402" s="306">
        <f t="shared" si="41"/>
        <v>0</v>
      </c>
      <c r="D402" s="306"/>
      <c r="E402" s="306"/>
      <c r="F402" s="210">
        <f t="shared" si="36"/>
        <v>0</v>
      </c>
      <c r="G402" s="210">
        <f t="shared" si="37"/>
        <v>0</v>
      </c>
      <c r="H402" s="210" t="str">
        <f t="shared" si="38"/>
        <v/>
      </c>
    </row>
    <row r="403" spans="1:8" x14ac:dyDescent="0.4">
      <c r="A403" s="59">
        <f t="shared" si="39"/>
        <v>0</v>
      </c>
      <c r="B403" s="208">
        <f t="shared" si="40"/>
        <v>0</v>
      </c>
      <c r="C403" s="306">
        <f t="shared" si="41"/>
        <v>0</v>
      </c>
      <c r="D403" s="306"/>
      <c r="E403" s="306"/>
      <c r="F403" s="210">
        <f t="shared" si="36"/>
        <v>0</v>
      </c>
      <c r="G403" s="210">
        <f t="shared" si="37"/>
        <v>0</v>
      </c>
      <c r="H403" s="210" t="str">
        <f t="shared" si="38"/>
        <v/>
      </c>
    </row>
    <row r="404" spans="1:8" x14ac:dyDescent="0.4">
      <c r="A404" s="59">
        <f t="shared" si="39"/>
        <v>0</v>
      </c>
      <c r="B404" s="208">
        <f t="shared" si="40"/>
        <v>0</v>
      </c>
      <c r="C404" s="306">
        <f t="shared" si="41"/>
        <v>0</v>
      </c>
      <c r="D404" s="306"/>
      <c r="E404" s="306"/>
      <c r="F404" s="210">
        <f t="shared" si="36"/>
        <v>0</v>
      </c>
      <c r="G404" s="210">
        <f t="shared" si="37"/>
        <v>0</v>
      </c>
      <c r="H404" s="210" t="str">
        <f t="shared" si="38"/>
        <v/>
      </c>
    </row>
    <row r="405" spans="1:8" x14ac:dyDescent="0.4">
      <c r="A405" s="59">
        <f t="shared" si="39"/>
        <v>0</v>
      </c>
      <c r="B405" s="208">
        <f t="shared" si="40"/>
        <v>0</v>
      </c>
      <c r="C405" s="306">
        <f t="shared" si="41"/>
        <v>0</v>
      </c>
      <c r="D405" s="306"/>
      <c r="E405" s="306"/>
      <c r="F405" s="210">
        <f t="shared" si="36"/>
        <v>0</v>
      </c>
      <c r="G405" s="210">
        <f t="shared" si="37"/>
        <v>0</v>
      </c>
      <c r="H405" s="210" t="str">
        <f t="shared" si="38"/>
        <v/>
      </c>
    </row>
    <row r="406" spans="1:8" x14ac:dyDescent="0.4">
      <c r="A406" s="59">
        <f t="shared" si="39"/>
        <v>0</v>
      </c>
      <c r="B406" s="208">
        <f t="shared" si="40"/>
        <v>0</v>
      </c>
      <c r="C406" s="306">
        <f t="shared" si="41"/>
        <v>0</v>
      </c>
      <c r="D406" s="306"/>
      <c r="E406" s="306"/>
      <c r="F406" s="210">
        <f t="shared" si="36"/>
        <v>0</v>
      </c>
      <c r="G406" s="210">
        <f t="shared" si="37"/>
        <v>0</v>
      </c>
      <c r="H406" s="210" t="str">
        <f t="shared" si="38"/>
        <v/>
      </c>
    </row>
    <row r="407" spans="1:8" x14ac:dyDescent="0.4">
      <c r="A407" s="59">
        <f t="shared" si="39"/>
        <v>0</v>
      </c>
      <c r="B407" s="208">
        <f t="shared" si="40"/>
        <v>0</v>
      </c>
      <c r="C407" s="306">
        <f t="shared" si="41"/>
        <v>0</v>
      </c>
      <c r="D407" s="306"/>
      <c r="E407" s="306"/>
      <c r="F407" s="210">
        <f t="shared" si="36"/>
        <v>0</v>
      </c>
      <c r="G407" s="210">
        <f t="shared" si="37"/>
        <v>0</v>
      </c>
      <c r="H407" s="210" t="str">
        <f t="shared" si="38"/>
        <v/>
      </c>
    </row>
    <row r="408" spans="1:8" x14ac:dyDescent="0.4">
      <c r="A408" s="59">
        <f t="shared" si="39"/>
        <v>0</v>
      </c>
      <c r="B408" s="208">
        <f t="shared" si="40"/>
        <v>0</v>
      </c>
      <c r="C408" s="306">
        <f t="shared" si="41"/>
        <v>0</v>
      </c>
      <c r="D408" s="306"/>
      <c r="E408" s="306"/>
      <c r="F408" s="210">
        <f t="shared" si="36"/>
        <v>0</v>
      </c>
      <c r="G408" s="210">
        <f t="shared" si="37"/>
        <v>0</v>
      </c>
      <c r="H408" s="210" t="str">
        <f t="shared" si="38"/>
        <v/>
      </c>
    </row>
    <row r="409" spans="1:8" x14ac:dyDescent="0.4">
      <c r="A409" s="59">
        <f t="shared" si="39"/>
        <v>0</v>
      </c>
      <c r="B409" s="208">
        <f t="shared" si="40"/>
        <v>0</v>
      </c>
      <c r="C409" s="306">
        <f t="shared" si="41"/>
        <v>0</v>
      </c>
      <c r="D409" s="306"/>
      <c r="E409" s="306"/>
      <c r="F409" s="210">
        <f t="shared" si="36"/>
        <v>0</v>
      </c>
      <c r="G409" s="210">
        <f t="shared" si="37"/>
        <v>0</v>
      </c>
      <c r="H409" s="210" t="str">
        <f t="shared" si="38"/>
        <v/>
      </c>
    </row>
    <row r="410" spans="1:8" x14ac:dyDescent="0.4">
      <c r="A410" s="59">
        <f t="shared" si="39"/>
        <v>0</v>
      </c>
      <c r="B410" s="208">
        <f t="shared" si="40"/>
        <v>0</v>
      </c>
      <c r="C410" s="306">
        <f t="shared" si="41"/>
        <v>0</v>
      </c>
      <c r="D410" s="306"/>
      <c r="E410" s="306"/>
      <c r="F410" s="210">
        <f t="shared" si="36"/>
        <v>0</v>
      </c>
      <c r="G410" s="210">
        <f t="shared" si="37"/>
        <v>0</v>
      </c>
      <c r="H410" s="210" t="str">
        <f t="shared" si="38"/>
        <v/>
      </c>
    </row>
    <row r="411" spans="1:8" x14ac:dyDescent="0.4">
      <c r="A411" s="59">
        <f t="shared" si="39"/>
        <v>0</v>
      </c>
      <c r="B411" s="208">
        <f t="shared" si="40"/>
        <v>0</v>
      </c>
      <c r="C411" s="306">
        <f t="shared" si="41"/>
        <v>0</v>
      </c>
      <c r="D411" s="306"/>
      <c r="E411" s="306"/>
      <c r="F411" s="210">
        <f t="shared" si="36"/>
        <v>0</v>
      </c>
      <c r="G411" s="210">
        <f t="shared" si="37"/>
        <v>0</v>
      </c>
      <c r="H411" s="210" t="str">
        <f t="shared" si="38"/>
        <v/>
      </c>
    </row>
    <row r="412" spans="1:8" x14ac:dyDescent="0.4">
      <c r="A412" s="59">
        <f t="shared" si="39"/>
        <v>0</v>
      </c>
      <c r="B412" s="208">
        <f t="shared" si="40"/>
        <v>0</v>
      </c>
      <c r="C412" s="306">
        <f t="shared" si="41"/>
        <v>0</v>
      </c>
      <c r="D412" s="306"/>
      <c r="E412" s="306"/>
      <c r="F412" s="210">
        <f t="shared" si="36"/>
        <v>0</v>
      </c>
      <c r="G412" s="210">
        <f t="shared" si="37"/>
        <v>0</v>
      </c>
      <c r="H412" s="210" t="str">
        <f t="shared" si="38"/>
        <v/>
      </c>
    </row>
    <row r="413" spans="1:8" x14ac:dyDescent="0.4">
      <c r="A413" s="59">
        <f t="shared" si="39"/>
        <v>0</v>
      </c>
      <c r="B413" s="208">
        <f t="shared" si="40"/>
        <v>0</v>
      </c>
      <c r="C413" s="306">
        <f t="shared" si="41"/>
        <v>0</v>
      </c>
      <c r="D413" s="306"/>
      <c r="E413" s="306"/>
      <c r="F413" s="210">
        <f t="shared" si="36"/>
        <v>0</v>
      </c>
      <c r="G413" s="210">
        <f t="shared" si="37"/>
        <v>0</v>
      </c>
      <c r="H413" s="210" t="str">
        <f t="shared" si="38"/>
        <v/>
      </c>
    </row>
    <row r="414" spans="1:8" x14ac:dyDescent="0.4">
      <c r="A414" s="59">
        <f t="shared" si="39"/>
        <v>0</v>
      </c>
      <c r="B414" s="208">
        <f t="shared" si="40"/>
        <v>0</v>
      </c>
      <c r="C414" s="306">
        <f t="shared" si="41"/>
        <v>0</v>
      </c>
      <c r="D414" s="306"/>
      <c r="E414" s="306"/>
      <c r="F414" s="210">
        <f t="shared" si="36"/>
        <v>0</v>
      </c>
      <c r="G414" s="210">
        <f t="shared" si="37"/>
        <v>0</v>
      </c>
      <c r="H414" s="210" t="str">
        <f t="shared" si="38"/>
        <v/>
      </c>
    </row>
    <row r="415" spans="1:8" x14ac:dyDescent="0.4">
      <c r="A415" s="59">
        <f t="shared" si="39"/>
        <v>0</v>
      </c>
      <c r="B415" s="208">
        <f t="shared" si="40"/>
        <v>0</v>
      </c>
      <c r="C415" s="306">
        <f t="shared" si="41"/>
        <v>0</v>
      </c>
      <c r="D415" s="306"/>
      <c r="E415" s="306"/>
      <c r="F415" s="210">
        <f t="shared" si="36"/>
        <v>0</v>
      </c>
      <c r="G415" s="210">
        <f t="shared" si="37"/>
        <v>0</v>
      </c>
      <c r="H415" s="210" t="str">
        <f t="shared" si="38"/>
        <v/>
      </c>
    </row>
    <row r="416" spans="1:8" x14ac:dyDescent="0.4">
      <c r="A416" s="59">
        <f t="shared" si="39"/>
        <v>0</v>
      </c>
      <c r="B416" s="208">
        <f t="shared" si="40"/>
        <v>0</v>
      </c>
      <c r="C416" s="306">
        <f t="shared" si="41"/>
        <v>0</v>
      </c>
      <c r="D416" s="306"/>
      <c r="E416" s="306"/>
      <c r="F416" s="210">
        <f t="shared" si="36"/>
        <v>0</v>
      </c>
      <c r="G416" s="210">
        <f t="shared" si="37"/>
        <v>0</v>
      </c>
      <c r="H416" s="210" t="str">
        <f t="shared" si="38"/>
        <v/>
      </c>
    </row>
    <row r="417" spans="1:8" x14ac:dyDescent="0.4">
      <c r="A417" s="59">
        <f t="shared" si="39"/>
        <v>0</v>
      </c>
      <c r="B417" s="208">
        <f t="shared" si="40"/>
        <v>0</v>
      </c>
      <c r="C417" s="306">
        <f t="shared" si="41"/>
        <v>0</v>
      </c>
      <c r="D417" s="306"/>
      <c r="E417" s="306"/>
      <c r="F417" s="210">
        <f t="shared" si="36"/>
        <v>0</v>
      </c>
      <c r="G417" s="210">
        <f t="shared" si="37"/>
        <v>0</v>
      </c>
      <c r="H417" s="210" t="str">
        <f t="shared" si="38"/>
        <v/>
      </c>
    </row>
    <row r="418" spans="1:8" x14ac:dyDescent="0.4">
      <c r="A418" s="59">
        <f t="shared" si="39"/>
        <v>0</v>
      </c>
      <c r="B418" s="208">
        <f t="shared" si="40"/>
        <v>0</v>
      </c>
      <c r="C418" s="306">
        <f t="shared" si="41"/>
        <v>0</v>
      </c>
      <c r="D418" s="306"/>
      <c r="E418" s="306"/>
      <c r="F418" s="210">
        <f t="shared" si="36"/>
        <v>0</v>
      </c>
      <c r="G418" s="210">
        <f t="shared" si="37"/>
        <v>0</v>
      </c>
      <c r="H418" s="210" t="str">
        <f t="shared" si="38"/>
        <v/>
      </c>
    </row>
    <row r="419" spans="1:8" x14ac:dyDescent="0.4">
      <c r="A419" s="59">
        <f t="shared" si="39"/>
        <v>0</v>
      </c>
      <c r="B419" s="208">
        <f t="shared" si="40"/>
        <v>0</v>
      </c>
      <c r="C419" s="306">
        <f t="shared" si="41"/>
        <v>0</v>
      </c>
      <c r="D419" s="306"/>
      <c r="E419" s="306"/>
      <c r="F419" s="210">
        <f t="shared" si="36"/>
        <v>0</v>
      </c>
      <c r="G419" s="210">
        <f t="shared" si="37"/>
        <v>0</v>
      </c>
      <c r="H419" s="210" t="str">
        <f t="shared" si="38"/>
        <v/>
      </c>
    </row>
    <row r="420" spans="1:8" x14ac:dyDescent="0.4">
      <c r="A420" s="59">
        <f t="shared" si="39"/>
        <v>0</v>
      </c>
      <c r="B420" s="208">
        <f t="shared" si="40"/>
        <v>0</v>
      </c>
      <c r="C420" s="306">
        <f t="shared" si="41"/>
        <v>0</v>
      </c>
      <c r="D420" s="306"/>
      <c r="E420" s="306"/>
      <c r="F420" s="210">
        <f t="shared" si="36"/>
        <v>0</v>
      </c>
      <c r="G420" s="210">
        <f t="shared" si="37"/>
        <v>0</v>
      </c>
      <c r="H420" s="210" t="str">
        <f t="shared" si="38"/>
        <v/>
      </c>
    </row>
    <row r="421" spans="1:8" x14ac:dyDescent="0.4">
      <c r="A421" s="59">
        <f t="shared" si="39"/>
        <v>0</v>
      </c>
      <c r="B421" s="208">
        <f t="shared" si="40"/>
        <v>0</v>
      </c>
      <c r="C421" s="306">
        <f t="shared" si="41"/>
        <v>0</v>
      </c>
      <c r="D421" s="306"/>
      <c r="E421" s="306"/>
      <c r="F421" s="210">
        <f t="shared" si="36"/>
        <v>0</v>
      </c>
      <c r="G421" s="210">
        <f t="shared" si="37"/>
        <v>0</v>
      </c>
      <c r="H421" s="210" t="str">
        <f t="shared" si="38"/>
        <v/>
      </c>
    </row>
    <row r="422" spans="1:8" x14ac:dyDescent="0.4">
      <c r="A422" s="59">
        <f t="shared" si="39"/>
        <v>0</v>
      </c>
      <c r="B422" s="208">
        <f t="shared" si="40"/>
        <v>0</v>
      </c>
      <c r="C422" s="306">
        <f t="shared" si="41"/>
        <v>0</v>
      </c>
      <c r="D422" s="306"/>
      <c r="E422" s="306"/>
      <c r="F422" s="210">
        <f t="shared" si="36"/>
        <v>0</v>
      </c>
      <c r="G422" s="210">
        <f t="shared" si="37"/>
        <v>0</v>
      </c>
      <c r="H422" s="210" t="str">
        <f t="shared" si="38"/>
        <v/>
      </c>
    </row>
    <row r="423" spans="1:8" x14ac:dyDescent="0.4">
      <c r="A423" s="59">
        <f t="shared" si="39"/>
        <v>0</v>
      </c>
      <c r="B423" s="208">
        <f t="shared" si="40"/>
        <v>0</v>
      </c>
      <c r="C423" s="306">
        <f t="shared" si="41"/>
        <v>0</v>
      </c>
      <c r="D423" s="306"/>
      <c r="E423" s="306"/>
      <c r="F423" s="210">
        <f t="shared" si="36"/>
        <v>0</v>
      </c>
      <c r="G423" s="210">
        <f t="shared" si="37"/>
        <v>0</v>
      </c>
      <c r="H423" s="210" t="str">
        <f t="shared" si="38"/>
        <v/>
      </c>
    </row>
    <row r="424" spans="1:8" x14ac:dyDescent="0.4">
      <c r="A424" s="59">
        <f t="shared" si="39"/>
        <v>0</v>
      </c>
      <c r="B424" s="208">
        <f t="shared" si="40"/>
        <v>0</v>
      </c>
      <c r="C424" s="306">
        <f t="shared" si="41"/>
        <v>0</v>
      </c>
      <c r="D424" s="306"/>
      <c r="E424" s="306"/>
      <c r="F424" s="210">
        <f t="shared" si="36"/>
        <v>0</v>
      </c>
      <c r="G424" s="210">
        <f t="shared" si="37"/>
        <v>0</v>
      </c>
      <c r="H424" s="210" t="str">
        <f t="shared" si="38"/>
        <v/>
      </c>
    </row>
    <row r="425" spans="1:8" x14ac:dyDescent="0.4">
      <c r="A425" s="59">
        <f t="shared" si="39"/>
        <v>0</v>
      </c>
      <c r="B425" s="208">
        <f t="shared" si="40"/>
        <v>0</v>
      </c>
      <c r="C425" s="306">
        <f t="shared" si="41"/>
        <v>0</v>
      </c>
      <c r="D425" s="306"/>
      <c r="E425" s="306"/>
      <c r="F425" s="210">
        <f t="shared" si="36"/>
        <v>0</v>
      </c>
      <c r="G425" s="210">
        <f t="shared" si="37"/>
        <v>0</v>
      </c>
      <c r="H425" s="210" t="str">
        <f t="shared" si="38"/>
        <v/>
      </c>
    </row>
    <row r="426" spans="1:8" x14ac:dyDescent="0.4">
      <c r="A426" s="59">
        <f t="shared" si="39"/>
        <v>0</v>
      </c>
      <c r="B426" s="208">
        <f t="shared" si="40"/>
        <v>0</v>
      </c>
      <c r="C426" s="306">
        <f t="shared" si="41"/>
        <v>0</v>
      </c>
      <c r="D426" s="306"/>
      <c r="E426" s="306"/>
      <c r="F426" s="210">
        <f t="shared" si="36"/>
        <v>0</v>
      </c>
      <c r="G426" s="210">
        <f t="shared" si="37"/>
        <v>0</v>
      </c>
      <c r="H426" s="210" t="str">
        <f t="shared" si="38"/>
        <v/>
      </c>
    </row>
    <row r="427" spans="1:8" x14ac:dyDescent="0.4">
      <c r="A427" s="59">
        <f t="shared" si="39"/>
        <v>0</v>
      </c>
      <c r="B427" s="208">
        <f t="shared" si="40"/>
        <v>0</v>
      </c>
      <c r="C427" s="306">
        <f t="shared" si="41"/>
        <v>0</v>
      </c>
      <c r="D427" s="306"/>
      <c r="E427" s="306"/>
      <c r="F427" s="210">
        <f t="shared" si="36"/>
        <v>0</v>
      </c>
      <c r="G427" s="210">
        <f t="shared" si="37"/>
        <v>0</v>
      </c>
      <c r="H427" s="210" t="str">
        <f t="shared" si="38"/>
        <v/>
      </c>
    </row>
    <row r="428" spans="1:8" x14ac:dyDescent="0.4">
      <c r="A428" s="59">
        <f t="shared" si="39"/>
        <v>0</v>
      </c>
      <c r="B428" s="208">
        <f t="shared" si="40"/>
        <v>0</v>
      </c>
      <c r="C428" s="306">
        <f t="shared" si="41"/>
        <v>0</v>
      </c>
      <c r="D428" s="306"/>
      <c r="E428" s="306"/>
      <c r="F428" s="210">
        <f t="shared" si="36"/>
        <v>0</v>
      </c>
      <c r="G428" s="210">
        <f t="shared" si="37"/>
        <v>0</v>
      </c>
      <c r="H428" s="210" t="str">
        <f t="shared" si="38"/>
        <v/>
      </c>
    </row>
    <row r="429" spans="1:8" x14ac:dyDescent="0.4">
      <c r="A429" s="59">
        <f t="shared" si="39"/>
        <v>0</v>
      </c>
      <c r="B429" s="208">
        <f t="shared" si="40"/>
        <v>0</v>
      </c>
      <c r="C429" s="306">
        <f t="shared" si="41"/>
        <v>0</v>
      </c>
      <c r="D429" s="306"/>
      <c r="E429" s="306"/>
      <c r="F429" s="210">
        <f t="shared" si="36"/>
        <v>0</v>
      </c>
      <c r="G429" s="210">
        <f t="shared" si="37"/>
        <v>0</v>
      </c>
      <c r="H429" s="210" t="str">
        <f t="shared" si="38"/>
        <v/>
      </c>
    </row>
    <row r="430" spans="1:8" x14ac:dyDescent="0.4">
      <c r="A430" s="59">
        <f t="shared" si="39"/>
        <v>0</v>
      </c>
      <c r="B430" s="208">
        <f t="shared" si="40"/>
        <v>0</v>
      </c>
      <c r="C430" s="306">
        <f t="shared" si="41"/>
        <v>0</v>
      </c>
      <c r="D430" s="306"/>
      <c r="E430" s="306"/>
      <c r="F430" s="210">
        <f t="shared" si="36"/>
        <v>0</v>
      </c>
      <c r="G430" s="210">
        <f t="shared" si="37"/>
        <v>0</v>
      </c>
      <c r="H430" s="210" t="str">
        <f t="shared" si="38"/>
        <v/>
      </c>
    </row>
    <row r="431" spans="1:8" x14ac:dyDescent="0.4">
      <c r="A431" s="59">
        <f t="shared" si="39"/>
        <v>0</v>
      </c>
      <c r="B431" s="208">
        <f t="shared" si="40"/>
        <v>0</v>
      </c>
      <c r="C431" s="306">
        <f t="shared" si="41"/>
        <v>0</v>
      </c>
      <c r="D431" s="306"/>
      <c r="E431" s="306"/>
      <c r="F431" s="210">
        <f t="shared" si="36"/>
        <v>0</v>
      </c>
      <c r="G431" s="210">
        <f t="shared" si="37"/>
        <v>0</v>
      </c>
      <c r="H431" s="210" t="str">
        <f t="shared" si="38"/>
        <v/>
      </c>
    </row>
    <row r="432" spans="1:8" x14ac:dyDescent="0.4">
      <c r="A432" s="59">
        <f t="shared" si="39"/>
        <v>0</v>
      </c>
      <c r="B432" s="208">
        <f t="shared" si="40"/>
        <v>0</v>
      </c>
      <c r="C432" s="306">
        <f t="shared" si="41"/>
        <v>0</v>
      </c>
      <c r="D432" s="306"/>
      <c r="E432" s="306"/>
      <c r="F432" s="210">
        <f t="shared" si="36"/>
        <v>0</v>
      </c>
      <c r="G432" s="210">
        <f t="shared" si="37"/>
        <v>0</v>
      </c>
      <c r="H432" s="210" t="str">
        <f t="shared" si="38"/>
        <v/>
      </c>
    </row>
    <row r="433" spans="1:8" x14ac:dyDescent="0.4">
      <c r="A433" s="59">
        <f t="shared" si="39"/>
        <v>0</v>
      </c>
      <c r="B433" s="208">
        <f t="shared" si="40"/>
        <v>0</v>
      </c>
      <c r="C433" s="306">
        <f t="shared" si="41"/>
        <v>0</v>
      </c>
      <c r="D433" s="306"/>
      <c r="E433" s="306"/>
      <c r="F433" s="210">
        <f t="shared" si="36"/>
        <v>0</v>
      </c>
      <c r="G433" s="210">
        <f t="shared" si="37"/>
        <v>0</v>
      </c>
      <c r="H433" s="210" t="str">
        <f t="shared" si="38"/>
        <v/>
      </c>
    </row>
    <row r="434" spans="1:8" x14ac:dyDescent="0.4">
      <c r="A434" s="59">
        <f t="shared" si="39"/>
        <v>0</v>
      </c>
      <c r="B434" s="208">
        <f t="shared" si="40"/>
        <v>0</v>
      </c>
      <c r="C434" s="306">
        <f t="shared" si="41"/>
        <v>0</v>
      </c>
      <c r="D434" s="306"/>
      <c r="E434" s="306"/>
      <c r="F434" s="210">
        <f t="shared" si="36"/>
        <v>0</v>
      </c>
      <c r="G434" s="210">
        <f t="shared" si="37"/>
        <v>0</v>
      </c>
      <c r="H434" s="210" t="str">
        <f t="shared" si="38"/>
        <v/>
      </c>
    </row>
    <row r="435" spans="1:8" x14ac:dyDescent="0.4">
      <c r="A435" s="59">
        <f t="shared" si="39"/>
        <v>0</v>
      </c>
      <c r="B435" s="208">
        <f t="shared" si="40"/>
        <v>0</v>
      </c>
      <c r="C435" s="306">
        <f t="shared" si="41"/>
        <v>0</v>
      </c>
      <c r="D435" s="306"/>
      <c r="E435" s="306"/>
      <c r="F435" s="210">
        <f t="shared" si="36"/>
        <v>0</v>
      </c>
      <c r="G435" s="210">
        <f t="shared" si="37"/>
        <v>0</v>
      </c>
      <c r="H435" s="210" t="str">
        <f t="shared" si="38"/>
        <v/>
      </c>
    </row>
    <row r="436" spans="1:8" x14ac:dyDescent="0.4">
      <c r="A436" s="59">
        <f t="shared" si="39"/>
        <v>0</v>
      </c>
      <c r="B436" s="208">
        <f t="shared" si="40"/>
        <v>0</v>
      </c>
      <c r="C436" s="306">
        <f t="shared" si="41"/>
        <v>0</v>
      </c>
      <c r="D436" s="306"/>
      <c r="E436" s="306"/>
      <c r="F436" s="210">
        <f t="shared" si="36"/>
        <v>0</v>
      </c>
      <c r="G436" s="210">
        <f t="shared" si="37"/>
        <v>0</v>
      </c>
      <c r="H436" s="210" t="str">
        <f t="shared" si="38"/>
        <v/>
      </c>
    </row>
    <row r="437" spans="1:8" x14ac:dyDescent="0.4">
      <c r="A437" s="59">
        <f t="shared" si="39"/>
        <v>0</v>
      </c>
      <c r="B437" s="208">
        <f t="shared" si="40"/>
        <v>0</v>
      </c>
      <c r="C437" s="306">
        <f t="shared" si="41"/>
        <v>0</v>
      </c>
      <c r="D437" s="306"/>
      <c r="E437" s="306"/>
      <c r="F437" s="210">
        <f t="shared" si="36"/>
        <v>0</v>
      </c>
      <c r="G437" s="210">
        <f t="shared" si="37"/>
        <v>0</v>
      </c>
      <c r="H437" s="210" t="str">
        <f t="shared" si="38"/>
        <v/>
      </c>
    </row>
    <row r="438" spans="1:8" x14ac:dyDescent="0.4">
      <c r="A438" s="59">
        <f t="shared" si="39"/>
        <v>0</v>
      </c>
      <c r="B438" s="208">
        <f t="shared" si="40"/>
        <v>0</v>
      </c>
      <c r="C438" s="306">
        <f t="shared" si="41"/>
        <v>0</v>
      </c>
      <c r="D438" s="306"/>
      <c r="E438" s="306"/>
      <c r="F438" s="210">
        <f t="shared" si="36"/>
        <v>0</v>
      </c>
      <c r="G438" s="210">
        <f t="shared" si="37"/>
        <v>0</v>
      </c>
      <c r="H438" s="210" t="str">
        <f t="shared" si="38"/>
        <v/>
      </c>
    </row>
    <row r="439" spans="1:8" x14ac:dyDescent="0.4">
      <c r="A439" s="59">
        <f t="shared" si="39"/>
        <v>0</v>
      </c>
      <c r="B439" s="208">
        <f t="shared" si="40"/>
        <v>0</v>
      </c>
      <c r="C439" s="306">
        <f t="shared" si="41"/>
        <v>0</v>
      </c>
      <c r="D439" s="306"/>
      <c r="E439" s="306"/>
      <c r="F439" s="210">
        <f t="shared" si="36"/>
        <v>0</v>
      </c>
      <c r="G439" s="210">
        <f t="shared" si="37"/>
        <v>0</v>
      </c>
      <c r="H439" s="210" t="str">
        <f t="shared" si="38"/>
        <v/>
      </c>
    </row>
    <row r="440" spans="1:8" x14ac:dyDescent="0.4">
      <c r="A440" s="59">
        <f t="shared" si="39"/>
        <v>0</v>
      </c>
      <c r="B440" s="208">
        <f t="shared" si="40"/>
        <v>0</v>
      </c>
      <c r="C440" s="306">
        <f t="shared" si="41"/>
        <v>0</v>
      </c>
      <c r="D440" s="306"/>
      <c r="E440" s="306"/>
      <c r="F440" s="210">
        <f t="shared" si="36"/>
        <v>0</v>
      </c>
      <c r="G440" s="210">
        <f t="shared" si="37"/>
        <v>0</v>
      </c>
      <c r="H440" s="210" t="str">
        <f t="shared" si="38"/>
        <v/>
      </c>
    </row>
    <row r="441" spans="1:8" x14ac:dyDescent="0.4">
      <c r="A441" s="59">
        <f t="shared" si="39"/>
        <v>0</v>
      </c>
      <c r="B441" s="208">
        <f t="shared" si="40"/>
        <v>0</v>
      </c>
      <c r="C441" s="306">
        <f t="shared" si="41"/>
        <v>0</v>
      </c>
      <c r="D441" s="306"/>
      <c r="E441" s="306"/>
      <c r="F441" s="210">
        <f t="shared" si="36"/>
        <v>0</v>
      </c>
      <c r="G441" s="210">
        <f t="shared" si="37"/>
        <v>0</v>
      </c>
      <c r="H441" s="210" t="str">
        <f t="shared" si="38"/>
        <v/>
      </c>
    </row>
    <row r="442" spans="1:8" x14ac:dyDescent="0.4">
      <c r="A442" s="59">
        <f t="shared" si="39"/>
        <v>0</v>
      </c>
      <c r="B442" s="208">
        <f t="shared" si="40"/>
        <v>0</v>
      </c>
      <c r="C442" s="306">
        <f t="shared" si="41"/>
        <v>0</v>
      </c>
      <c r="D442" s="306"/>
      <c r="E442" s="306"/>
      <c r="F442" s="210">
        <f t="shared" si="36"/>
        <v>0</v>
      </c>
      <c r="G442" s="210">
        <f t="shared" si="37"/>
        <v>0</v>
      </c>
      <c r="H442" s="210" t="str">
        <f t="shared" si="38"/>
        <v/>
      </c>
    </row>
    <row r="443" spans="1:8" x14ac:dyDescent="0.4">
      <c r="A443" s="59">
        <f t="shared" si="39"/>
        <v>0</v>
      </c>
      <c r="B443" s="208">
        <f t="shared" si="40"/>
        <v>0</v>
      </c>
      <c r="C443" s="306">
        <f t="shared" si="41"/>
        <v>0</v>
      </c>
      <c r="D443" s="306"/>
      <c r="E443" s="306"/>
      <c r="F443" s="210">
        <f t="shared" si="36"/>
        <v>0</v>
      </c>
      <c r="G443" s="210">
        <f t="shared" si="37"/>
        <v>0</v>
      </c>
      <c r="H443" s="210" t="str">
        <f t="shared" si="38"/>
        <v/>
      </c>
    </row>
    <row r="444" spans="1:8" x14ac:dyDescent="0.4">
      <c r="A444" s="59">
        <f t="shared" si="39"/>
        <v>0</v>
      </c>
      <c r="B444" s="208">
        <f t="shared" si="40"/>
        <v>0</v>
      </c>
      <c r="C444" s="306">
        <f t="shared" si="41"/>
        <v>0</v>
      </c>
      <c r="D444" s="306"/>
      <c r="E444" s="306"/>
      <c r="F444" s="210">
        <f t="shared" si="36"/>
        <v>0</v>
      </c>
      <c r="G444" s="210">
        <f t="shared" si="37"/>
        <v>0</v>
      </c>
      <c r="H444" s="210" t="str">
        <f t="shared" si="38"/>
        <v/>
      </c>
    </row>
    <row r="445" spans="1:8" x14ac:dyDescent="0.4">
      <c r="A445" s="59">
        <f t="shared" si="39"/>
        <v>0</v>
      </c>
      <c r="B445" s="208">
        <f t="shared" si="40"/>
        <v>0</v>
      </c>
      <c r="C445" s="306">
        <f t="shared" si="41"/>
        <v>0</v>
      </c>
      <c r="D445" s="306"/>
      <c r="E445" s="306"/>
      <c r="F445" s="210">
        <f t="shared" si="36"/>
        <v>0</v>
      </c>
      <c r="G445" s="210">
        <f t="shared" si="37"/>
        <v>0</v>
      </c>
      <c r="H445" s="210" t="str">
        <f t="shared" si="38"/>
        <v/>
      </c>
    </row>
    <row r="446" spans="1:8" x14ac:dyDescent="0.4">
      <c r="A446" s="59">
        <f t="shared" si="39"/>
        <v>0</v>
      </c>
      <c r="B446" s="208">
        <f t="shared" si="40"/>
        <v>0</v>
      </c>
      <c r="C446" s="306">
        <f t="shared" si="41"/>
        <v>0</v>
      </c>
      <c r="D446" s="306"/>
      <c r="E446" s="306"/>
      <c r="F446" s="210">
        <f t="shared" si="36"/>
        <v>0</v>
      </c>
      <c r="G446" s="210">
        <f t="shared" si="37"/>
        <v>0</v>
      </c>
      <c r="H446" s="210" t="str">
        <f t="shared" si="38"/>
        <v/>
      </c>
    </row>
    <row r="447" spans="1:8" x14ac:dyDescent="0.4">
      <c r="A447" s="59">
        <f t="shared" si="39"/>
        <v>0</v>
      </c>
      <c r="B447" s="208">
        <f t="shared" si="40"/>
        <v>0</v>
      </c>
      <c r="C447" s="306">
        <f t="shared" si="41"/>
        <v>0</v>
      </c>
      <c r="D447" s="306"/>
      <c r="E447" s="306"/>
      <c r="F447" s="210">
        <f t="shared" si="36"/>
        <v>0</v>
      </c>
      <c r="G447" s="210">
        <f t="shared" si="37"/>
        <v>0</v>
      </c>
      <c r="H447" s="210" t="str">
        <f t="shared" si="38"/>
        <v/>
      </c>
    </row>
    <row r="448" spans="1:8" x14ac:dyDescent="0.4">
      <c r="A448" s="59">
        <f t="shared" si="39"/>
        <v>0</v>
      </c>
      <c r="B448" s="208">
        <f t="shared" si="40"/>
        <v>0</v>
      </c>
      <c r="C448" s="306">
        <f t="shared" si="41"/>
        <v>0</v>
      </c>
      <c r="D448" s="306"/>
      <c r="E448" s="306"/>
      <c r="F448" s="210">
        <f t="shared" si="36"/>
        <v>0</v>
      </c>
      <c r="G448" s="210">
        <f t="shared" si="37"/>
        <v>0</v>
      </c>
      <c r="H448" s="210" t="str">
        <f t="shared" si="38"/>
        <v/>
      </c>
    </row>
    <row r="449" spans="1:8" x14ac:dyDescent="0.4">
      <c r="A449" s="59">
        <f t="shared" si="39"/>
        <v>0</v>
      </c>
      <c r="B449" s="208">
        <f t="shared" si="40"/>
        <v>0</v>
      </c>
      <c r="C449" s="306">
        <f t="shared" si="41"/>
        <v>0</v>
      </c>
      <c r="D449" s="306"/>
      <c r="E449" s="306"/>
      <c r="F449" s="210">
        <f t="shared" si="36"/>
        <v>0</v>
      </c>
      <c r="G449" s="210">
        <f t="shared" si="37"/>
        <v>0</v>
      </c>
      <c r="H449" s="210" t="str">
        <f t="shared" si="38"/>
        <v/>
      </c>
    </row>
    <row r="450" spans="1:8" x14ac:dyDescent="0.4">
      <c r="A450" s="59">
        <f t="shared" si="39"/>
        <v>0</v>
      </c>
      <c r="B450" s="208">
        <f t="shared" si="40"/>
        <v>0</v>
      </c>
      <c r="C450" s="306">
        <f t="shared" si="41"/>
        <v>0</v>
      </c>
      <c r="D450" s="306"/>
      <c r="E450" s="306"/>
      <c r="F450" s="210">
        <f t="shared" si="36"/>
        <v>0</v>
      </c>
      <c r="G450" s="210">
        <f t="shared" si="37"/>
        <v>0</v>
      </c>
      <c r="H450" s="210" t="str">
        <f t="shared" si="38"/>
        <v/>
      </c>
    </row>
    <row r="451" spans="1:8" x14ac:dyDescent="0.4">
      <c r="A451" s="59">
        <f t="shared" si="39"/>
        <v>0</v>
      </c>
      <c r="B451" s="208">
        <f t="shared" si="40"/>
        <v>0</v>
      </c>
      <c r="C451" s="306">
        <f t="shared" si="41"/>
        <v>0</v>
      </c>
      <c r="D451" s="306"/>
      <c r="E451" s="306"/>
      <c r="F451" s="210">
        <f t="shared" si="36"/>
        <v>0</v>
      </c>
      <c r="G451" s="210">
        <f t="shared" si="37"/>
        <v>0</v>
      </c>
      <c r="H451" s="210" t="str">
        <f t="shared" si="38"/>
        <v/>
      </c>
    </row>
    <row r="452" spans="1:8" x14ac:dyDescent="0.4">
      <c r="A452" s="59">
        <f t="shared" si="39"/>
        <v>0</v>
      </c>
      <c r="B452" s="208">
        <f t="shared" si="40"/>
        <v>0</v>
      </c>
      <c r="C452" s="306">
        <f t="shared" si="41"/>
        <v>0</v>
      </c>
      <c r="D452" s="306"/>
      <c r="E452" s="306"/>
      <c r="F452" s="210">
        <f t="shared" si="36"/>
        <v>0</v>
      </c>
      <c r="G452" s="210">
        <f t="shared" si="37"/>
        <v>0</v>
      </c>
      <c r="H452" s="210" t="str">
        <f t="shared" si="38"/>
        <v/>
      </c>
    </row>
    <row r="453" spans="1:8" x14ac:dyDescent="0.4">
      <c r="A453" s="59">
        <f t="shared" si="39"/>
        <v>0</v>
      </c>
      <c r="B453" s="208">
        <f t="shared" si="40"/>
        <v>0</v>
      </c>
      <c r="C453" s="306">
        <f t="shared" si="41"/>
        <v>0</v>
      </c>
      <c r="D453" s="306"/>
      <c r="E453" s="306"/>
      <c r="F453" s="210">
        <f t="shared" si="36"/>
        <v>0</v>
      </c>
      <c r="G453" s="210">
        <f t="shared" si="37"/>
        <v>0</v>
      </c>
      <c r="H453" s="210" t="str">
        <f t="shared" si="38"/>
        <v/>
      </c>
    </row>
    <row r="454" spans="1:8" x14ac:dyDescent="0.4">
      <c r="A454" s="59">
        <f t="shared" si="39"/>
        <v>0</v>
      </c>
      <c r="B454" s="208">
        <f t="shared" si="40"/>
        <v>0</v>
      </c>
      <c r="C454" s="306">
        <f t="shared" si="41"/>
        <v>0</v>
      </c>
      <c r="D454" s="306"/>
      <c r="E454" s="306"/>
      <c r="F454" s="210">
        <f t="shared" si="36"/>
        <v>0</v>
      </c>
      <c r="G454" s="210">
        <f t="shared" si="37"/>
        <v>0</v>
      </c>
      <c r="H454" s="210" t="str">
        <f t="shared" si="38"/>
        <v/>
      </c>
    </row>
    <row r="455" spans="1:8" x14ac:dyDescent="0.4">
      <c r="A455" s="59">
        <f t="shared" si="39"/>
        <v>0</v>
      </c>
      <c r="B455" s="208">
        <f t="shared" si="40"/>
        <v>0</v>
      </c>
      <c r="C455" s="306">
        <f t="shared" si="41"/>
        <v>0</v>
      </c>
      <c r="D455" s="306"/>
      <c r="E455" s="306"/>
      <c r="F455" s="210">
        <f t="shared" si="36"/>
        <v>0</v>
      </c>
      <c r="G455" s="210">
        <f t="shared" si="37"/>
        <v>0</v>
      </c>
      <c r="H455" s="210" t="str">
        <f t="shared" si="38"/>
        <v/>
      </c>
    </row>
    <row r="456" spans="1:8" x14ac:dyDescent="0.4">
      <c r="A456" s="59">
        <f t="shared" si="39"/>
        <v>0</v>
      </c>
      <c r="B456" s="208">
        <f t="shared" si="40"/>
        <v>0</v>
      </c>
      <c r="C456" s="306">
        <f t="shared" si="41"/>
        <v>0</v>
      </c>
      <c r="D456" s="306"/>
      <c r="E456" s="306"/>
      <c r="F456" s="210">
        <f t="shared" ref="F456:F514" si="42">IF(ROW()-7&lt;=筆數,VLOOKUP(ROW()-7,日記表,11,FALSE),0)</f>
        <v>0</v>
      </c>
      <c r="G456" s="210">
        <f t="shared" ref="G456:G514" si="43">IF(ROW()-7&lt;=筆數,VLOOKUP(ROW()-7,日記表,12,FALSE),0)</f>
        <v>0</v>
      </c>
      <c r="H456" s="210" t="str">
        <f t="shared" ref="H456:H507" si="44">IF(A456=0,"",IF(DC="借",H455+F456-G456,H455+G456-F456))</f>
        <v/>
      </c>
    </row>
    <row r="457" spans="1:8" x14ac:dyDescent="0.4">
      <c r="A457" s="59">
        <f t="shared" ref="A457:A514" si="45">IF(ROW()-7&lt;=筆數,VLOOKUP(ROW()-7,日記表,3,FALSE),0)</f>
        <v>0</v>
      </c>
      <c r="B457" s="208">
        <f t="shared" ref="B457:B514" si="46">IF(ROW()-7&lt;=筆數,VLOOKUP(ROW()-7,日記表,4,FALSE),0)</f>
        <v>0</v>
      </c>
      <c r="C457" s="306">
        <f t="shared" ref="C457:C514" si="47">IF(ROW()-7&lt;=筆數,VLOOKUP(ROW()-7,日記表,10,FALSE),0)</f>
        <v>0</v>
      </c>
      <c r="D457" s="306"/>
      <c r="E457" s="306"/>
      <c r="F457" s="210">
        <f t="shared" si="42"/>
        <v>0</v>
      </c>
      <c r="G457" s="210">
        <f t="shared" si="43"/>
        <v>0</v>
      </c>
      <c r="H457" s="210" t="str">
        <f t="shared" si="44"/>
        <v/>
      </c>
    </row>
    <row r="458" spans="1:8" x14ac:dyDescent="0.4">
      <c r="A458" s="59">
        <f t="shared" si="45"/>
        <v>0</v>
      </c>
      <c r="B458" s="208">
        <f t="shared" si="46"/>
        <v>0</v>
      </c>
      <c r="C458" s="306">
        <f t="shared" si="47"/>
        <v>0</v>
      </c>
      <c r="D458" s="306"/>
      <c r="E458" s="306"/>
      <c r="F458" s="210">
        <f t="shared" si="42"/>
        <v>0</v>
      </c>
      <c r="G458" s="210">
        <f t="shared" si="43"/>
        <v>0</v>
      </c>
      <c r="H458" s="210" t="str">
        <f t="shared" si="44"/>
        <v/>
      </c>
    </row>
    <row r="459" spans="1:8" x14ac:dyDescent="0.4">
      <c r="A459" s="59">
        <f t="shared" si="45"/>
        <v>0</v>
      </c>
      <c r="B459" s="208">
        <f t="shared" si="46"/>
        <v>0</v>
      </c>
      <c r="C459" s="306">
        <f t="shared" si="47"/>
        <v>0</v>
      </c>
      <c r="D459" s="306"/>
      <c r="E459" s="306"/>
      <c r="F459" s="210">
        <f t="shared" si="42"/>
        <v>0</v>
      </c>
      <c r="G459" s="210">
        <f t="shared" si="43"/>
        <v>0</v>
      </c>
      <c r="H459" s="210" t="str">
        <f t="shared" si="44"/>
        <v/>
      </c>
    </row>
    <row r="460" spans="1:8" x14ac:dyDescent="0.4">
      <c r="A460" s="59">
        <f t="shared" si="45"/>
        <v>0</v>
      </c>
      <c r="B460" s="208">
        <f t="shared" si="46"/>
        <v>0</v>
      </c>
      <c r="C460" s="306">
        <f t="shared" si="47"/>
        <v>0</v>
      </c>
      <c r="D460" s="306"/>
      <c r="E460" s="306"/>
      <c r="F460" s="210">
        <f t="shared" si="42"/>
        <v>0</v>
      </c>
      <c r="G460" s="210">
        <f t="shared" si="43"/>
        <v>0</v>
      </c>
      <c r="H460" s="210" t="str">
        <f t="shared" si="44"/>
        <v/>
      </c>
    </row>
    <row r="461" spans="1:8" x14ac:dyDescent="0.4">
      <c r="A461" s="59">
        <f t="shared" si="45"/>
        <v>0</v>
      </c>
      <c r="B461" s="208">
        <f t="shared" si="46"/>
        <v>0</v>
      </c>
      <c r="C461" s="306">
        <f t="shared" si="47"/>
        <v>0</v>
      </c>
      <c r="D461" s="306"/>
      <c r="E461" s="306"/>
      <c r="F461" s="210">
        <f t="shared" si="42"/>
        <v>0</v>
      </c>
      <c r="G461" s="210">
        <f t="shared" si="43"/>
        <v>0</v>
      </c>
      <c r="H461" s="210" t="str">
        <f t="shared" si="44"/>
        <v/>
      </c>
    </row>
    <row r="462" spans="1:8" x14ac:dyDescent="0.4">
      <c r="A462" s="59">
        <f t="shared" si="45"/>
        <v>0</v>
      </c>
      <c r="B462" s="208">
        <f t="shared" si="46"/>
        <v>0</v>
      </c>
      <c r="C462" s="306">
        <f t="shared" si="47"/>
        <v>0</v>
      </c>
      <c r="D462" s="306"/>
      <c r="E462" s="306"/>
      <c r="F462" s="210">
        <f t="shared" si="42"/>
        <v>0</v>
      </c>
      <c r="G462" s="210">
        <f t="shared" si="43"/>
        <v>0</v>
      </c>
      <c r="H462" s="210" t="str">
        <f t="shared" si="44"/>
        <v/>
      </c>
    </row>
    <row r="463" spans="1:8" x14ac:dyDescent="0.4">
      <c r="A463" s="59">
        <f t="shared" si="45"/>
        <v>0</v>
      </c>
      <c r="B463" s="208">
        <f t="shared" si="46"/>
        <v>0</v>
      </c>
      <c r="C463" s="306">
        <f t="shared" si="47"/>
        <v>0</v>
      </c>
      <c r="D463" s="306"/>
      <c r="E463" s="306"/>
      <c r="F463" s="210">
        <f t="shared" si="42"/>
        <v>0</v>
      </c>
      <c r="G463" s="210">
        <f t="shared" si="43"/>
        <v>0</v>
      </c>
      <c r="H463" s="210" t="str">
        <f t="shared" si="44"/>
        <v/>
      </c>
    </row>
    <row r="464" spans="1:8" x14ac:dyDescent="0.4">
      <c r="A464" s="59">
        <f t="shared" si="45"/>
        <v>0</v>
      </c>
      <c r="B464" s="208">
        <f t="shared" si="46"/>
        <v>0</v>
      </c>
      <c r="C464" s="306">
        <f t="shared" si="47"/>
        <v>0</v>
      </c>
      <c r="D464" s="306"/>
      <c r="E464" s="306"/>
      <c r="F464" s="210">
        <f t="shared" si="42"/>
        <v>0</v>
      </c>
      <c r="G464" s="210">
        <f t="shared" si="43"/>
        <v>0</v>
      </c>
      <c r="H464" s="210" t="str">
        <f t="shared" si="44"/>
        <v/>
      </c>
    </row>
    <row r="465" spans="1:8" x14ac:dyDescent="0.4">
      <c r="A465" s="59">
        <f t="shared" si="45"/>
        <v>0</v>
      </c>
      <c r="B465" s="208">
        <f t="shared" si="46"/>
        <v>0</v>
      </c>
      <c r="C465" s="306">
        <f t="shared" si="47"/>
        <v>0</v>
      </c>
      <c r="D465" s="306"/>
      <c r="E465" s="306"/>
      <c r="F465" s="210">
        <f t="shared" si="42"/>
        <v>0</v>
      </c>
      <c r="G465" s="210">
        <f t="shared" si="43"/>
        <v>0</v>
      </c>
      <c r="H465" s="210" t="str">
        <f t="shared" si="44"/>
        <v/>
      </c>
    </row>
    <row r="466" spans="1:8" x14ac:dyDescent="0.4">
      <c r="A466" s="59">
        <f t="shared" si="45"/>
        <v>0</v>
      </c>
      <c r="B466" s="208">
        <f t="shared" si="46"/>
        <v>0</v>
      </c>
      <c r="C466" s="306">
        <f t="shared" si="47"/>
        <v>0</v>
      </c>
      <c r="D466" s="306"/>
      <c r="E466" s="306"/>
      <c r="F466" s="210">
        <f t="shared" si="42"/>
        <v>0</v>
      </c>
      <c r="G466" s="210">
        <f t="shared" si="43"/>
        <v>0</v>
      </c>
      <c r="H466" s="210" t="str">
        <f t="shared" si="44"/>
        <v/>
      </c>
    </row>
    <row r="467" spans="1:8" x14ac:dyDescent="0.4">
      <c r="A467" s="59">
        <f t="shared" si="45"/>
        <v>0</v>
      </c>
      <c r="B467" s="208">
        <f t="shared" si="46"/>
        <v>0</v>
      </c>
      <c r="C467" s="306">
        <f t="shared" si="47"/>
        <v>0</v>
      </c>
      <c r="D467" s="306"/>
      <c r="E467" s="306"/>
      <c r="F467" s="210">
        <f t="shared" si="42"/>
        <v>0</v>
      </c>
      <c r="G467" s="210">
        <f t="shared" si="43"/>
        <v>0</v>
      </c>
      <c r="H467" s="210" t="str">
        <f t="shared" si="44"/>
        <v/>
      </c>
    </row>
    <row r="468" spans="1:8" x14ac:dyDescent="0.4">
      <c r="A468" s="59">
        <f t="shared" si="45"/>
        <v>0</v>
      </c>
      <c r="B468" s="208">
        <f t="shared" si="46"/>
        <v>0</v>
      </c>
      <c r="C468" s="306">
        <f t="shared" si="47"/>
        <v>0</v>
      </c>
      <c r="D468" s="306"/>
      <c r="E468" s="306"/>
      <c r="F468" s="210">
        <f t="shared" si="42"/>
        <v>0</v>
      </c>
      <c r="G468" s="210">
        <f t="shared" si="43"/>
        <v>0</v>
      </c>
      <c r="H468" s="210" t="str">
        <f t="shared" si="44"/>
        <v/>
      </c>
    </row>
    <row r="469" spans="1:8" x14ac:dyDescent="0.4">
      <c r="A469" s="59">
        <f t="shared" si="45"/>
        <v>0</v>
      </c>
      <c r="B469" s="208">
        <f t="shared" si="46"/>
        <v>0</v>
      </c>
      <c r="C469" s="306">
        <f t="shared" si="47"/>
        <v>0</v>
      </c>
      <c r="D469" s="306"/>
      <c r="E469" s="306"/>
      <c r="F469" s="210">
        <f t="shared" si="42"/>
        <v>0</v>
      </c>
      <c r="G469" s="210">
        <f t="shared" si="43"/>
        <v>0</v>
      </c>
      <c r="H469" s="210" t="str">
        <f t="shared" si="44"/>
        <v/>
      </c>
    </row>
    <row r="470" spans="1:8" x14ac:dyDescent="0.4">
      <c r="A470" s="59">
        <f t="shared" si="45"/>
        <v>0</v>
      </c>
      <c r="B470" s="208">
        <f t="shared" si="46"/>
        <v>0</v>
      </c>
      <c r="C470" s="306">
        <f t="shared" si="47"/>
        <v>0</v>
      </c>
      <c r="D470" s="306"/>
      <c r="E470" s="306"/>
      <c r="F470" s="210">
        <f t="shared" si="42"/>
        <v>0</v>
      </c>
      <c r="G470" s="210">
        <f t="shared" si="43"/>
        <v>0</v>
      </c>
      <c r="H470" s="210" t="str">
        <f t="shared" si="44"/>
        <v/>
      </c>
    </row>
    <row r="471" spans="1:8" x14ac:dyDescent="0.4">
      <c r="A471" s="59">
        <f t="shared" si="45"/>
        <v>0</v>
      </c>
      <c r="B471" s="208">
        <f t="shared" si="46"/>
        <v>0</v>
      </c>
      <c r="C471" s="306">
        <f t="shared" si="47"/>
        <v>0</v>
      </c>
      <c r="D471" s="306"/>
      <c r="E471" s="306"/>
      <c r="F471" s="210">
        <f t="shared" si="42"/>
        <v>0</v>
      </c>
      <c r="G471" s="210">
        <f t="shared" si="43"/>
        <v>0</v>
      </c>
      <c r="H471" s="210" t="str">
        <f t="shared" si="44"/>
        <v/>
      </c>
    </row>
    <row r="472" spans="1:8" x14ac:dyDescent="0.4">
      <c r="A472" s="59">
        <f t="shared" si="45"/>
        <v>0</v>
      </c>
      <c r="B472" s="208">
        <f t="shared" si="46"/>
        <v>0</v>
      </c>
      <c r="C472" s="306">
        <f t="shared" si="47"/>
        <v>0</v>
      </c>
      <c r="D472" s="306"/>
      <c r="E472" s="306"/>
      <c r="F472" s="210">
        <f t="shared" si="42"/>
        <v>0</v>
      </c>
      <c r="G472" s="210">
        <f t="shared" si="43"/>
        <v>0</v>
      </c>
      <c r="H472" s="210" t="str">
        <f t="shared" si="44"/>
        <v/>
      </c>
    </row>
    <row r="473" spans="1:8" x14ac:dyDescent="0.4">
      <c r="A473" s="59">
        <f t="shared" si="45"/>
        <v>0</v>
      </c>
      <c r="B473" s="208">
        <f t="shared" si="46"/>
        <v>0</v>
      </c>
      <c r="C473" s="306">
        <f t="shared" si="47"/>
        <v>0</v>
      </c>
      <c r="D473" s="306"/>
      <c r="E473" s="306"/>
      <c r="F473" s="210">
        <f t="shared" si="42"/>
        <v>0</v>
      </c>
      <c r="G473" s="210">
        <f t="shared" si="43"/>
        <v>0</v>
      </c>
      <c r="H473" s="210" t="str">
        <f t="shared" si="44"/>
        <v/>
      </c>
    </row>
    <row r="474" spans="1:8" x14ac:dyDescent="0.4">
      <c r="A474" s="59">
        <f t="shared" si="45"/>
        <v>0</v>
      </c>
      <c r="B474" s="208">
        <f t="shared" si="46"/>
        <v>0</v>
      </c>
      <c r="C474" s="306">
        <f t="shared" si="47"/>
        <v>0</v>
      </c>
      <c r="D474" s="306"/>
      <c r="E474" s="306"/>
      <c r="F474" s="210">
        <f t="shared" si="42"/>
        <v>0</v>
      </c>
      <c r="G474" s="210">
        <f t="shared" si="43"/>
        <v>0</v>
      </c>
      <c r="H474" s="210" t="str">
        <f t="shared" si="44"/>
        <v/>
      </c>
    </row>
    <row r="475" spans="1:8" x14ac:dyDescent="0.4">
      <c r="A475" s="59">
        <f t="shared" si="45"/>
        <v>0</v>
      </c>
      <c r="B475" s="208">
        <f t="shared" si="46"/>
        <v>0</v>
      </c>
      <c r="C475" s="306">
        <f t="shared" si="47"/>
        <v>0</v>
      </c>
      <c r="D475" s="306"/>
      <c r="E475" s="306"/>
      <c r="F475" s="210">
        <f t="shared" si="42"/>
        <v>0</v>
      </c>
      <c r="G475" s="210">
        <f t="shared" si="43"/>
        <v>0</v>
      </c>
      <c r="H475" s="210" t="str">
        <f t="shared" si="44"/>
        <v/>
      </c>
    </row>
    <row r="476" spans="1:8" x14ac:dyDescent="0.4">
      <c r="A476" s="59">
        <f t="shared" si="45"/>
        <v>0</v>
      </c>
      <c r="B476" s="208">
        <f t="shared" si="46"/>
        <v>0</v>
      </c>
      <c r="C476" s="306">
        <f t="shared" si="47"/>
        <v>0</v>
      </c>
      <c r="D476" s="306"/>
      <c r="E476" s="306"/>
      <c r="F476" s="210">
        <f t="shared" si="42"/>
        <v>0</v>
      </c>
      <c r="G476" s="210">
        <f t="shared" si="43"/>
        <v>0</v>
      </c>
      <c r="H476" s="210" t="str">
        <f t="shared" si="44"/>
        <v/>
      </c>
    </row>
    <row r="477" spans="1:8" x14ac:dyDescent="0.4">
      <c r="A477" s="59">
        <f t="shared" si="45"/>
        <v>0</v>
      </c>
      <c r="B477" s="208">
        <f t="shared" si="46"/>
        <v>0</v>
      </c>
      <c r="C477" s="306">
        <f t="shared" si="47"/>
        <v>0</v>
      </c>
      <c r="D477" s="306"/>
      <c r="E477" s="306"/>
      <c r="F477" s="210">
        <f t="shared" si="42"/>
        <v>0</v>
      </c>
      <c r="G477" s="210">
        <f t="shared" si="43"/>
        <v>0</v>
      </c>
      <c r="H477" s="210" t="str">
        <f t="shared" si="44"/>
        <v/>
      </c>
    </row>
    <row r="478" spans="1:8" x14ac:dyDescent="0.4">
      <c r="A478" s="59">
        <f t="shared" si="45"/>
        <v>0</v>
      </c>
      <c r="B478" s="208">
        <f t="shared" si="46"/>
        <v>0</v>
      </c>
      <c r="C478" s="306">
        <f t="shared" si="47"/>
        <v>0</v>
      </c>
      <c r="D478" s="306"/>
      <c r="E478" s="306"/>
      <c r="F478" s="210">
        <f t="shared" si="42"/>
        <v>0</v>
      </c>
      <c r="G478" s="210">
        <f t="shared" si="43"/>
        <v>0</v>
      </c>
      <c r="H478" s="210" t="str">
        <f t="shared" si="44"/>
        <v/>
      </c>
    </row>
    <row r="479" spans="1:8" x14ac:dyDescent="0.4">
      <c r="A479" s="59">
        <f t="shared" si="45"/>
        <v>0</v>
      </c>
      <c r="B479" s="208">
        <f t="shared" si="46"/>
        <v>0</v>
      </c>
      <c r="C479" s="306">
        <f t="shared" si="47"/>
        <v>0</v>
      </c>
      <c r="D479" s="306"/>
      <c r="E479" s="306"/>
      <c r="F479" s="210">
        <f t="shared" si="42"/>
        <v>0</v>
      </c>
      <c r="G479" s="210">
        <f t="shared" si="43"/>
        <v>0</v>
      </c>
      <c r="H479" s="210" t="str">
        <f t="shared" si="44"/>
        <v/>
      </c>
    </row>
    <row r="480" spans="1:8" x14ac:dyDescent="0.4">
      <c r="A480" s="59">
        <f t="shared" si="45"/>
        <v>0</v>
      </c>
      <c r="B480" s="208">
        <f t="shared" si="46"/>
        <v>0</v>
      </c>
      <c r="C480" s="306">
        <f t="shared" si="47"/>
        <v>0</v>
      </c>
      <c r="D480" s="306"/>
      <c r="E480" s="306"/>
      <c r="F480" s="210">
        <f t="shared" si="42"/>
        <v>0</v>
      </c>
      <c r="G480" s="210">
        <f t="shared" si="43"/>
        <v>0</v>
      </c>
      <c r="H480" s="210" t="str">
        <f t="shared" si="44"/>
        <v/>
      </c>
    </row>
    <row r="481" spans="1:8" x14ac:dyDescent="0.4">
      <c r="A481" s="59">
        <f t="shared" si="45"/>
        <v>0</v>
      </c>
      <c r="B481" s="208">
        <f t="shared" si="46"/>
        <v>0</v>
      </c>
      <c r="C481" s="306">
        <f t="shared" si="47"/>
        <v>0</v>
      </c>
      <c r="D481" s="306"/>
      <c r="E481" s="306"/>
      <c r="F481" s="210">
        <f t="shared" si="42"/>
        <v>0</v>
      </c>
      <c r="G481" s="210">
        <f t="shared" si="43"/>
        <v>0</v>
      </c>
      <c r="H481" s="210" t="str">
        <f t="shared" si="44"/>
        <v/>
      </c>
    </row>
    <row r="482" spans="1:8" x14ac:dyDescent="0.4">
      <c r="A482" s="59">
        <f t="shared" si="45"/>
        <v>0</v>
      </c>
      <c r="B482" s="208">
        <f t="shared" si="46"/>
        <v>0</v>
      </c>
      <c r="C482" s="306">
        <f t="shared" si="47"/>
        <v>0</v>
      </c>
      <c r="D482" s="306"/>
      <c r="E482" s="306"/>
      <c r="F482" s="210">
        <f t="shared" si="42"/>
        <v>0</v>
      </c>
      <c r="G482" s="210">
        <f t="shared" si="43"/>
        <v>0</v>
      </c>
      <c r="H482" s="210" t="str">
        <f t="shared" si="44"/>
        <v/>
      </c>
    </row>
    <row r="483" spans="1:8" x14ac:dyDescent="0.4">
      <c r="A483" s="59">
        <f t="shared" si="45"/>
        <v>0</v>
      </c>
      <c r="B483" s="208">
        <f t="shared" si="46"/>
        <v>0</v>
      </c>
      <c r="C483" s="306">
        <f t="shared" si="47"/>
        <v>0</v>
      </c>
      <c r="D483" s="306"/>
      <c r="E483" s="306"/>
      <c r="F483" s="210">
        <f t="shared" si="42"/>
        <v>0</v>
      </c>
      <c r="G483" s="210">
        <f t="shared" si="43"/>
        <v>0</v>
      </c>
      <c r="H483" s="210" t="str">
        <f t="shared" si="44"/>
        <v/>
      </c>
    </row>
    <row r="484" spans="1:8" x14ac:dyDescent="0.4">
      <c r="A484" s="59">
        <f t="shared" si="45"/>
        <v>0</v>
      </c>
      <c r="B484" s="208">
        <f t="shared" si="46"/>
        <v>0</v>
      </c>
      <c r="C484" s="306">
        <f t="shared" si="47"/>
        <v>0</v>
      </c>
      <c r="D484" s="306"/>
      <c r="E484" s="306"/>
      <c r="F484" s="210">
        <f t="shared" si="42"/>
        <v>0</v>
      </c>
      <c r="G484" s="210">
        <f t="shared" si="43"/>
        <v>0</v>
      </c>
      <c r="H484" s="210" t="str">
        <f t="shared" si="44"/>
        <v/>
      </c>
    </row>
    <row r="485" spans="1:8" x14ac:dyDescent="0.4">
      <c r="A485" s="59">
        <f t="shared" si="45"/>
        <v>0</v>
      </c>
      <c r="B485" s="208">
        <f t="shared" si="46"/>
        <v>0</v>
      </c>
      <c r="C485" s="306">
        <f t="shared" si="47"/>
        <v>0</v>
      </c>
      <c r="D485" s="306"/>
      <c r="E485" s="306"/>
      <c r="F485" s="210">
        <f t="shared" si="42"/>
        <v>0</v>
      </c>
      <c r="G485" s="210">
        <f t="shared" si="43"/>
        <v>0</v>
      </c>
      <c r="H485" s="210" t="str">
        <f t="shared" si="44"/>
        <v/>
      </c>
    </row>
    <row r="486" spans="1:8" x14ac:dyDescent="0.4">
      <c r="A486" s="59">
        <f t="shared" si="45"/>
        <v>0</v>
      </c>
      <c r="B486" s="208">
        <f t="shared" si="46"/>
        <v>0</v>
      </c>
      <c r="C486" s="306">
        <f t="shared" si="47"/>
        <v>0</v>
      </c>
      <c r="D486" s="306"/>
      <c r="E486" s="306"/>
      <c r="F486" s="210">
        <f t="shared" si="42"/>
        <v>0</v>
      </c>
      <c r="G486" s="210">
        <f t="shared" si="43"/>
        <v>0</v>
      </c>
      <c r="H486" s="210" t="str">
        <f t="shared" si="44"/>
        <v/>
      </c>
    </row>
    <row r="487" spans="1:8" x14ac:dyDescent="0.4">
      <c r="A487" s="59">
        <f t="shared" si="45"/>
        <v>0</v>
      </c>
      <c r="B487" s="208">
        <f t="shared" si="46"/>
        <v>0</v>
      </c>
      <c r="C487" s="306">
        <f t="shared" si="47"/>
        <v>0</v>
      </c>
      <c r="D487" s="306"/>
      <c r="E487" s="306"/>
      <c r="F487" s="210">
        <f t="shared" si="42"/>
        <v>0</v>
      </c>
      <c r="G487" s="210">
        <f t="shared" si="43"/>
        <v>0</v>
      </c>
      <c r="H487" s="210" t="str">
        <f t="shared" si="44"/>
        <v/>
      </c>
    </row>
    <row r="488" spans="1:8" x14ac:dyDescent="0.4">
      <c r="A488" s="59">
        <f t="shared" si="45"/>
        <v>0</v>
      </c>
      <c r="B488" s="208">
        <f t="shared" si="46"/>
        <v>0</v>
      </c>
      <c r="C488" s="306">
        <f t="shared" si="47"/>
        <v>0</v>
      </c>
      <c r="D488" s="306"/>
      <c r="E488" s="306"/>
      <c r="F488" s="210">
        <f t="shared" si="42"/>
        <v>0</v>
      </c>
      <c r="G488" s="210">
        <f t="shared" si="43"/>
        <v>0</v>
      </c>
      <c r="H488" s="210" t="str">
        <f t="shared" si="44"/>
        <v/>
      </c>
    </row>
    <row r="489" spans="1:8" x14ac:dyDescent="0.4">
      <c r="A489" s="59">
        <f t="shared" si="45"/>
        <v>0</v>
      </c>
      <c r="B489" s="208">
        <f t="shared" si="46"/>
        <v>0</v>
      </c>
      <c r="C489" s="306">
        <f t="shared" si="47"/>
        <v>0</v>
      </c>
      <c r="D489" s="306"/>
      <c r="E489" s="306"/>
      <c r="F489" s="210">
        <f t="shared" si="42"/>
        <v>0</v>
      </c>
      <c r="G489" s="210">
        <f t="shared" si="43"/>
        <v>0</v>
      </c>
      <c r="H489" s="210" t="str">
        <f t="shared" si="44"/>
        <v/>
      </c>
    </row>
    <row r="490" spans="1:8" x14ac:dyDescent="0.4">
      <c r="A490" s="59">
        <f t="shared" si="45"/>
        <v>0</v>
      </c>
      <c r="B490" s="208">
        <f t="shared" si="46"/>
        <v>0</v>
      </c>
      <c r="C490" s="306">
        <f t="shared" si="47"/>
        <v>0</v>
      </c>
      <c r="D490" s="306"/>
      <c r="E490" s="306"/>
      <c r="F490" s="210">
        <f t="shared" si="42"/>
        <v>0</v>
      </c>
      <c r="G490" s="210">
        <f t="shared" si="43"/>
        <v>0</v>
      </c>
      <c r="H490" s="210" t="str">
        <f t="shared" si="44"/>
        <v/>
      </c>
    </row>
    <row r="491" spans="1:8" x14ac:dyDescent="0.4">
      <c r="A491" s="59">
        <f t="shared" si="45"/>
        <v>0</v>
      </c>
      <c r="B491" s="208">
        <f t="shared" si="46"/>
        <v>0</v>
      </c>
      <c r="C491" s="306">
        <f t="shared" si="47"/>
        <v>0</v>
      </c>
      <c r="D491" s="306"/>
      <c r="E491" s="306"/>
      <c r="F491" s="210">
        <f t="shared" si="42"/>
        <v>0</v>
      </c>
      <c r="G491" s="210">
        <f t="shared" si="43"/>
        <v>0</v>
      </c>
      <c r="H491" s="210" t="str">
        <f t="shared" si="44"/>
        <v/>
      </c>
    </row>
    <row r="492" spans="1:8" x14ac:dyDescent="0.4">
      <c r="A492" s="59">
        <f t="shared" si="45"/>
        <v>0</v>
      </c>
      <c r="B492" s="208">
        <f t="shared" si="46"/>
        <v>0</v>
      </c>
      <c r="C492" s="306">
        <f t="shared" si="47"/>
        <v>0</v>
      </c>
      <c r="D492" s="306"/>
      <c r="E492" s="306"/>
      <c r="F492" s="210">
        <f t="shared" si="42"/>
        <v>0</v>
      </c>
      <c r="G492" s="210">
        <f t="shared" si="43"/>
        <v>0</v>
      </c>
      <c r="H492" s="210" t="str">
        <f t="shared" si="44"/>
        <v/>
      </c>
    </row>
    <row r="493" spans="1:8" x14ac:dyDescent="0.4">
      <c r="A493" s="59">
        <f t="shared" si="45"/>
        <v>0</v>
      </c>
      <c r="B493" s="208">
        <f t="shared" si="46"/>
        <v>0</v>
      </c>
      <c r="C493" s="306">
        <f t="shared" si="47"/>
        <v>0</v>
      </c>
      <c r="D493" s="306"/>
      <c r="E493" s="306"/>
      <c r="F493" s="210">
        <f t="shared" si="42"/>
        <v>0</v>
      </c>
      <c r="G493" s="210">
        <f t="shared" si="43"/>
        <v>0</v>
      </c>
      <c r="H493" s="210" t="str">
        <f t="shared" si="44"/>
        <v/>
      </c>
    </row>
    <row r="494" spans="1:8" x14ac:dyDescent="0.4">
      <c r="A494" s="59">
        <f t="shared" si="45"/>
        <v>0</v>
      </c>
      <c r="B494" s="208">
        <f t="shared" si="46"/>
        <v>0</v>
      </c>
      <c r="C494" s="306">
        <f t="shared" si="47"/>
        <v>0</v>
      </c>
      <c r="D494" s="306"/>
      <c r="E494" s="306"/>
      <c r="F494" s="210">
        <f t="shared" si="42"/>
        <v>0</v>
      </c>
      <c r="G494" s="210">
        <f t="shared" si="43"/>
        <v>0</v>
      </c>
      <c r="H494" s="210" t="str">
        <f t="shared" si="44"/>
        <v/>
      </c>
    </row>
    <row r="495" spans="1:8" x14ac:dyDescent="0.4">
      <c r="A495" s="59">
        <f t="shared" si="45"/>
        <v>0</v>
      </c>
      <c r="B495" s="208">
        <f t="shared" si="46"/>
        <v>0</v>
      </c>
      <c r="C495" s="306">
        <f t="shared" si="47"/>
        <v>0</v>
      </c>
      <c r="D495" s="306"/>
      <c r="E495" s="306"/>
      <c r="F495" s="210">
        <f t="shared" si="42"/>
        <v>0</v>
      </c>
      <c r="G495" s="210">
        <f t="shared" si="43"/>
        <v>0</v>
      </c>
      <c r="H495" s="210" t="str">
        <f t="shared" si="44"/>
        <v/>
      </c>
    </row>
    <row r="496" spans="1:8" x14ac:dyDescent="0.4">
      <c r="A496" s="59">
        <f t="shared" si="45"/>
        <v>0</v>
      </c>
      <c r="B496" s="208">
        <f t="shared" si="46"/>
        <v>0</v>
      </c>
      <c r="C496" s="306">
        <f t="shared" si="47"/>
        <v>0</v>
      </c>
      <c r="D496" s="306"/>
      <c r="E496" s="306"/>
      <c r="F496" s="210">
        <f t="shared" si="42"/>
        <v>0</v>
      </c>
      <c r="G496" s="210">
        <f t="shared" si="43"/>
        <v>0</v>
      </c>
      <c r="H496" s="210" t="str">
        <f t="shared" si="44"/>
        <v/>
      </c>
    </row>
    <row r="497" spans="1:8" x14ac:dyDescent="0.4">
      <c r="A497" s="59">
        <f t="shared" si="45"/>
        <v>0</v>
      </c>
      <c r="B497" s="208">
        <f t="shared" si="46"/>
        <v>0</v>
      </c>
      <c r="C497" s="306">
        <f t="shared" si="47"/>
        <v>0</v>
      </c>
      <c r="D497" s="306"/>
      <c r="E497" s="306"/>
      <c r="F497" s="210">
        <f t="shared" si="42"/>
        <v>0</v>
      </c>
      <c r="G497" s="210">
        <f t="shared" si="43"/>
        <v>0</v>
      </c>
      <c r="H497" s="210" t="str">
        <f t="shared" si="44"/>
        <v/>
      </c>
    </row>
    <row r="498" spans="1:8" x14ac:dyDescent="0.4">
      <c r="A498" s="59">
        <f t="shared" si="45"/>
        <v>0</v>
      </c>
      <c r="B498" s="208">
        <f t="shared" si="46"/>
        <v>0</v>
      </c>
      <c r="C498" s="306">
        <f t="shared" si="47"/>
        <v>0</v>
      </c>
      <c r="D498" s="306"/>
      <c r="E498" s="306"/>
      <c r="F498" s="210">
        <f t="shared" si="42"/>
        <v>0</v>
      </c>
      <c r="G498" s="210">
        <f t="shared" si="43"/>
        <v>0</v>
      </c>
      <c r="H498" s="210" t="str">
        <f t="shared" si="44"/>
        <v/>
      </c>
    </row>
    <row r="499" spans="1:8" x14ac:dyDescent="0.4">
      <c r="A499" s="59">
        <f t="shared" si="45"/>
        <v>0</v>
      </c>
      <c r="B499" s="208">
        <f t="shared" si="46"/>
        <v>0</v>
      </c>
      <c r="C499" s="306">
        <f t="shared" si="47"/>
        <v>0</v>
      </c>
      <c r="D499" s="306"/>
      <c r="E499" s="306"/>
      <c r="F499" s="210">
        <f t="shared" si="42"/>
        <v>0</v>
      </c>
      <c r="G499" s="210">
        <f t="shared" si="43"/>
        <v>0</v>
      </c>
      <c r="H499" s="210" t="str">
        <f t="shared" si="44"/>
        <v/>
      </c>
    </row>
    <row r="500" spans="1:8" x14ac:dyDescent="0.4">
      <c r="A500" s="59">
        <f t="shared" si="45"/>
        <v>0</v>
      </c>
      <c r="B500" s="208">
        <f t="shared" si="46"/>
        <v>0</v>
      </c>
      <c r="C500" s="306">
        <f t="shared" si="47"/>
        <v>0</v>
      </c>
      <c r="D500" s="306"/>
      <c r="E500" s="306"/>
      <c r="F500" s="210">
        <f t="shared" si="42"/>
        <v>0</v>
      </c>
      <c r="G500" s="210">
        <f t="shared" si="43"/>
        <v>0</v>
      </c>
      <c r="H500" s="210" t="str">
        <f t="shared" si="44"/>
        <v/>
      </c>
    </row>
    <row r="501" spans="1:8" x14ac:dyDescent="0.4">
      <c r="A501" s="59">
        <f t="shared" si="45"/>
        <v>0</v>
      </c>
      <c r="B501" s="208">
        <f t="shared" si="46"/>
        <v>0</v>
      </c>
      <c r="C501" s="306">
        <f t="shared" si="47"/>
        <v>0</v>
      </c>
      <c r="D501" s="306"/>
      <c r="E501" s="306"/>
      <c r="F501" s="210">
        <f t="shared" si="42"/>
        <v>0</v>
      </c>
      <c r="G501" s="210">
        <f t="shared" si="43"/>
        <v>0</v>
      </c>
      <c r="H501" s="210" t="str">
        <f t="shared" si="44"/>
        <v/>
      </c>
    </row>
    <row r="502" spans="1:8" x14ac:dyDescent="0.4">
      <c r="A502" s="59">
        <f t="shared" si="45"/>
        <v>0</v>
      </c>
      <c r="B502" s="208">
        <f t="shared" si="46"/>
        <v>0</v>
      </c>
      <c r="C502" s="306">
        <f t="shared" si="47"/>
        <v>0</v>
      </c>
      <c r="D502" s="306"/>
      <c r="E502" s="306"/>
      <c r="F502" s="210">
        <f t="shared" si="42"/>
        <v>0</v>
      </c>
      <c r="G502" s="210">
        <f t="shared" si="43"/>
        <v>0</v>
      </c>
      <c r="H502" s="210" t="str">
        <f t="shared" si="44"/>
        <v/>
      </c>
    </row>
    <row r="503" spans="1:8" x14ac:dyDescent="0.4">
      <c r="A503" s="59">
        <f t="shared" si="45"/>
        <v>0</v>
      </c>
      <c r="B503" s="208">
        <f t="shared" si="46"/>
        <v>0</v>
      </c>
      <c r="C503" s="306">
        <f t="shared" si="47"/>
        <v>0</v>
      </c>
      <c r="D503" s="306"/>
      <c r="E503" s="306"/>
      <c r="F503" s="210">
        <f t="shared" si="42"/>
        <v>0</v>
      </c>
      <c r="G503" s="210">
        <f t="shared" si="43"/>
        <v>0</v>
      </c>
      <c r="H503" s="210" t="str">
        <f t="shared" si="44"/>
        <v/>
      </c>
    </row>
    <row r="504" spans="1:8" x14ac:dyDescent="0.4">
      <c r="A504" s="59">
        <f t="shared" si="45"/>
        <v>0</v>
      </c>
      <c r="B504" s="208">
        <f t="shared" si="46"/>
        <v>0</v>
      </c>
      <c r="C504" s="306">
        <f t="shared" si="47"/>
        <v>0</v>
      </c>
      <c r="D504" s="306"/>
      <c r="E504" s="306"/>
      <c r="F504" s="210">
        <f t="shared" si="42"/>
        <v>0</v>
      </c>
      <c r="G504" s="210">
        <f t="shared" si="43"/>
        <v>0</v>
      </c>
      <c r="H504" s="210" t="str">
        <f t="shared" si="44"/>
        <v/>
      </c>
    </row>
    <row r="505" spans="1:8" x14ac:dyDescent="0.4">
      <c r="A505" s="59">
        <f t="shared" si="45"/>
        <v>0</v>
      </c>
      <c r="B505" s="208">
        <f t="shared" si="46"/>
        <v>0</v>
      </c>
      <c r="C505" s="306">
        <f t="shared" si="47"/>
        <v>0</v>
      </c>
      <c r="D505" s="306"/>
      <c r="E505" s="306"/>
      <c r="F505" s="210">
        <f t="shared" si="42"/>
        <v>0</v>
      </c>
      <c r="G505" s="210">
        <f t="shared" si="43"/>
        <v>0</v>
      </c>
      <c r="H505" s="210" t="str">
        <f t="shared" si="44"/>
        <v/>
      </c>
    </row>
    <row r="506" spans="1:8" x14ac:dyDescent="0.4">
      <c r="A506" s="59">
        <f t="shared" si="45"/>
        <v>0</v>
      </c>
      <c r="B506" s="208">
        <f t="shared" si="46"/>
        <v>0</v>
      </c>
      <c r="C506" s="306">
        <f t="shared" si="47"/>
        <v>0</v>
      </c>
      <c r="D506" s="306"/>
      <c r="E506" s="306"/>
      <c r="F506" s="210">
        <f t="shared" si="42"/>
        <v>0</v>
      </c>
      <c r="G506" s="210">
        <f t="shared" si="43"/>
        <v>0</v>
      </c>
      <c r="H506" s="210" t="str">
        <f t="shared" si="44"/>
        <v/>
      </c>
    </row>
    <row r="507" spans="1:8" x14ac:dyDescent="0.4">
      <c r="A507" s="59">
        <f t="shared" si="45"/>
        <v>0</v>
      </c>
      <c r="B507" s="208">
        <f t="shared" si="46"/>
        <v>0</v>
      </c>
      <c r="C507" s="306">
        <f t="shared" si="47"/>
        <v>0</v>
      </c>
      <c r="D507" s="306"/>
      <c r="E507" s="306"/>
      <c r="F507" s="210">
        <f t="shared" si="42"/>
        <v>0</v>
      </c>
      <c r="G507" s="210">
        <f t="shared" si="43"/>
        <v>0</v>
      </c>
      <c r="H507" s="210" t="str">
        <f t="shared" si="44"/>
        <v/>
      </c>
    </row>
    <row r="508" spans="1:8" x14ac:dyDescent="0.4">
      <c r="A508" s="59">
        <f t="shared" si="45"/>
        <v>0</v>
      </c>
      <c r="B508" s="208">
        <f t="shared" si="46"/>
        <v>0</v>
      </c>
      <c r="C508" s="306">
        <f t="shared" si="47"/>
        <v>0</v>
      </c>
      <c r="D508" s="306"/>
      <c r="E508" s="306"/>
      <c r="F508" s="210">
        <f t="shared" si="42"/>
        <v>0</v>
      </c>
      <c r="G508" s="210">
        <f t="shared" si="43"/>
        <v>0</v>
      </c>
      <c r="H508" s="210" t="str">
        <f t="shared" ref="H508:H514" si="48">IF(A508=0,"",IF(DC="借",H507+F508-G508,H507+G508-F508))</f>
        <v/>
      </c>
    </row>
    <row r="509" spans="1:8" x14ac:dyDescent="0.4">
      <c r="A509" s="59">
        <f t="shared" si="45"/>
        <v>0</v>
      </c>
      <c r="B509" s="208">
        <f t="shared" si="46"/>
        <v>0</v>
      </c>
      <c r="C509" s="306">
        <f t="shared" si="47"/>
        <v>0</v>
      </c>
      <c r="D509" s="306"/>
      <c r="E509" s="306"/>
      <c r="F509" s="210">
        <f t="shared" si="42"/>
        <v>0</v>
      </c>
      <c r="G509" s="210">
        <f t="shared" si="43"/>
        <v>0</v>
      </c>
      <c r="H509" s="210" t="str">
        <f t="shared" si="48"/>
        <v/>
      </c>
    </row>
    <row r="510" spans="1:8" x14ac:dyDescent="0.4">
      <c r="A510" s="59">
        <f t="shared" si="45"/>
        <v>0</v>
      </c>
      <c r="B510" s="208">
        <f t="shared" si="46"/>
        <v>0</v>
      </c>
      <c r="C510" s="306">
        <f t="shared" si="47"/>
        <v>0</v>
      </c>
      <c r="D510" s="306"/>
      <c r="E510" s="306"/>
      <c r="F510" s="210">
        <f t="shared" si="42"/>
        <v>0</v>
      </c>
      <c r="G510" s="210">
        <f t="shared" si="43"/>
        <v>0</v>
      </c>
      <c r="H510" s="210" t="str">
        <f t="shared" si="48"/>
        <v/>
      </c>
    </row>
    <row r="511" spans="1:8" x14ac:dyDescent="0.4">
      <c r="A511" s="59">
        <f t="shared" si="45"/>
        <v>0</v>
      </c>
      <c r="B511" s="208">
        <f t="shared" si="46"/>
        <v>0</v>
      </c>
      <c r="C511" s="306">
        <f t="shared" si="47"/>
        <v>0</v>
      </c>
      <c r="D511" s="306"/>
      <c r="E511" s="306"/>
      <c r="F511" s="210">
        <f t="shared" si="42"/>
        <v>0</v>
      </c>
      <c r="G511" s="210">
        <f t="shared" si="43"/>
        <v>0</v>
      </c>
      <c r="H511" s="210" t="str">
        <f t="shared" si="48"/>
        <v/>
      </c>
    </row>
    <row r="512" spans="1:8" x14ac:dyDescent="0.4">
      <c r="A512" s="59">
        <f t="shared" si="45"/>
        <v>0</v>
      </c>
      <c r="B512" s="208">
        <f t="shared" si="46"/>
        <v>0</v>
      </c>
      <c r="C512" s="306">
        <f t="shared" si="47"/>
        <v>0</v>
      </c>
      <c r="D512" s="306"/>
      <c r="E512" s="306"/>
      <c r="F512" s="210">
        <f t="shared" si="42"/>
        <v>0</v>
      </c>
      <c r="G512" s="210">
        <f t="shared" si="43"/>
        <v>0</v>
      </c>
      <c r="H512" s="210" t="str">
        <f t="shared" si="48"/>
        <v/>
      </c>
    </row>
    <row r="513" spans="1:8" x14ac:dyDescent="0.4">
      <c r="A513" s="59">
        <f t="shared" si="45"/>
        <v>0</v>
      </c>
      <c r="B513" s="208">
        <f t="shared" si="46"/>
        <v>0</v>
      </c>
      <c r="C513" s="306">
        <f t="shared" si="47"/>
        <v>0</v>
      </c>
      <c r="D513" s="306"/>
      <c r="E513" s="306"/>
      <c r="F513" s="210">
        <f t="shared" si="42"/>
        <v>0</v>
      </c>
      <c r="G513" s="210">
        <f t="shared" si="43"/>
        <v>0</v>
      </c>
      <c r="H513" s="210" t="str">
        <f t="shared" si="48"/>
        <v/>
      </c>
    </row>
    <row r="514" spans="1:8" x14ac:dyDescent="0.4">
      <c r="A514" s="59">
        <f t="shared" si="45"/>
        <v>0</v>
      </c>
      <c r="B514" s="208">
        <f t="shared" si="46"/>
        <v>0</v>
      </c>
      <c r="C514" s="306">
        <f t="shared" si="47"/>
        <v>0</v>
      </c>
      <c r="D514" s="306"/>
      <c r="E514" s="306"/>
      <c r="F514" s="210">
        <f t="shared" si="42"/>
        <v>0</v>
      </c>
      <c r="G514" s="210">
        <f t="shared" si="43"/>
        <v>0</v>
      </c>
      <c r="H514" s="210" t="str">
        <f t="shared" si="48"/>
        <v/>
      </c>
    </row>
  </sheetData>
  <sheetProtection sheet="1" objects="1" scenarios="1"/>
  <mergeCells count="508">
    <mergeCell ref="C505:E505"/>
    <mergeCell ref="C506:E506"/>
    <mergeCell ref="C507:E507"/>
    <mergeCell ref="C302:E302"/>
    <mergeCell ref="C303:E303"/>
    <mergeCell ref="C304:E304"/>
    <mergeCell ref="C501:E501"/>
    <mergeCell ref="C502:E502"/>
    <mergeCell ref="C503:E503"/>
    <mergeCell ref="C504:E504"/>
    <mergeCell ref="C497:E497"/>
    <mergeCell ref="C498:E498"/>
    <mergeCell ref="C499:E499"/>
    <mergeCell ref="C500:E500"/>
    <mergeCell ref="C493:E493"/>
    <mergeCell ref="C494:E494"/>
    <mergeCell ref="C495:E495"/>
    <mergeCell ref="C496:E496"/>
    <mergeCell ref="C489:E489"/>
    <mergeCell ref="C490:E490"/>
    <mergeCell ref="C491:E491"/>
    <mergeCell ref="C492:E492"/>
    <mergeCell ref="C485:E485"/>
    <mergeCell ref="C486:E486"/>
    <mergeCell ref="C487:E487"/>
    <mergeCell ref="C488:E488"/>
    <mergeCell ref="C481:E481"/>
    <mergeCell ref="C482:E482"/>
    <mergeCell ref="C483:E483"/>
    <mergeCell ref="C484:E484"/>
    <mergeCell ref="C477:E477"/>
    <mergeCell ref="C478:E478"/>
    <mergeCell ref="C479:E479"/>
    <mergeCell ref="C480:E480"/>
    <mergeCell ref="C473:E473"/>
    <mergeCell ref="C474:E474"/>
    <mergeCell ref="C475:E475"/>
    <mergeCell ref="C476:E476"/>
    <mergeCell ref="C469:E469"/>
    <mergeCell ref="C470:E470"/>
    <mergeCell ref="C471:E471"/>
    <mergeCell ref="C472:E472"/>
    <mergeCell ref="C465:E465"/>
    <mergeCell ref="C466:E466"/>
    <mergeCell ref="C467:E467"/>
    <mergeCell ref="C468:E468"/>
    <mergeCell ref="C461:E461"/>
    <mergeCell ref="C462:E462"/>
    <mergeCell ref="C463:E463"/>
    <mergeCell ref="C464:E464"/>
    <mergeCell ref="C457:E457"/>
    <mergeCell ref="C458:E458"/>
    <mergeCell ref="C459:E459"/>
    <mergeCell ref="C460:E460"/>
    <mergeCell ref="C453:E453"/>
    <mergeCell ref="C454:E454"/>
    <mergeCell ref="C455:E455"/>
    <mergeCell ref="C456:E456"/>
    <mergeCell ref="C449:E449"/>
    <mergeCell ref="C450:E450"/>
    <mergeCell ref="C451:E451"/>
    <mergeCell ref="C452:E452"/>
    <mergeCell ref="C445:E445"/>
    <mergeCell ref="C446:E446"/>
    <mergeCell ref="C447:E447"/>
    <mergeCell ref="C448:E448"/>
    <mergeCell ref="C441:E441"/>
    <mergeCell ref="C442:E442"/>
    <mergeCell ref="C443:E443"/>
    <mergeCell ref="C444:E444"/>
    <mergeCell ref="C437:E437"/>
    <mergeCell ref="C438:E438"/>
    <mergeCell ref="C439:E439"/>
    <mergeCell ref="C440:E440"/>
    <mergeCell ref="C433:E433"/>
    <mergeCell ref="C434:E434"/>
    <mergeCell ref="C435:E435"/>
    <mergeCell ref="C436:E436"/>
    <mergeCell ref="C429:E429"/>
    <mergeCell ref="C430:E430"/>
    <mergeCell ref="C431:E431"/>
    <mergeCell ref="C432:E432"/>
    <mergeCell ref="C425:E425"/>
    <mergeCell ref="C426:E426"/>
    <mergeCell ref="C427:E427"/>
    <mergeCell ref="C428:E428"/>
    <mergeCell ref="C421:E421"/>
    <mergeCell ref="C422:E422"/>
    <mergeCell ref="C423:E423"/>
    <mergeCell ref="C424:E424"/>
    <mergeCell ref="C417:E417"/>
    <mergeCell ref="C418:E418"/>
    <mergeCell ref="C419:E419"/>
    <mergeCell ref="C420:E420"/>
    <mergeCell ref="C413:E413"/>
    <mergeCell ref="C414:E414"/>
    <mergeCell ref="C415:E415"/>
    <mergeCell ref="C416:E416"/>
    <mergeCell ref="C409:E409"/>
    <mergeCell ref="C410:E410"/>
    <mergeCell ref="C411:E411"/>
    <mergeCell ref="C412:E412"/>
    <mergeCell ref="C405:E405"/>
    <mergeCell ref="C406:E406"/>
    <mergeCell ref="C407:E407"/>
    <mergeCell ref="C408:E408"/>
    <mergeCell ref="C401:E401"/>
    <mergeCell ref="C402:E402"/>
    <mergeCell ref="C403:E403"/>
    <mergeCell ref="C404:E404"/>
    <mergeCell ref="C397:E397"/>
    <mergeCell ref="C398:E398"/>
    <mergeCell ref="C399:E399"/>
    <mergeCell ref="C400:E400"/>
    <mergeCell ref="C393:E393"/>
    <mergeCell ref="C394:E394"/>
    <mergeCell ref="C395:E395"/>
    <mergeCell ref="C396:E396"/>
    <mergeCell ref="C389:E389"/>
    <mergeCell ref="C390:E390"/>
    <mergeCell ref="C391:E391"/>
    <mergeCell ref="C392:E392"/>
    <mergeCell ref="C385:E385"/>
    <mergeCell ref="C386:E386"/>
    <mergeCell ref="C387:E387"/>
    <mergeCell ref="C388:E388"/>
    <mergeCell ref="C381:E381"/>
    <mergeCell ref="C382:E382"/>
    <mergeCell ref="C383:E383"/>
    <mergeCell ref="C384:E384"/>
    <mergeCell ref="C377:E377"/>
    <mergeCell ref="C378:E378"/>
    <mergeCell ref="C379:E379"/>
    <mergeCell ref="C380:E380"/>
    <mergeCell ref="C373:E373"/>
    <mergeCell ref="C374:E374"/>
    <mergeCell ref="C375:E375"/>
    <mergeCell ref="C376:E376"/>
    <mergeCell ref="C369:E369"/>
    <mergeCell ref="C370:E370"/>
    <mergeCell ref="C371:E371"/>
    <mergeCell ref="C372:E372"/>
    <mergeCell ref="C365:E365"/>
    <mergeCell ref="C366:E366"/>
    <mergeCell ref="C367:E367"/>
    <mergeCell ref="C368:E368"/>
    <mergeCell ref="C361:E361"/>
    <mergeCell ref="C362:E362"/>
    <mergeCell ref="C363:E363"/>
    <mergeCell ref="C364:E364"/>
    <mergeCell ref="C357:E357"/>
    <mergeCell ref="C358:E358"/>
    <mergeCell ref="C359:E359"/>
    <mergeCell ref="C360:E360"/>
    <mergeCell ref="C353:E353"/>
    <mergeCell ref="C354:E354"/>
    <mergeCell ref="C355:E355"/>
    <mergeCell ref="C356:E356"/>
    <mergeCell ref="C349:E349"/>
    <mergeCell ref="C350:E350"/>
    <mergeCell ref="C351:E351"/>
    <mergeCell ref="C352:E352"/>
    <mergeCell ref="C345:E345"/>
    <mergeCell ref="C346:E346"/>
    <mergeCell ref="C347:E347"/>
    <mergeCell ref="C348:E348"/>
    <mergeCell ref="C341:E341"/>
    <mergeCell ref="C342:E342"/>
    <mergeCell ref="C343:E343"/>
    <mergeCell ref="C344:E344"/>
    <mergeCell ref="C337:E337"/>
    <mergeCell ref="C338:E338"/>
    <mergeCell ref="C339:E339"/>
    <mergeCell ref="C340:E340"/>
    <mergeCell ref="C333:E333"/>
    <mergeCell ref="C334:E334"/>
    <mergeCell ref="C335:E335"/>
    <mergeCell ref="C336:E336"/>
    <mergeCell ref="C329:E329"/>
    <mergeCell ref="C330:E330"/>
    <mergeCell ref="C331:E331"/>
    <mergeCell ref="C332:E332"/>
    <mergeCell ref="C325:E325"/>
    <mergeCell ref="C326:E326"/>
    <mergeCell ref="C327:E327"/>
    <mergeCell ref="C328:E328"/>
    <mergeCell ref="C321:E321"/>
    <mergeCell ref="C322:E322"/>
    <mergeCell ref="C323:E323"/>
    <mergeCell ref="C324:E324"/>
    <mergeCell ref="C317:E317"/>
    <mergeCell ref="C318:E318"/>
    <mergeCell ref="C319:E319"/>
    <mergeCell ref="C320:E320"/>
    <mergeCell ref="C313:E313"/>
    <mergeCell ref="C314:E314"/>
    <mergeCell ref="C315:E315"/>
    <mergeCell ref="C316:E316"/>
    <mergeCell ref="C309:E309"/>
    <mergeCell ref="C310:E310"/>
    <mergeCell ref="C311:E311"/>
    <mergeCell ref="C312:E312"/>
    <mergeCell ref="C305:E305"/>
    <mergeCell ref="C306:E306"/>
    <mergeCell ref="C307:E307"/>
    <mergeCell ref="C308:E308"/>
    <mergeCell ref="C7:E7"/>
    <mergeCell ref="C22:E22"/>
    <mergeCell ref="C23:E23"/>
    <mergeCell ref="C300:E300"/>
    <mergeCell ref="C288:E288"/>
    <mergeCell ref="C289:E289"/>
    <mergeCell ref="C284:E284"/>
    <mergeCell ref="C285:E285"/>
    <mergeCell ref="C301:E301"/>
    <mergeCell ref="C292:E292"/>
    <mergeCell ref="C293:E293"/>
    <mergeCell ref="C294:E294"/>
    <mergeCell ref="C295:E295"/>
    <mergeCell ref="C296:E296"/>
    <mergeCell ref="C297:E297"/>
    <mergeCell ref="C298:E298"/>
    <mergeCell ref="C299:E299"/>
    <mergeCell ref="C286:E286"/>
    <mergeCell ref="C287:E287"/>
    <mergeCell ref="C280:E280"/>
    <mergeCell ref="C281:E281"/>
    <mergeCell ref="C282:E282"/>
    <mergeCell ref="C283:E283"/>
    <mergeCell ref="C290:E290"/>
    <mergeCell ref="C291:E291"/>
    <mergeCell ref="C276:E276"/>
    <mergeCell ref="C277:E277"/>
    <mergeCell ref="C278:E278"/>
    <mergeCell ref="C279:E279"/>
    <mergeCell ref="C272:E272"/>
    <mergeCell ref="C273:E273"/>
    <mergeCell ref="C274:E274"/>
    <mergeCell ref="C275:E275"/>
    <mergeCell ref="C268:E268"/>
    <mergeCell ref="C269:E269"/>
    <mergeCell ref="C270:E270"/>
    <mergeCell ref="C271:E271"/>
    <mergeCell ref="C264:E264"/>
    <mergeCell ref="C265:E265"/>
    <mergeCell ref="C266:E266"/>
    <mergeCell ref="C267:E267"/>
    <mergeCell ref="C260:E260"/>
    <mergeCell ref="C261:E261"/>
    <mergeCell ref="C262:E262"/>
    <mergeCell ref="C263:E263"/>
    <mergeCell ref="C256:E256"/>
    <mergeCell ref="C257:E257"/>
    <mergeCell ref="C258:E258"/>
    <mergeCell ref="C259:E259"/>
    <mergeCell ref="C252:E252"/>
    <mergeCell ref="C253:E253"/>
    <mergeCell ref="C254:E254"/>
    <mergeCell ref="C255:E255"/>
    <mergeCell ref="C248:E248"/>
    <mergeCell ref="C249:E249"/>
    <mergeCell ref="C250:E250"/>
    <mergeCell ref="C251:E251"/>
    <mergeCell ref="C244:E244"/>
    <mergeCell ref="C245:E245"/>
    <mergeCell ref="C246:E246"/>
    <mergeCell ref="C247:E247"/>
    <mergeCell ref="C240:E240"/>
    <mergeCell ref="C241:E241"/>
    <mergeCell ref="C242:E242"/>
    <mergeCell ref="C243:E243"/>
    <mergeCell ref="C236:E236"/>
    <mergeCell ref="C237:E237"/>
    <mergeCell ref="C238:E238"/>
    <mergeCell ref="C239:E239"/>
    <mergeCell ref="C232:E232"/>
    <mergeCell ref="C233:E233"/>
    <mergeCell ref="C234:E234"/>
    <mergeCell ref="C235:E235"/>
    <mergeCell ref="C228:E228"/>
    <mergeCell ref="C229:E229"/>
    <mergeCell ref="C230:E230"/>
    <mergeCell ref="C231:E231"/>
    <mergeCell ref="C224:E224"/>
    <mergeCell ref="C225:E225"/>
    <mergeCell ref="C226:E226"/>
    <mergeCell ref="C227:E227"/>
    <mergeCell ref="C220:E220"/>
    <mergeCell ref="C221:E221"/>
    <mergeCell ref="C222:E222"/>
    <mergeCell ref="C223:E223"/>
    <mergeCell ref="C216:E216"/>
    <mergeCell ref="C217:E217"/>
    <mergeCell ref="C218:E218"/>
    <mergeCell ref="C219:E219"/>
    <mergeCell ref="C212:E212"/>
    <mergeCell ref="C213:E213"/>
    <mergeCell ref="C214:E214"/>
    <mergeCell ref="C215:E215"/>
    <mergeCell ref="C208:E208"/>
    <mergeCell ref="C209:E209"/>
    <mergeCell ref="C210:E210"/>
    <mergeCell ref="C211:E211"/>
    <mergeCell ref="C204:E204"/>
    <mergeCell ref="C205:E205"/>
    <mergeCell ref="C206:E206"/>
    <mergeCell ref="C207:E207"/>
    <mergeCell ref="C200:E200"/>
    <mergeCell ref="C201:E201"/>
    <mergeCell ref="C202:E202"/>
    <mergeCell ref="C203:E203"/>
    <mergeCell ref="C196:E196"/>
    <mergeCell ref="C197:E197"/>
    <mergeCell ref="C198:E198"/>
    <mergeCell ref="C199:E199"/>
    <mergeCell ref="C192:E192"/>
    <mergeCell ref="C193:E193"/>
    <mergeCell ref="C194:E194"/>
    <mergeCell ref="C195:E195"/>
    <mergeCell ref="C188:E188"/>
    <mergeCell ref="C189:E189"/>
    <mergeCell ref="C190:E190"/>
    <mergeCell ref="C191:E191"/>
    <mergeCell ref="C184:E184"/>
    <mergeCell ref="C185:E185"/>
    <mergeCell ref="C186:E186"/>
    <mergeCell ref="C187:E187"/>
    <mergeCell ref="C180:E180"/>
    <mergeCell ref="C181:E181"/>
    <mergeCell ref="C182:E182"/>
    <mergeCell ref="C183:E183"/>
    <mergeCell ref="C176:E176"/>
    <mergeCell ref="C177:E177"/>
    <mergeCell ref="C178:E178"/>
    <mergeCell ref="C179:E179"/>
    <mergeCell ref="C172:E172"/>
    <mergeCell ref="C173:E173"/>
    <mergeCell ref="C174:E174"/>
    <mergeCell ref="C175:E175"/>
    <mergeCell ref="C168:E168"/>
    <mergeCell ref="C169:E169"/>
    <mergeCell ref="C170:E170"/>
    <mergeCell ref="C171:E171"/>
    <mergeCell ref="C164:E164"/>
    <mergeCell ref="C165:E165"/>
    <mergeCell ref="C166:E166"/>
    <mergeCell ref="C167:E167"/>
    <mergeCell ref="C160:E160"/>
    <mergeCell ref="C161:E161"/>
    <mergeCell ref="C162:E162"/>
    <mergeCell ref="C163:E163"/>
    <mergeCell ref="C156:E156"/>
    <mergeCell ref="C157:E157"/>
    <mergeCell ref="C158:E158"/>
    <mergeCell ref="C159:E159"/>
    <mergeCell ref="C152:E152"/>
    <mergeCell ref="C153:E153"/>
    <mergeCell ref="C154:E154"/>
    <mergeCell ref="C155:E155"/>
    <mergeCell ref="C148:E148"/>
    <mergeCell ref="C149:E149"/>
    <mergeCell ref="C150:E150"/>
    <mergeCell ref="C151:E151"/>
    <mergeCell ref="C144:E144"/>
    <mergeCell ref="C145:E145"/>
    <mergeCell ref="C146:E146"/>
    <mergeCell ref="C147:E147"/>
    <mergeCell ref="C140:E140"/>
    <mergeCell ref="C141:E141"/>
    <mergeCell ref="C142:E142"/>
    <mergeCell ref="C143:E143"/>
    <mergeCell ref="C136:E136"/>
    <mergeCell ref="C137:E137"/>
    <mergeCell ref="C138:E138"/>
    <mergeCell ref="C139:E139"/>
    <mergeCell ref="C132:E132"/>
    <mergeCell ref="C133:E133"/>
    <mergeCell ref="C134:E134"/>
    <mergeCell ref="C135:E135"/>
    <mergeCell ref="C128:E128"/>
    <mergeCell ref="C129:E129"/>
    <mergeCell ref="C130:E130"/>
    <mergeCell ref="C131:E131"/>
    <mergeCell ref="C124:E124"/>
    <mergeCell ref="C125:E125"/>
    <mergeCell ref="C126:E126"/>
    <mergeCell ref="C127:E127"/>
    <mergeCell ref="C120:E120"/>
    <mergeCell ref="C121:E121"/>
    <mergeCell ref="C122:E122"/>
    <mergeCell ref="C123:E123"/>
    <mergeCell ref="C116:E116"/>
    <mergeCell ref="C117:E117"/>
    <mergeCell ref="C118:E118"/>
    <mergeCell ref="C119:E119"/>
    <mergeCell ref="C112:E112"/>
    <mergeCell ref="C113:E113"/>
    <mergeCell ref="C114:E114"/>
    <mergeCell ref="C115:E115"/>
    <mergeCell ref="C108:E108"/>
    <mergeCell ref="C109:E109"/>
    <mergeCell ref="C110:E110"/>
    <mergeCell ref="C111:E111"/>
    <mergeCell ref="C104:E104"/>
    <mergeCell ref="C105:E105"/>
    <mergeCell ref="C106:E106"/>
    <mergeCell ref="C107:E107"/>
    <mergeCell ref="C100:E100"/>
    <mergeCell ref="C101:E101"/>
    <mergeCell ref="C102:E102"/>
    <mergeCell ref="C103:E103"/>
    <mergeCell ref="C96:E96"/>
    <mergeCell ref="C97:E97"/>
    <mergeCell ref="C98:E98"/>
    <mergeCell ref="C99:E99"/>
    <mergeCell ref="C92:E92"/>
    <mergeCell ref="C93:E93"/>
    <mergeCell ref="C94:E94"/>
    <mergeCell ref="C95:E95"/>
    <mergeCell ref="C88:E88"/>
    <mergeCell ref="C89:E89"/>
    <mergeCell ref="C90:E90"/>
    <mergeCell ref="C91:E91"/>
    <mergeCell ref="C84:E84"/>
    <mergeCell ref="C85:E85"/>
    <mergeCell ref="C86:E86"/>
    <mergeCell ref="C87:E87"/>
    <mergeCell ref="C80:E80"/>
    <mergeCell ref="C81:E81"/>
    <mergeCell ref="C82:E82"/>
    <mergeCell ref="C83:E83"/>
    <mergeCell ref="C76:E76"/>
    <mergeCell ref="C77:E77"/>
    <mergeCell ref="C78:E78"/>
    <mergeCell ref="C79:E79"/>
    <mergeCell ref="C72:E72"/>
    <mergeCell ref="C73:E73"/>
    <mergeCell ref="C74:E74"/>
    <mergeCell ref="C75:E75"/>
    <mergeCell ref="C68:E68"/>
    <mergeCell ref="C69:E69"/>
    <mergeCell ref="C70:E70"/>
    <mergeCell ref="C71:E71"/>
    <mergeCell ref="C64:E64"/>
    <mergeCell ref="C65:E65"/>
    <mergeCell ref="C66:E66"/>
    <mergeCell ref="C67:E67"/>
    <mergeCell ref="C60:E60"/>
    <mergeCell ref="C61:E61"/>
    <mergeCell ref="C62:E62"/>
    <mergeCell ref="C63:E63"/>
    <mergeCell ref="C56:E56"/>
    <mergeCell ref="C57:E57"/>
    <mergeCell ref="C58:E58"/>
    <mergeCell ref="C59:E59"/>
    <mergeCell ref="C52:E52"/>
    <mergeCell ref="C53:E53"/>
    <mergeCell ref="C54:E54"/>
    <mergeCell ref="C55:E55"/>
    <mergeCell ref="C48:E48"/>
    <mergeCell ref="C49:E49"/>
    <mergeCell ref="C50:E50"/>
    <mergeCell ref="C51:E51"/>
    <mergeCell ref="C47:E47"/>
    <mergeCell ref="C40:E40"/>
    <mergeCell ref="C41:E41"/>
    <mergeCell ref="C42:E42"/>
    <mergeCell ref="C43:E43"/>
    <mergeCell ref="C36:E36"/>
    <mergeCell ref="C37:E37"/>
    <mergeCell ref="C38:E38"/>
    <mergeCell ref="C39:E39"/>
    <mergeCell ref="C16:E16"/>
    <mergeCell ref="C17:E17"/>
    <mergeCell ref="C18:E18"/>
    <mergeCell ref="C19:E19"/>
    <mergeCell ref="C8:E8"/>
    <mergeCell ref="C12:E12"/>
    <mergeCell ref="C13:E13"/>
    <mergeCell ref="C14:E14"/>
    <mergeCell ref="C15:E15"/>
    <mergeCell ref="C9:E9"/>
    <mergeCell ref="C10:E10"/>
    <mergeCell ref="C11:E11"/>
    <mergeCell ref="C508:E508"/>
    <mergeCell ref="C509:E509"/>
    <mergeCell ref="C510:E510"/>
    <mergeCell ref="C511:E511"/>
    <mergeCell ref="C512:E512"/>
    <mergeCell ref="C513:E513"/>
    <mergeCell ref="C514:E514"/>
    <mergeCell ref="C20:E20"/>
    <mergeCell ref="C21:E21"/>
    <mergeCell ref="C32:E32"/>
    <mergeCell ref="C33:E33"/>
    <mergeCell ref="C34:E34"/>
    <mergeCell ref="C35:E35"/>
    <mergeCell ref="C28:E28"/>
    <mergeCell ref="C29:E29"/>
    <mergeCell ref="C30:E30"/>
    <mergeCell ref="C31:E31"/>
    <mergeCell ref="C24:E24"/>
    <mergeCell ref="C25:E25"/>
    <mergeCell ref="C26:E26"/>
    <mergeCell ref="C27:E27"/>
    <mergeCell ref="C44:E44"/>
    <mergeCell ref="C45:E45"/>
    <mergeCell ref="C46:E46"/>
  </mergeCells>
  <phoneticPr fontId="2" type="noConversion"/>
  <conditionalFormatting sqref="J3:J4">
    <cfRule type="expression" dxfId="44" priority="27">
      <formula>$J$2=16</formula>
    </cfRule>
  </conditionalFormatting>
  <dataValidations count="3">
    <dataValidation type="date" operator="greaterThan" allowBlank="1" showInputMessage="1" showErrorMessage="1" sqref="D4" xr:uid="{00000000-0002-0000-0500-000000000000}">
      <formula1>36526</formula1>
    </dataValidation>
    <dataValidation type="date" operator="lessThan" allowBlank="1" showInputMessage="1" showErrorMessage="1" sqref="E4" xr:uid="{00000000-0002-0000-0500-000001000000}">
      <formula1>109575</formula1>
    </dataValidation>
    <dataValidation allowBlank="1" showInputMessage="1" showErrorMessage="1" prompt="請輸入西元日期" sqref="J3:J4" xr:uid="{E806EEE1-C151-413F-AB9E-B812C1748F25}"/>
  </dataValidations>
  <printOptions horizontalCentered="1"/>
  <pageMargins left="0.59055118110236227" right="0.39370078740157483" top="0.78740157480314965" bottom="0.78740157480314965" header="0.39370078740157483" footer="0.39370078740157483"/>
  <pageSetup paperSize="9" scale="80" orientation="portrait" r:id="rId1"/>
  <headerFooter alignWithMargins="0">
    <oddFooter>&amp;C第&amp;"Times New Roman,標準" &amp;P &amp;"新細明體,標準"頁&amp;R列印日期&amp;"Times New Roman,標準":&amp;D</oddFooter>
  </headerFooter>
  <ignoredErrors>
    <ignoredError sqref="D4 B5" unlockedFormula="1"/>
  </ignoredErrors>
  <drawing r:id="rId2"/>
  <legacyDrawing r:id="rId3"/>
  <picture r:id="rId4"/>
  <controls>
    <mc:AlternateContent xmlns:mc="http://schemas.openxmlformats.org/markup-compatibility/2006">
      <mc:Choice Requires="x14">
        <control shapeId="5131" r:id="rId5" name="ComboBox1">
          <controlPr defaultSize="0" print="0" autoLine="0" linkedCell="$E$1" listFillRange="清單!A3:B203" r:id="rId6">
            <anchor moveWithCells="1" sizeWithCells="1">
              <from>
                <xdr:col>1</xdr:col>
                <xdr:colOff>0</xdr:colOff>
                <xdr:row>4</xdr:row>
                <xdr:rowOff>0</xdr:rowOff>
              </from>
              <to>
                <xdr:col>2</xdr:col>
                <xdr:colOff>0</xdr:colOff>
                <xdr:row>5</xdr:row>
                <xdr:rowOff>0</xdr:rowOff>
              </to>
            </anchor>
          </controlPr>
        </control>
      </mc:Choice>
      <mc:Fallback>
        <control shapeId="5131" r:id="rId5" name="ComboBox1"/>
      </mc:Fallback>
    </mc:AlternateContent>
    <mc:AlternateContent xmlns:mc="http://schemas.openxmlformats.org/markup-compatibility/2006">
      <mc:Choice Requires="x14">
        <control shapeId="5128" r:id="rId7" name="Drop Down 8">
          <controlPr defaultSize="0" print="0" autoLine="0" autoPict="0">
            <anchor moveWithCells="1">
              <from>
                <xdr:col>9</xdr:col>
                <xdr:colOff>0</xdr:colOff>
                <xdr:row>1</xdr:row>
                <xdr:rowOff>6350</xdr:rowOff>
              </from>
              <to>
                <xdr:col>10</xdr:col>
                <xdr:colOff>0</xdr:colOff>
                <xdr:row>1</xdr:row>
                <xdr:rowOff>247650</xdr:rowOff>
              </to>
            </anchor>
          </controlPr>
        </control>
      </mc:Choice>
    </mc:AlternateContent>
  </control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FFFF00"/>
    <outlinePr summaryBelow="0" summaryRight="0"/>
    <pageSetUpPr fitToPage="1"/>
  </sheetPr>
  <dimension ref="A1:H44"/>
  <sheetViews>
    <sheetView showGridLines="0" showZeros="0" zoomScale="85" zoomScaleNormal="85" workbookViewId="0">
      <pane ySplit="1" topLeftCell="A2" activePane="bottomLeft" state="frozen"/>
      <selection pane="bottomLeft"/>
    </sheetView>
  </sheetViews>
  <sheetFormatPr defaultColWidth="9" defaultRowHeight="17" x14ac:dyDescent="0.4"/>
  <cols>
    <col min="1" max="1" width="2.6328125" style="1" customWidth="1"/>
    <col min="2" max="2" width="30.6328125" style="2" customWidth="1"/>
    <col min="3" max="3" width="40.6328125" style="14" customWidth="1"/>
    <col min="4" max="5" width="15.6328125" style="15" customWidth="1"/>
    <col min="6" max="6" width="2.6328125" style="1" customWidth="1"/>
    <col min="7" max="7" width="22.08984375" style="3" customWidth="1"/>
    <col min="8" max="8" width="9" style="3"/>
    <col min="9" max="16384" width="9" style="1"/>
  </cols>
  <sheetData>
    <row r="1" spans="1:8" s="175" customFormat="1" ht="17" customHeight="1" x14ac:dyDescent="0.4">
      <c r="A1" s="175" t="str">
        <f ca="1">日記簿!F1</f>
        <v/>
      </c>
      <c r="B1" s="187"/>
      <c r="C1" s="188" t="s">
        <v>143</v>
      </c>
      <c r="D1" s="189">
        <f>IF(E3=0,0,MATCH(E3,傳票編號,0))</f>
        <v>8</v>
      </c>
      <c r="E1" s="188" t="s">
        <v>144</v>
      </c>
      <c r="F1" s="189">
        <f>IF(E3=0,0,COUNTIF(傳票編號,E3))</f>
        <v>2</v>
      </c>
      <c r="G1" s="190" t="str">
        <f ca="1">IF(D42&lt;&gt;E42,"●傳票借貸不平●","")</f>
        <v/>
      </c>
      <c r="H1" s="190"/>
    </row>
    <row r="2" spans="1:8" ht="19.5" x14ac:dyDescent="0.45">
      <c r="B2" s="27"/>
      <c r="C2" s="58" t="str">
        <f>公司名稱</f>
        <v>OO有限公司</v>
      </c>
    </row>
    <row r="3" spans="1:8" ht="19.5" x14ac:dyDescent="0.45">
      <c r="B3" s="1"/>
      <c r="C3" s="231" t="s">
        <v>8</v>
      </c>
      <c r="D3" s="28" t="s">
        <v>10</v>
      </c>
      <c r="E3" s="111" t="s">
        <v>508</v>
      </c>
      <c r="G3" s="78"/>
    </row>
    <row r="4" spans="1:8" ht="19.5" x14ac:dyDescent="0.45">
      <c r="B4" s="252" t="str">
        <f ca="1">IF(E3=0,"",INDIRECT(ADDRESS(D1,8,1,1,"日記簿")))</f>
        <v>創立</v>
      </c>
      <c r="C4" s="232">
        <f ca="1">IF(E3=0,"",INDIRECT(ADDRESS(D1,4,1,1,"日記簿")))</f>
        <v>44929</v>
      </c>
      <c r="D4" s="142"/>
      <c r="E4" s="142"/>
      <c r="F4" s="38"/>
    </row>
    <row r="5" spans="1:8" ht="5.15" customHeight="1" thickBot="1" x14ac:dyDescent="0.45">
      <c r="B5" s="29"/>
    </row>
    <row r="6" spans="1:8" ht="25" customHeight="1" thickBot="1" x14ac:dyDescent="0.45">
      <c r="B6" s="253" t="s">
        <v>428</v>
      </c>
      <c r="C6" s="151" t="s">
        <v>9</v>
      </c>
      <c r="D6" s="152" t="s">
        <v>3</v>
      </c>
      <c r="E6" s="153" t="s">
        <v>4</v>
      </c>
    </row>
    <row r="7" spans="1:8" ht="25" customHeight="1" x14ac:dyDescent="0.4">
      <c r="B7" s="255" t="str">
        <f ca="1">IF(傳票列數&gt;=ROW()-6,INDIRECT(ADDRESS(傳票起始列+ROW()-7,9,1,1,"日記簿")),0)</f>
        <v>11121 銀行存款-一銀活存</v>
      </c>
      <c r="C7" s="148" t="str">
        <f t="shared" ref="C7:C41" ca="1" si="0">IF(傳票列數&gt;=ROW()-6,INDIRECT(ADDRESS(傳票起始列+ROW()-7,10,1,1,"日記簿")),0)</f>
        <v>公司創立</v>
      </c>
      <c r="D7" s="149">
        <f t="shared" ref="D7:D41" ca="1" si="1">IF(傳票列數&gt;=ROW()-6,INDIRECT(ADDRESS(傳票起始列+ROW()-7,11,1,1,"日記簿")),"")</f>
        <v>1000000</v>
      </c>
      <c r="E7" s="150">
        <f t="shared" ref="E7:E41" ca="1" si="2">IF(傳票列數&gt;=ROW()-6,INDIRECT(ADDRESS(傳票起始列+ROW()-7,12,1,1,"日記簿")),"")</f>
        <v>0</v>
      </c>
    </row>
    <row r="8" spans="1:8" ht="25" customHeight="1" x14ac:dyDescent="0.4">
      <c r="B8" s="255" t="str">
        <f t="shared" ref="B8:B41" ca="1" si="3">IF(傳票列數&gt;=ROW()-6,INDIRECT(ADDRESS(傳票起始列+ROW()-7,9,1,1,"日記簿")),0)</f>
        <v>3110  實收資本</v>
      </c>
      <c r="C8" s="148" t="str">
        <f t="shared" ca="1" si="0"/>
        <v>公司創立</v>
      </c>
      <c r="D8" s="149">
        <f t="shared" ca="1" si="1"/>
        <v>0</v>
      </c>
      <c r="E8" s="150">
        <f t="shared" ca="1" si="2"/>
        <v>1000000</v>
      </c>
    </row>
    <row r="9" spans="1:8" ht="25" customHeight="1" x14ac:dyDescent="0.4">
      <c r="B9" s="255">
        <f t="shared" ca="1" si="3"/>
        <v>0</v>
      </c>
      <c r="C9" s="148">
        <f t="shared" ca="1" si="0"/>
        <v>0</v>
      </c>
      <c r="D9" s="149" t="str">
        <f t="shared" ca="1" si="1"/>
        <v/>
      </c>
      <c r="E9" s="150" t="str">
        <f t="shared" ca="1" si="2"/>
        <v/>
      </c>
    </row>
    <row r="10" spans="1:8" ht="25" customHeight="1" x14ac:dyDescent="0.4">
      <c r="B10" s="255">
        <f t="shared" ca="1" si="3"/>
        <v>0</v>
      </c>
      <c r="C10" s="148">
        <f t="shared" ca="1" si="0"/>
        <v>0</v>
      </c>
      <c r="D10" s="149" t="str">
        <f t="shared" ca="1" si="1"/>
        <v/>
      </c>
      <c r="E10" s="150" t="str">
        <f t="shared" ca="1" si="2"/>
        <v/>
      </c>
    </row>
    <row r="11" spans="1:8" ht="25" customHeight="1" x14ac:dyDescent="0.4">
      <c r="B11" s="255">
        <f t="shared" ca="1" si="3"/>
        <v>0</v>
      </c>
      <c r="C11" s="148">
        <f t="shared" ca="1" si="0"/>
        <v>0</v>
      </c>
      <c r="D11" s="149" t="str">
        <f t="shared" ca="1" si="1"/>
        <v/>
      </c>
      <c r="E11" s="150" t="str">
        <f t="shared" ca="1" si="2"/>
        <v/>
      </c>
    </row>
    <row r="12" spans="1:8" ht="25" customHeight="1" x14ac:dyDescent="0.4">
      <c r="B12" s="255">
        <f t="shared" ca="1" si="3"/>
        <v>0</v>
      </c>
      <c r="C12" s="148">
        <f t="shared" ca="1" si="0"/>
        <v>0</v>
      </c>
      <c r="D12" s="149" t="str">
        <f t="shared" ca="1" si="1"/>
        <v/>
      </c>
      <c r="E12" s="150" t="str">
        <f t="shared" ca="1" si="2"/>
        <v/>
      </c>
    </row>
    <row r="13" spans="1:8" ht="25" customHeight="1" x14ac:dyDescent="0.4">
      <c r="B13" s="255">
        <f t="shared" ca="1" si="3"/>
        <v>0</v>
      </c>
      <c r="C13" s="148">
        <f t="shared" ca="1" si="0"/>
        <v>0</v>
      </c>
      <c r="D13" s="149" t="str">
        <f t="shared" ca="1" si="1"/>
        <v/>
      </c>
      <c r="E13" s="150" t="str">
        <f t="shared" ca="1" si="2"/>
        <v/>
      </c>
    </row>
    <row r="14" spans="1:8" ht="25" customHeight="1" x14ac:dyDescent="0.4">
      <c r="B14" s="255">
        <f t="shared" ca="1" si="3"/>
        <v>0</v>
      </c>
      <c r="C14" s="148">
        <f t="shared" ca="1" si="0"/>
        <v>0</v>
      </c>
      <c r="D14" s="149" t="str">
        <f t="shared" ca="1" si="1"/>
        <v/>
      </c>
      <c r="E14" s="150" t="str">
        <f t="shared" ca="1" si="2"/>
        <v/>
      </c>
    </row>
    <row r="15" spans="1:8" ht="25" customHeight="1" x14ac:dyDescent="0.4">
      <c r="B15" s="255">
        <f t="shared" ca="1" si="3"/>
        <v>0</v>
      </c>
      <c r="C15" s="148">
        <f t="shared" ca="1" si="0"/>
        <v>0</v>
      </c>
      <c r="D15" s="149" t="str">
        <f t="shared" ca="1" si="1"/>
        <v/>
      </c>
      <c r="E15" s="150" t="str">
        <f t="shared" ca="1" si="2"/>
        <v/>
      </c>
    </row>
    <row r="16" spans="1:8" ht="25" customHeight="1" x14ac:dyDescent="0.4">
      <c r="B16" s="255">
        <f t="shared" ca="1" si="3"/>
        <v>0</v>
      </c>
      <c r="C16" s="148">
        <f t="shared" ca="1" si="0"/>
        <v>0</v>
      </c>
      <c r="D16" s="149" t="str">
        <f t="shared" ca="1" si="1"/>
        <v/>
      </c>
      <c r="E16" s="150" t="str">
        <f t="shared" ca="1" si="2"/>
        <v/>
      </c>
    </row>
    <row r="17" spans="2:5" ht="25" customHeight="1" x14ac:dyDescent="0.4">
      <c r="B17" s="255">
        <f t="shared" ca="1" si="3"/>
        <v>0</v>
      </c>
      <c r="C17" s="148">
        <f t="shared" ca="1" si="0"/>
        <v>0</v>
      </c>
      <c r="D17" s="149" t="str">
        <f t="shared" ca="1" si="1"/>
        <v/>
      </c>
      <c r="E17" s="150" t="str">
        <f t="shared" ca="1" si="2"/>
        <v/>
      </c>
    </row>
    <row r="18" spans="2:5" ht="25" customHeight="1" thickBot="1" x14ac:dyDescent="0.45">
      <c r="B18" s="255">
        <f t="shared" ca="1" si="3"/>
        <v>0</v>
      </c>
      <c r="C18" s="148">
        <f t="shared" ca="1" si="0"/>
        <v>0</v>
      </c>
      <c r="D18" s="149" t="str">
        <f t="shared" ca="1" si="1"/>
        <v/>
      </c>
      <c r="E18" s="150" t="str">
        <f t="shared" ca="1" si="2"/>
        <v/>
      </c>
    </row>
    <row r="19" spans="2:5" ht="25" hidden="1" customHeight="1" x14ac:dyDescent="0.4">
      <c r="B19" s="255">
        <f t="shared" ca="1" si="3"/>
        <v>0</v>
      </c>
      <c r="C19" s="148">
        <f t="shared" ca="1" si="0"/>
        <v>0</v>
      </c>
      <c r="D19" s="149" t="str">
        <f t="shared" ca="1" si="1"/>
        <v/>
      </c>
      <c r="E19" s="150" t="str">
        <f t="shared" ca="1" si="2"/>
        <v/>
      </c>
    </row>
    <row r="20" spans="2:5" ht="25" hidden="1" customHeight="1" x14ac:dyDescent="0.4">
      <c r="B20" s="255">
        <f t="shared" ca="1" si="3"/>
        <v>0</v>
      </c>
      <c r="C20" s="148">
        <f t="shared" ca="1" si="0"/>
        <v>0</v>
      </c>
      <c r="D20" s="149" t="str">
        <f t="shared" ca="1" si="1"/>
        <v/>
      </c>
      <c r="E20" s="150" t="str">
        <f t="shared" ca="1" si="2"/>
        <v/>
      </c>
    </row>
    <row r="21" spans="2:5" ht="25" hidden="1" customHeight="1" x14ac:dyDescent="0.4">
      <c r="B21" s="255">
        <f t="shared" ca="1" si="3"/>
        <v>0</v>
      </c>
      <c r="C21" s="148">
        <f t="shared" ca="1" si="0"/>
        <v>0</v>
      </c>
      <c r="D21" s="149" t="str">
        <f t="shared" ca="1" si="1"/>
        <v/>
      </c>
      <c r="E21" s="150" t="str">
        <f t="shared" ca="1" si="2"/>
        <v/>
      </c>
    </row>
    <row r="22" spans="2:5" ht="25" hidden="1" customHeight="1" x14ac:dyDescent="0.4">
      <c r="B22" s="255">
        <f t="shared" ca="1" si="3"/>
        <v>0</v>
      </c>
      <c r="C22" s="148">
        <f t="shared" ca="1" si="0"/>
        <v>0</v>
      </c>
      <c r="D22" s="149" t="str">
        <f t="shared" ca="1" si="1"/>
        <v/>
      </c>
      <c r="E22" s="150" t="str">
        <f t="shared" ca="1" si="2"/>
        <v/>
      </c>
    </row>
    <row r="23" spans="2:5" ht="25" hidden="1" customHeight="1" x14ac:dyDescent="0.4">
      <c r="B23" s="255">
        <f t="shared" ca="1" si="3"/>
        <v>0</v>
      </c>
      <c r="C23" s="148">
        <f t="shared" ca="1" si="0"/>
        <v>0</v>
      </c>
      <c r="D23" s="149" t="str">
        <f t="shared" ca="1" si="1"/>
        <v/>
      </c>
      <c r="E23" s="150" t="str">
        <f t="shared" ca="1" si="2"/>
        <v/>
      </c>
    </row>
    <row r="24" spans="2:5" ht="25" hidden="1" customHeight="1" x14ac:dyDescent="0.4">
      <c r="B24" s="255">
        <f t="shared" ca="1" si="3"/>
        <v>0</v>
      </c>
      <c r="C24" s="148">
        <f t="shared" ca="1" si="0"/>
        <v>0</v>
      </c>
      <c r="D24" s="149" t="str">
        <f t="shared" ca="1" si="1"/>
        <v/>
      </c>
      <c r="E24" s="150" t="str">
        <f t="shared" ca="1" si="2"/>
        <v/>
      </c>
    </row>
    <row r="25" spans="2:5" ht="25" hidden="1" customHeight="1" x14ac:dyDescent="0.4">
      <c r="B25" s="255">
        <f t="shared" ca="1" si="3"/>
        <v>0</v>
      </c>
      <c r="C25" s="148">
        <f t="shared" ca="1" si="0"/>
        <v>0</v>
      </c>
      <c r="D25" s="149" t="str">
        <f t="shared" ca="1" si="1"/>
        <v/>
      </c>
      <c r="E25" s="150" t="str">
        <f t="shared" ca="1" si="2"/>
        <v/>
      </c>
    </row>
    <row r="26" spans="2:5" ht="25" hidden="1" customHeight="1" x14ac:dyDescent="0.4">
      <c r="B26" s="255">
        <f t="shared" ca="1" si="3"/>
        <v>0</v>
      </c>
      <c r="C26" s="148">
        <f t="shared" ca="1" si="0"/>
        <v>0</v>
      </c>
      <c r="D26" s="149" t="str">
        <f t="shared" ca="1" si="1"/>
        <v/>
      </c>
      <c r="E26" s="150" t="str">
        <f t="shared" ca="1" si="2"/>
        <v/>
      </c>
    </row>
    <row r="27" spans="2:5" ht="25" hidden="1" customHeight="1" x14ac:dyDescent="0.4">
      <c r="B27" s="255">
        <f t="shared" ca="1" si="3"/>
        <v>0</v>
      </c>
      <c r="C27" s="148">
        <f t="shared" ca="1" si="0"/>
        <v>0</v>
      </c>
      <c r="D27" s="149" t="str">
        <f t="shared" ca="1" si="1"/>
        <v/>
      </c>
      <c r="E27" s="150" t="str">
        <f t="shared" ca="1" si="2"/>
        <v/>
      </c>
    </row>
    <row r="28" spans="2:5" ht="25" hidden="1" customHeight="1" x14ac:dyDescent="0.4">
      <c r="B28" s="255">
        <f t="shared" ca="1" si="3"/>
        <v>0</v>
      </c>
      <c r="C28" s="148">
        <f t="shared" ca="1" si="0"/>
        <v>0</v>
      </c>
      <c r="D28" s="149" t="str">
        <f t="shared" ca="1" si="1"/>
        <v/>
      </c>
      <c r="E28" s="150" t="str">
        <f t="shared" ca="1" si="2"/>
        <v/>
      </c>
    </row>
    <row r="29" spans="2:5" ht="25" hidden="1" customHeight="1" x14ac:dyDescent="0.4">
      <c r="B29" s="255">
        <f t="shared" ca="1" si="3"/>
        <v>0</v>
      </c>
      <c r="C29" s="148">
        <f t="shared" ca="1" si="0"/>
        <v>0</v>
      </c>
      <c r="D29" s="149" t="str">
        <f t="shared" ca="1" si="1"/>
        <v/>
      </c>
      <c r="E29" s="150" t="str">
        <f t="shared" ca="1" si="2"/>
        <v/>
      </c>
    </row>
    <row r="30" spans="2:5" ht="25" hidden="1" customHeight="1" x14ac:dyDescent="0.4">
      <c r="B30" s="255">
        <f t="shared" ca="1" si="3"/>
        <v>0</v>
      </c>
      <c r="C30" s="148">
        <f t="shared" ca="1" si="0"/>
        <v>0</v>
      </c>
      <c r="D30" s="149" t="str">
        <f t="shared" ca="1" si="1"/>
        <v/>
      </c>
      <c r="E30" s="150" t="str">
        <f t="shared" ca="1" si="2"/>
        <v/>
      </c>
    </row>
    <row r="31" spans="2:5" ht="25" hidden="1" customHeight="1" x14ac:dyDescent="0.4">
      <c r="B31" s="255">
        <f t="shared" ca="1" si="3"/>
        <v>0</v>
      </c>
      <c r="C31" s="148">
        <f t="shared" ca="1" si="0"/>
        <v>0</v>
      </c>
      <c r="D31" s="149" t="str">
        <f t="shared" ca="1" si="1"/>
        <v/>
      </c>
      <c r="E31" s="150" t="str">
        <f t="shared" ca="1" si="2"/>
        <v/>
      </c>
    </row>
    <row r="32" spans="2:5" ht="25" hidden="1" customHeight="1" x14ac:dyDescent="0.4">
      <c r="B32" s="255">
        <f t="shared" ca="1" si="3"/>
        <v>0</v>
      </c>
      <c r="C32" s="148">
        <f t="shared" ca="1" si="0"/>
        <v>0</v>
      </c>
      <c r="D32" s="149" t="str">
        <f t="shared" ca="1" si="1"/>
        <v/>
      </c>
      <c r="E32" s="150" t="str">
        <f t="shared" ca="1" si="2"/>
        <v/>
      </c>
    </row>
    <row r="33" spans="2:5" ht="25" hidden="1" customHeight="1" x14ac:dyDescent="0.4">
      <c r="B33" s="255">
        <f t="shared" ca="1" si="3"/>
        <v>0</v>
      </c>
      <c r="C33" s="148">
        <f t="shared" ca="1" si="0"/>
        <v>0</v>
      </c>
      <c r="D33" s="149" t="str">
        <f t="shared" ca="1" si="1"/>
        <v/>
      </c>
      <c r="E33" s="150" t="str">
        <f t="shared" ca="1" si="2"/>
        <v/>
      </c>
    </row>
    <row r="34" spans="2:5" ht="25" hidden="1" customHeight="1" x14ac:dyDescent="0.4">
      <c r="B34" s="255">
        <f t="shared" ca="1" si="3"/>
        <v>0</v>
      </c>
      <c r="C34" s="148">
        <f t="shared" ca="1" si="0"/>
        <v>0</v>
      </c>
      <c r="D34" s="149" t="str">
        <f t="shared" ca="1" si="1"/>
        <v/>
      </c>
      <c r="E34" s="150" t="str">
        <f t="shared" ca="1" si="2"/>
        <v/>
      </c>
    </row>
    <row r="35" spans="2:5" ht="25" hidden="1" customHeight="1" x14ac:dyDescent="0.4">
      <c r="B35" s="255">
        <f t="shared" ca="1" si="3"/>
        <v>0</v>
      </c>
      <c r="C35" s="148">
        <f t="shared" ca="1" si="0"/>
        <v>0</v>
      </c>
      <c r="D35" s="149" t="str">
        <f t="shared" ca="1" si="1"/>
        <v/>
      </c>
      <c r="E35" s="150" t="str">
        <f t="shared" ca="1" si="2"/>
        <v/>
      </c>
    </row>
    <row r="36" spans="2:5" ht="25" hidden="1" customHeight="1" x14ac:dyDescent="0.4">
      <c r="B36" s="255">
        <f t="shared" ca="1" si="3"/>
        <v>0</v>
      </c>
      <c r="C36" s="148">
        <f t="shared" ca="1" si="0"/>
        <v>0</v>
      </c>
      <c r="D36" s="149" t="str">
        <f t="shared" ca="1" si="1"/>
        <v/>
      </c>
      <c r="E36" s="150" t="str">
        <f t="shared" ca="1" si="2"/>
        <v/>
      </c>
    </row>
    <row r="37" spans="2:5" ht="25" hidden="1" customHeight="1" x14ac:dyDescent="0.4">
      <c r="B37" s="255">
        <f t="shared" ca="1" si="3"/>
        <v>0</v>
      </c>
      <c r="C37" s="148">
        <f t="shared" ca="1" si="0"/>
        <v>0</v>
      </c>
      <c r="D37" s="149" t="str">
        <f t="shared" ca="1" si="1"/>
        <v/>
      </c>
      <c r="E37" s="150" t="str">
        <f t="shared" ca="1" si="2"/>
        <v/>
      </c>
    </row>
    <row r="38" spans="2:5" ht="25" hidden="1" customHeight="1" x14ac:dyDescent="0.4">
      <c r="B38" s="255">
        <f t="shared" ca="1" si="3"/>
        <v>0</v>
      </c>
      <c r="C38" s="148">
        <f t="shared" ca="1" si="0"/>
        <v>0</v>
      </c>
      <c r="D38" s="149" t="str">
        <f t="shared" ca="1" si="1"/>
        <v/>
      </c>
      <c r="E38" s="150" t="str">
        <f t="shared" ca="1" si="2"/>
        <v/>
      </c>
    </row>
    <row r="39" spans="2:5" ht="25" hidden="1" customHeight="1" x14ac:dyDescent="0.4">
      <c r="B39" s="255">
        <f t="shared" ca="1" si="3"/>
        <v>0</v>
      </c>
      <c r="C39" s="148">
        <f t="shared" ca="1" si="0"/>
        <v>0</v>
      </c>
      <c r="D39" s="149" t="str">
        <f t="shared" ca="1" si="1"/>
        <v/>
      </c>
      <c r="E39" s="150" t="str">
        <f t="shared" ca="1" si="2"/>
        <v/>
      </c>
    </row>
    <row r="40" spans="2:5" ht="25" hidden="1" customHeight="1" x14ac:dyDescent="0.4">
      <c r="B40" s="255">
        <f t="shared" ca="1" si="3"/>
        <v>0</v>
      </c>
      <c r="C40" s="148">
        <f t="shared" ca="1" si="0"/>
        <v>0</v>
      </c>
      <c r="D40" s="149" t="str">
        <f t="shared" ca="1" si="1"/>
        <v/>
      </c>
      <c r="E40" s="150" t="str">
        <f t="shared" ca="1" si="2"/>
        <v/>
      </c>
    </row>
    <row r="41" spans="2:5" ht="25" hidden="1" customHeight="1" thickBot="1" x14ac:dyDescent="0.45">
      <c r="B41" s="255">
        <f t="shared" ca="1" si="3"/>
        <v>0</v>
      </c>
      <c r="C41" s="148">
        <f t="shared" ca="1" si="0"/>
        <v>0</v>
      </c>
      <c r="D41" s="149" t="str">
        <f t="shared" ca="1" si="1"/>
        <v/>
      </c>
      <c r="E41" s="150" t="str">
        <f t="shared" ca="1" si="2"/>
        <v/>
      </c>
    </row>
    <row r="42" spans="2:5" ht="25" customHeight="1" thickTop="1" thickBot="1" x14ac:dyDescent="0.45">
      <c r="B42" s="254"/>
      <c r="C42" s="154"/>
      <c r="D42" s="155">
        <f ca="1">SUM(D7:D41)</f>
        <v>1000000</v>
      </c>
      <c r="E42" s="156">
        <f ca="1">SUM(E7:E41)</f>
        <v>1000000</v>
      </c>
    </row>
    <row r="44" spans="2:5" x14ac:dyDescent="0.4">
      <c r="B44" s="309" t="s">
        <v>281</v>
      </c>
      <c r="C44" s="309"/>
      <c r="D44" s="309"/>
      <c r="E44" s="309"/>
    </row>
  </sheetData>
  <sheetProtection sheet="1" objects="1" scenarios="1"/>
  <mergeCells count="1">
    <mergeCell ref="B44:E44"/>
  </mergeCells>
  <phoneticPr fontId="2" type="noConversion"/>
  <printOptions horizontalCentered="1"/>
  <pageMargins left="0.74803149606299213" right="0.74803149606299213" top="0.31496062992125984" bottom="0.98425196850393704" header="0.51181102362204722" footer="0.51181102362204722"/>
  <pageSetup paperSize="9" scale="84" orientation="portrait" r:id="rId1"/>
  <headerFooter alignWithMargins="0"/>
  <drawing r:id="rId2"/>
  <legacyDrawing r:id="rId3"/>
  <picture r:id="rId4"/>
  <controls>
    <mc:AlternateContent xmlns:mc="http://schemas.openxmlformats.org/markup-compatibility/2006">
      <mc:Choice Requires="x14">
        <control shapeId="4103" r:id="rId5" name="ListBox2">
          <controlPr locked="0" defaultSize="0" print="0" autoFill="0" autoLine="0" autoPict="0" linkedCell="傳票列印!$E$3" listFillRange="日記簿!C7:L3000" r:id="rId6">
            <anchor>
              <from>
                <xdr:col>6</xdr:col>
                <xdr:colOff>0</xdr:colOff>
                <xdr:row>1</xdr:row>
                <xdr:rowOff>0</xdr:rowOff>
              </from>
              <to>
                <xdr:col>12</xdr:col>
                <xdr:colOff>146050</xdr:colOff>
                <xdr:row>14</xdr:row>
                <xdr:rowOff>0</xdr:rowOff>
              </to>
            </anchor>
          </controlPr>
        </control>
      </mc:Choice>
      <mc:Fallback>
        <control shapeId="4103" r:id="rId5" name="ListBox2"/>
      </mc:Fallback>
    </mc:AlternateContent>
  </control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00B0F0"/>
    <pageSetUpPr autoPageBreaks="0" fitToPage="1"/>
  </sheetPr>
  <dimension ref="A1:Z200"/>
  <sheetViews>
    <sheetView showGridLines="0" showZeros="0" zoomScale="90" zoomScaleNormal="90" workbookViewId="0">
      <pane ySplit="5" topLeftCell="A6" activePane="bottomLeft" state="frozen"/>
      <selection pane="bottomLeft" activeCell="K4" sqref="K4"/>
    </sheetView>
  </sheetViews>
  <sheetFormatPr defaultColWidth="9" defaultRowHeight="17" x14ac:dyDescent="0.4"/>
  <cols>
    <col min="1" max="1" width="2.08984375" style="115" customWidth="1"/>
    <col min="2" max="2" width="12.6328125" style="26" customWidth="1"/>
    <col min="3" max="3" width="40.6328125" style="1" customWidth="1"/>
    <col min="4" max="4" width="13.6328125" style="1" customWidth="1"/>
    <col min="5" max="5" width="0.81640625" style="1" customWidth="1"/>
    <col min="6" max="6" width="0.81640625" style="26" customWidth="1"/>
    <col min="7" max="7" width="12.6328125" style="26" customWidth="1"/>
    <col min="8" max="8" width="40.6328125" style="1" customWidth="1"/>
    <col min="9" max="9" width="13.6328125" style="25" customWidth="1"/>
    <col min="10" max="10" width="2.6328125" style="15" customWidth="1"/>
    <col min="11" max="11" width="10.6328125" style="15" customWidth="1"/>
    <col min="12" max="12" width="9" style="1"/>
    <col min="13" max="14" width="9" style="3"/>
    <col min="15" max="25" width="9" style="1"/>
    <col min="26" max="26" width="10.81640625" style="1" bestFit="1" customWidth="1"/>
    <col min="27" max="16384" width="9" style="1"/>
  </cols>
  <sheetData>
    <row r="1" spans="1:26" s="175" customFormat="1" ht="17" customHeight="1" x14ac:dyDescent="0.3">
      <c r="A1" s="194" t="str">
        <f ca="1">日記簿!F1</f>
        <v/>
      </c>
      <c r="C1" s="191"/>
      <c r="D1" s="192">
        <f>會計項目表!D1</f>
        <v>5</v>
      </c>
      <c r="E1" s="193"/>
      <c r="H1" s="191"/>
      <c r="I1" s="207">
        <f>會計項目表!F1</f>
        <v>6</v>
      </c>
      <c r="K1" s="241"/>
      <c r="M1" s="190"/>
      <c r="N1" s="190"/>
    </row>
    <row r="2" spans="1:26" s="19" customFormat="1" ht="20" customHeight="1" x14ac:dyDescent="0.45">
      <c r="A2" s="234"/>
      <c r="B2" s="58" t="str">
        <f>公司名稱</f>
        <v>OO有限公司</v>
      </c>
      <c r="C2" s="58"/>
      <c r="D2" s="58"/>
      <c r="E2" s="58"/>
      <c r="F2" s="58"/>
      <c r="G2" s="58"/>
      <c r="H2" s="58"/>
      <c r="I2" s="235"/>
      <c r="J2" s="18"/>
      <c r="K2" s="245">
        <v>13</v>
      </c>
      <c r="M2" s="20"/>
      <c r="N2" s="20"/>
    </row>
    <row r="3" spans="1:26" s="19" customFormat="1" ht="20" customHeight="1" thickBot="1" x14ac:dyDescent="0.5">
      <c r="A3" s="234"/>
      <c r="B3" s="58" t="s">
        <v>6</v>
      </c>
      <c r="C3" s="58"/>
      <c r="D3" s="58"/>
      <c r="E3" s="58"/>
      <c r="F3" s="58"/>
      <c r="G3" s="58"/>
      <c r="H3" s="58"/>
      <c r="I3" s="235"/>
      <c r="J3" s="18"/>
      <c r="K3" s="244">
        <v>45291</v>
      </c>
      <c r="M3" s="20"/>
      <c r="N3" s="20"/>
    </row>
    <row r="4" spans="1:26" ht="20" customHeight="1" thickBot="1" x14ac:dyDescent="0.45">
      <c r="A4" s="113"/>
      <c r="B4" s="21"/>
      <c r="C4" s="22"/>
      <c r="D4" s="310">
        <f>IF(K2&lt;14,VLOOKUP(K2,清單!K3:M15,3,FALSE),K3)</f>
        <v>45291</v>
      </c>
      <c r="E4" s="310"/>
      <c r="F4" s="310"/>
      <c r="G4" s="310"/>
      <c r="H4" s="22"/>
      <c r="I4" s="23" t="str">
        <f>日記簿!L5</f>
        <v>幣別：新台幣</v>
      </c>
    </row>
    <row r="5" spans="1:26" ht="20" customHeight="1" x14ac:dyDescent="0.55000000000000004">
      <c r="A5" s="114"/>
      <c r="B5" s="138" t="s">
        <v>258</v>
      </c>
      <c r="C5" s="139" t="s">
        <v>259</v>
      </c>
      <c r="D5" s="138" t="s">
        <v>257</v>
      </c>
      <c r="E5" s="138"/>
      <c r="F5" s="174"/>
      <c r="G5" s="138" t="s">
        <v>258</v>
      </c>
      <c r="H5" s="139" t="s">
        <v>259</v>
      </c>
      <c r="I5" s="138" t="s">
        <v>257</v>
      </c>
    </row>
    <row r="6" spans="1:26" x14ac:dyDescent="0.4">
      <c r="B6" s="132">
        <f t="shared" ref="B6:B69" ca="1" si="0">IF(ISNA(VLOOKUP(ROW()-5,資表借,1,FALSE))=TRUE,"",VLOOKUP(ROW()-5,資表借,11,FALSE))</f>
        <v>0</v>
      </c>
      <c r="C6" s="112" t="str">
        <f t="shared" ref="C6:C69" ca="1" si="1">IF(ISNA(VLOOKUP(ROW()-5,資表借,1,FALSE))=TRUE,"",VLOOKUP(ROW()-5,資表借,13,FALSE))</f>
        <v>流動資產</v>
      </c>
      <c r="D6" s="130">
        <f t="shared" ref="D6:D69" ca="1" si="2">IF(ISNA(VLOOKUP(ROW()-5,資表借,1,FALSE))=TRUE,"",IF(VLOOKUP(ROW()-5,資表借,14,FALSE)="貸",VLOOKUP(ROW()-5,資表借,15,FALSE)*-1,VLOOKUP(ROW()-5,資表借,15,FALSE)))</f>
        <v>0</v>
      </c>
      <c r="E6" s="130"/>
      <c r="F6" s="131"/>
      <c r="G6" s="132">
        <f t="shared" ref="G6:G69" ca="1" si="3">IF(ISNA(VLOOKUP(ROW()-5,資表貸,1,FALSE))=TRUE,"",VLOOKUP(ROW()-5,資表貸,9,FALSE))</f>
        <v>0</v>
      </c>
      <c r="H6" s="112" t="str">
        <f t="shared" ref="H6:H69" ca="1" si="4">IF(ISNA(VLOOKUP(ROW()-5,資表貸,1,FALSE))=TRUE,"",VLOOKUP(ROW()-5,資表貸,11,FALSE))</f>
        <v>權益</v>
      </c>
      <c r="I6" s="130">
        <f t="shared" ref="I6:I69" ca="1" si="5">IF(ISNA(VLOOKUP(ROW()-5,資表貸,1,FALSE))=TRUE,"",IF(VLOOKUP(ROW()-5,資表貸,12,FALSE)="借",VLOOKUP(ROW()-5,資表貸,13,FALSE)*-1,VLOOKUP(ROW()-5,資表貸,13,FALSE)))</f>
        <v>0</v>
      </c>
      <c r="K6" s="2"/>
      <c r="Y6" s="220"/>
      <c r="Z6" s="221"/>
    </row>
    <row r="7" spans="1:26" x14ac:dyDescent="0.4">
      <c r="B7" s="132">
        <f t="shared" ca="1" si="0"/>
        <v>11121</v>
      </c>
      <c r="C7" s="112" t="str">
        <f t="shared" ca="1" si="1"/>
        <v>銀行存款-一銀活存</v>
      </c>
      <c r="D7" s="130">
        <f t="shared" ca="1" si="2"/>
        <v>1005500</v>
      </c>
      <c r="E7" s="130"/>
      <c r="F7" s="131"/>
      <c r="G7" s="132">
        <f t="shared" ca="1" si="3"/>
        <v>3110</v>
      </c>
      <c r="H7" s="112" t="str">
        <f t="shared" ca="1" si="4"/>
        <v>實收資本</v>
      </c>
      <c r="I7" s="130">
        <f t="shared" ca="1" si="5"/>
        <v>1000000</v>
      </c>
      <c r="Y7" s="30"/>
      <c r="Z7" s="221"/>
    </row>
    <row r="8" spans="1:26" x14ac:dyDescent="0.4">
      <c r="B8" s="132">
        <f t="shared" ca="1" si="0"/>
        <v>0</v>
      </c>
      <c r="C8" s="112" t="str">
        <f t="shared" ca="1" si="1"/>
        <v>流動資產合計</v>
      </c>
      <c r="D8" s="130">
        <f t="shared" ca="1" si="2"/>
        <v>1005500</v>
      </c>
      <c r="E8" s="130"/>
      <c r="F8" s="131"/>
      <c r="G8" s="132">
        <f t="shared" ca="1" si="3"/>
        <v>3440</v>
      </c>
      <c r="H8" s="112" t="str">
        <f t="shared" ca="1" si="4"/>
        <v>本期損益</v>
      </c>
      <c r="I8" s="130">
        <f t="shared" ca="1" si="5"/>
        <v>5500</v>
      </c>
      <c r="Y8" s="30"/>
      <c r="Z8" s="221"/>
    </row>
    <row r="9" spans="1:26" x14ac:dyDescent="0.4">
      <c r="B9" s="132">
        <f t="shared" ca="1" si="0"/>
        <v>0</v>
      </c>
      <c r="C9" s="112">
        <f t="shared" ca="1" si="1"/>
        <v>0</v>
      </c>
      <c r="D9" s="130">
        <f t="shared" ca="1" si="2"/>
        <v>0</v>
      </c>
      <c r="E9" s="130"/>
      <c r="F9" s="131"/>
      <c r="G9" s="132">
        <f t="shared" ca="1" si="3"/>
        <v>0</v>
      </c>
      <c r="H9" s="112" t="str">
        <f t="shared" ca="1" si="4"/>
        <v>權益總額</v>
      </c>
      <c r="I9" s="130">
        <f t="shared" ca="1" si="5"/>
        <v>1005500</v>
      </c>
      <c r="Y9" s="30"/>
      <c r="Z9" s="221"/>
    </row>
    <row r="10" spans="1:26" x14ac:dyDescent="0.4">
      <c r="B10" s="132" t="str">
        <f t="shared" ca="1" si="0"/>
        <v/>
      </c>
      <c r="C10" s="112" t="str">
        <f t="shared" ca="1" si="1"/>
        <v/>
      </c>
      <c r="D10" s="130" t="str">
        <f t="shared" ca="1" si="2"/>
        <v/>
      </c>
      <c r="E10" s="130"/>
      <c r="F10" s="131"/>
      <c r="G10" s="132">
        <f t="shared" ca="1" si="3"/>
        <v>0</v>
      </c>
      <c r="H10" s="112">
        <f t="shared" ca="1" si="4"/>
        <v>0</v>
      </c>
      <c r="I10" s="130">
        <f t="shared" ca="1" si="5"/>
        <v>0</v>
      </c>
      <c r="Y10" s="30"/>
      <c r="Z10" s="221"/>
    </row>
    <row r="11" spans="1:26" x14ac:dyDescent="0.4">
      <c r="B11" s="132">
        <f t="shared" ca="1" si="0"/>
        <v>0</v>
      </c>
      <c r="C11" s="112" t="str">
        <f t="shared" ca="1" si="1"/>
        <v>資產總額</v>
      </c>
      <c r="D11" s="130">
        <f t="shared" ca="1" si="2"/>
        <v>1005500</v>
      </c>
      <c r="E11" s="130"/>
      <c r="F11" s="131"/>
      <c r="G11" s="132">
        <f t="shared" ca="1" si="3"/>
        <v>0</v>
      </c>
      <c r="H11" s="112" t="str">
        <f t="shared" ca="1" si="4"/>
        <v>負債及權益總額</v>
      </c>
      <c r="I11" s="130">
        <f t="shared" ca="1" si="5"/>
        <v>1005500</v>
      </c>
      <c r="Y11" s="30"/>
      <c r="Z11" s="221"/>
    </row>
    <row r="12" spans="1:26" x14ac:dyDescent="0.4">
      <c r="B12" s="132" t="str">
        <f t="shared" ca="1" si="0"/>
        <v/>
      </c>
      <c r="C12" s="112" t="str">
        <f t="shared" ca="1" si="1"/>
        <v/>
      </c>
      <c r="D12" s="130" t="str">
        <f t="shared" ca="1" si="2"/>
        <v/>
      </c>
      <c r="E12" s="130"/>
      <c r="F12" s="131"/>
      <c r="G12" s="132" t="str">
        <f t="shared" ca="1" si="3"/>
        <v/>
      </c>
      <c r="H12" s="112" t="str">
        <f t="shared" ca="1" si="4"/>
        <v/>
      </c>
      <c r="I12" s="130" t="str">
        <f t="shared" ca="1" si="5"/>
        <v/>
      </c>
      <c r="Y12" s="30"/>
      <c r="Z12" s="221"/>
    </row>
    <row r="13" spans="1:26" x14ac:dyDescent="0.4">
      <c r="B13" s="132" t="str">
        <f t="shared" ca="1" si="0"/>
        <v/>
      </c>
      <c r="C13" s="112" t="str">
        <f t="shared" ca="1" si="1"/>
        <v/>
      </c>
      <c r="D13" s="130" t="str">
        <f t="shared" ca="1" si="2"/>
        <v/>
      </c>
      <c r="E13" s="130"/>
      <c r="F13" s="131"/>
      <c r="G13" s="132" t="str">
        <f t="shared" ca="1" si="3"/>
        <v/>
      </c>
      <c r="H13" s="112" t="str">
        <f t="shared" ca="1" si="4"/>
        <v/>
      </c>
      <c r="I13" s="130" t="str">
        <f t="shared" ca="1" si="5"/>
        <v/>
      </c>
      <c r="Y13" s="30"/>
      <c r="Z13" s="221"/>
    </row>
    <row r="14" spans="1:26" x14ac:dyDescent="0.4">
      <c r="B14" s="132" t="str">
        <f t="shared" ca="1" si="0"/>
        <v/>
      </c>
      <c r="C14" s="112" t="str">
        <f t="shared" ca="1" si="1"/>
        <v/>
      </c>
      <c r="D14" s="130" t="str">
        <f t="shared" ca="1" si="2"/>
        <v/>
      </c>
      <c r="E14" s="130"/>
      <c r="F14" s="131"/>
      <c r="G14" s="132" t="str">
        <f t="shared" ca="1" si="3"/>
        <v/>
      </c>
      <c r="H14" s="112" t="str">
        <f t="shared" ca="1" si="4"/>
        <v/>
      </c>
      <c r="I14" s="130" t="str">
        <f t="shared" ca="1" si="5"/>
        <v/>
      </c>
      <c r="Y14" s="30"/>
      <c r="Z14" s="221"/>
    </row>
    <row r="15" spans="1:26" x14ac:dyDescent="0.4">
      <c r="B15" s="132" t="str">
        <f t="shared" ca="1" si="0"/>
        <v/>
      </c>
      <c r="C15" s="112" t="str">
        <f t="shared" ca="1" si="1"/>
        <v/>
      </c>
      <c r="D15" s="130" t="str">
        <f t="shared" ca="1" si="2"/>
        <v/>
      </c>
      <c r="E15" s="130"/>
      <c r="F15" s="131"/>
      <c r="G15" s="132" t="str">
        <f t="shared" ca="1" si="3"/>
        <v/>
      </c>
      <c r="H15" s="112" t="str">
        <f t="shared" ca="1" si="4"/>
        <v/>
      </c>
      <c r="I15" s="130" t="str">
        <f t="shared" ca="1" si="5"/>
        <v/>
      </c>
      <c r="Y15" s="30"/>
      <c r="Z15" s="221"/>
    </row>
    <row r="16" spans="1:26" x14ac:dyDescent="0.4">
      <c r="B16" s="132" t="str">
        <f t="shared" ca="1" si="0"/>
        <v/>
      </c>
      <c r="C16" s="112" t="str">
        <f t="shared" ca="1" si="1"/>
        <v/>
      </c>
      <c r="D16" s="130" t="str">
        <f t="shared" ca="1" si="2"/>
        <v/>
      </c>
      <c r="E16" s="130"/>
      <c r="F16" s="131"/>
      <c r="G16" s="132" t="str">
        <f t="shared" ca="1" si="3"/>
        <v/>
      </c>
      <c r="H16" s="112" t="str">
        <f t="shared" ca="1" si="4"/>
        <v/>
      </c>
      <c r="I16" s="130" t="str">
        <f t="shared" ca="1" si="5"/>
        <v/>
      </c>
      <c r="Y16" s="30"/>
      <c r="Z16" s="221"/>
    </row>
    <row r="17" spans="2:26" x14ac:dyDescent="0.4">
      <c r="B17" s="132" t="str">
        <f t="shared" ca="1" si="0"/>
        <v/>
      </c>
      <c r="C17" s="112" t="str">
        <f t="shared" ca="1" si="1"/>
        <v/>
      </c>
      <c r="D17" s="130" t="str">
        <f t="shared" ca="1" si="2"/>
        <v/>
      </c>
      <c r="E17" s="130"/>
      <c r="F17" s="131"/>
      <c r="G17" s="132" t="str">
        <f t="shared" ca="1" si="3"/>
        <v/>
      </c>
      <c r="H17" s="112" t="str">
        <f t="shared" ca="1" si="4"/>
        <v/>
      </c>
      <c r="I17" s="130" t="str">
        <f t="shared" ca="1" si="5"/>
        <v/>
      </c>
      <c r="Y17" s="30"/>
      <c r="Z17" s="221"/>
    </row>
    <row r="18" spans="2:26" x14ac:dyDescent="0.4">
      <c r="B18" s="132" t="str">
        <f t="shared" ca="1" si="0"/>
        <v/>
      </c>
      <c r="C18" s="112" t="str">
        <f t="shared" ca="1" si="1"/>
        <v/>
      </c>
      <c r="D18" s="130" t="str">
        <f t="shared" ca="1" si="2"/>
        <v/>
      </c>
      <c r="E18" s="130"/>
      <c r="F18" s="131"/>
      <c r="G18" s="132" t="str">
        <f t="shared" ca="1" si="3"/>
        <v/>
      </c>
      <c r="H18" s="112" t="str">
        <f t="shared" ca="1" si="4"/>
        <v/>
      </c>
      <c r="I18" s="130" t="str">
        <f t="shared" ca="1" si="5"/>
        <v/>
      </c>
      <c r="Y18" s="30"/>
      <c r="Z18" s="221"/>
    </row>
    <row r="19" spans="2:26" x14ac:dyDescent="0.4">
      <c r="B19" s="132" t="str">
        <f t="shared" ca="1" si="0"/>
        <v/>
      </c>
      <c r="C19" s="112" t="str">
        <f t="shared" ca="1" si="1"/>
        <v/>
      </c>
      <c r="D19" s="130" t="str">
        <f t="shared" ca="1" si="2"/>
        <v/>
      </c>
      <c r="E19" s="130"/>
      <c r="F19" s="131"/>
      <c r="G19" s="132" t="str">
        <f t="shared" ca="1" si="3"/>
        <v/>
      </c>
      <c r="H19" s="112" t="str">
        <f t="shared" ca="1" si="4"/>
        <v/>
      </c>
      <c r="I19" s="130" t="str">
        <f t="shared" ca="1" si="5"/>
        <v/>
      </c>
      <c r="Y19" s="30"/>
      <c r="Z19" s="221"/>
    </row>
    <row r="20" spans="2:26" x14ac:dyDescent="0.4">
      <c r="B20" s="132" t="str">
        <f t="shared" ca="1" si="0"/>
        <v/>
      </c>
      <c r="C20" s="112" t="str">
        <f t="shared" ca="1" si="1"/>
        <v/>
      </c>
      <c r="D20" s="130" t="str">
        <f t="shared" ca="1" si="2"/>
        <v/>
      </c>
      <c r="E20" s="130"/>
      <c r="F20" s="131"/>
      <c r="G20" s="132" t="str">
        <f t="shared" ca="1" si="3"/>
        <v/>
      </c>
      <c r="H20" s="112" t="str">
        <f t="shared" ca="1" si="4"/>
        <v/>
      </c>
      <c r="I20" s="130" t="str">
        <f t="shared" ca="1" si="5"/>
        <v/>
      </c>
    </row>
    <row r="21" spans="2:26" x14ac:dyDescent="0.4">
      <c r="B21" s="132" t="str">
        <f t="shared" ca="1" si="0"/>
        <v/>
      </c>
      <c r="C21" s="112" t="str">
        <f t="shared" ca="1" si="1"/>
        <v/>
      </c>
      <c r="D21" s="130" t="str">
        <f t="shared" ca="1" si="2"/>
        <v/>
      </c>
      <c r="E21" s="130"/>
      <c r="F21" s="131"/>
      <c r="G21" s="132" t="str">
        <f t="shared" ca="1" si="3"/>
        <v/>
      </c>
      <c r="H21" s="112" t="str">
        <f t="shared" ca="1" si="4"/>
        <v/>
      </c>
      <c r="I21" s="130" t="str">
        <f t="shared" ca="1" si="5"/>
        <v/>
      </c>
    </row>
    <row r="22" spans="2:26" x14ac:dyDescent="0.4">
      <c r="B22" s="132" t="str">
        <f t="shared" ca="1" si="0"/>
        <v/>
      </c>
      <c r="C22" s="112" t="str">
        <f t="shared" ca="1" si="1"/>
        <v/>
      </c>
      <c r="D22" s="130" t="str">
        <f t="shared" ca="1" si="2"/>
        <v/>
      </c>
      <c r="E22" s="130"/>
      <c r="F22" s="131"/>
      <c r="G22" s="132" t="str">
        <f t="shared" ca="1" si="3"/>
        <v/>
      </c>
      <c r="H22" s="112" t="str">
        <f t="shared" ca="1" si="4"/>
        <v/>
      </c>
      <c r="I22" s="130" t="str">
        <f t="shared" ca="1" si="5"/>
        <v/>
      </c>
    </row>
    <row r="23" spans="2:26" x14ac:dyDescent="0.4">
      <c r="B23" s="132" t="str">
        <f t="shared" ca="1" si="0"/>
        <v/>
      </c>
      <c r="C23" s="112" t="str">
        <f t="shared" ca="1" si="1"/>
        <v/>
      </c>
      <c r="D23" s="130" t="str">
        <f t="shared" ca="1" si="2"/>
        <v/>
      </c>
      <c r="E23" s="130"/>
      <c r="F23" s="131"/>
      <c r="G23" s="132" t="str">
        <f t="shared" ca="1" si="3"/>
        <v/>
      </c>
      <c r="H23" s="112" t="str">
        <f t="shared" ca="1" si="4"/>
        <v/>
      </c>
      <c r="I23" s="130" t="str">
        <f t="shared" ca="1" si="5"/>
        <v/>
      </c>
    </row>
    <row r="24" spans="2:26" x14ac:dyDescent="0.4">
      <c r="B24" s="132" t="str">
        <f t="shared" ca="1" si="0"/>
        <v/>
      </c>
      <c r="C24" s="112" t="str">
        <f t="shared" ca="1" si="1"/>
        <v/>
      </c>
      <c r="D24" s="130" t="str">
        <f t="shared" ca="1" si="2"/>
        <v/>
      </c>
      <c r="E24" s="130"/>
      <c r="F24" s="131"/>
      <c r="G24" s="132" t="str">
        <f t="shared" ca="1" si="3"/>
        <v/>
      </c>
      <c r="H24" s="112" t="str">
        <f t="shared" ca="1" si="4"/>
        <v/>
      </c>
      <c r="I24" s="130" t="str">
        <f t="shared" ca="1" si="5"/>
        <v/>
      </c>
    </row>
    <row r="25" spans="2:26" x14ac:dyDescent="0.4">
      <c r="B25" s="132" t="str">
        <f t="shared" ca="1" si="0"/>
        <v/>
      </c>
      <c r="C25" s="112" t="str">
        <f t="shared" ca="1" si="1"/>
        <v/>
      </c>
      <c r="D25" s="130" t="str">
        <f t="shared" ca="1" si="2"/>
        <v/>
      </c>
      <c r="E25" s="130"/>
      <c r="F25" s="131"/>
      <c r="G25" s="132" t="str">
        <f t="shared" ca="1" si="3"/>
        <v/>
      </c>
      <c r="H25" s="112" t="str">
        <f t="shared" ca="1" si="4"/>
        <v/>
      </c>
      <c r="I25" s="130" t="str">
        <f t="shared" ca="1" si="5"/>
        <v/>
      </c>
    </row>
    <row r="26" spans="2:26" x14ac:dyDescent="0.4">
      <c r="B26" s="132" t="str">
        <f t="shared" ca="1" si="0"/>
        <v/>
      </c>
      <c r="C26" s="112" t="str">
        <f t="shared" ca="1" si="1"/>
        <v/>
      </c>
      <c r="D26" s="130" t="str">
        <f t="shared" ca="1" si="2"/>
        <v/>
      </c>
      <c r="E26" s="130"/>
      <c r="F26" s="131"/>
      <c r="G26" s="132" t="str">
        <f t="shared" ca="1" si="3"/>
        <v/>
      </c>
      <c r="H26" s="112" t="str">
        <f t="shared" ca="1" si="4"/>
        <v/>
      </c>
      <c r="I26" s="130" t="str">
        <f t="shared" ca="1" si="5"/>
        <v/>
      </c>
    </row>
    <row r="27" spans="2:26" x14ac:dyDescent="0.4">
      <c r="B27" s="132" t="str">
        <f t="shared" ca="1" si="0"/>
        <v/>
      </c>
      <c r="C27" s="112" t="str">
        <f t="shared" ca="1" si="1"/>
        <v/>
      </c>
      <c r="D27" s="130" t="str">
        <f t="shared" ca="1" si="2"/>
        <v/>
      </c>
      <c r="E27" s="130"/>
      <c r="F27" s="131"/>
      <c r="G27" s="132" t="str">
        <f t="shared" ca="1" si="3"/>
        <v/>
      </c>
      <c r="H27" s="112" t="str">
        <f t="shared" ca="1" si="4"/>
        <v/>
      </c>
      <c r="I27" s="130" t="str">
        <f t="shared" ca="1" si="5"/>
        <v/>
      </c>
    </row>
    <row r="28" spans="2:26" x14ac:dyDescent="0.4">
      <c r="B28" s="132" t="str">
        <f t="shared" ca="1" si="0"/>
        <v/>
      </c>
      <c r="C28" s="112" t="str">
        <f t="shared" ca="1" si="1"/>
        <v/>
      </c>
      <c r="D28" s="130" t="str">
        <f t="shared" ca="1" si="2"/>
        <v/>
      </c>
      <c r="E28" s="130"/>
      <c r="F28" s="131"/>
      <c r="G28" s="132" t="str">
        <f t="shared" ca="1" si="3"/>
        <v/>
      </c>
      <c r="H28" s="112" t="str">
        <f t="shared" ca="1" si="4"/>
        <v/>
      </c>
      <c r="I28" s="130" t="str">
        <f t="shared" ca="1" si="5"/>
        <v/>
      </c>
    </row>
    <row r="29" spans="2:26" x14ac:dyDescent="0.4">
      <c r="B29" s="132" t="str">
        <f t="shared" ca="1" si="0"/>
        <v/>
      </c>
      <c r="C29" s="112" t="str">
        <f t="shared" ca="1" si="1"/>
        <v/>
      </c>
      <c r="D29" s="130" t="str">
        <f t="shared" ca="1" si="2"/>
        <v/>
      </c>
      <c r="E29" s="130"/>
      <c r="F29" s="131"/>
      <c r="G29" s="132" t="str">
        <f t="shared" ca="1" si="3"/>
        <v/>
      </c>
      <c r="H29" s="112" t="str">
        <f t="shared" ca="1" si="4"/>
        <v/>
      </c>
      <c r="I29" s="130" t="str">
        <f t="shared" ca="1" si="5"/>
        <v/>
      </c>
    </row>
    <row r="30" spans="2:26" x14ac:dyDescent="0.4">
      <c r="B30" s="132" t="str">
        <f t="shared" ca="1" si="0"/>
        <v/>
      </c>
      <c r="C30" s="112" t="str">
        <f t="shared" ca="1" si="1"/>
        <v/>
      </c>
      <c r="D30" s="130" t="str">
        <f t="shared" ca="1" si="2"/>
        <v/>
      </c>
      <c r="E30" s="130"/>
      <c r="F30" s="131"/>
      <c r="G30" s="132" t="str">
        <f t="shared" ca="1" si="3"/>
        <v/>
      </c>
      <c r="H30" s="112" t="str">
        <f t="shared" ca="1" si="4"/>
        <v/>
      </c>
      <c r="I30" s="130" t="str">
        <f t="shared" ca="1" si="5"/>
        <v/>
      </c>
    </row>
    <row r="31" spans="2:26" x14ac:dyDescent="0.4">
      <c r="B31" s="132" t="str">
        <f t="shared" ca="1" si="0"/>
        <v/>
      </c>
      <c r="C31" s="112" t="str">
        <f t="shared" ca="1" si="1"/>
        <v/>
      </c>
      <c r="D31" s="130" t="str">
        <f t="shared" ca="1" si="2"/>
        <v/>
      </c>
      <c r="E31" s="130"/>
      <c r="F31" s="131"/>
      <c r="G31" s="132" t="str">
        <f t="shared" ca="1" si="3"/>
        <v/>
      </c>
      <c r="H31" s="112" t="str">
        <f t="shared" ca="1" si="4"/>
        <v/>
      </c>
      <c r="I31" s="130" t="str">
        <f t="shared" ca="1" si="5"/>
        <v/>
      </c>
    </row>
    <row r="32" spans="2:26" x14ac:dyDescent="0.4">
      <c r="B32" s="132" t="str">
        <f t="shared" ca="1" si="0"/>
        <v/>
      </c>
      <c r="C32" s="112" t="str">
        <f t="shared" ca="1" si="1"/>
        <v/>
      </c>
      <c r="D32" s="130" t="str">
        <f t="shared" ca="1" si="2"/>
        <v/>
      </c>
      <c r="E32" s="130"/>
      <c r="F32" s="131"/>
      <c r="G32" s="132" t="str">
        <f t="shared" ca="1" si="3"/>
        <v/>
      </c>
      <c r="H32" s="112" t="str">
        <f t="shared" ca="1" si="4"/>
        <v/>
      </c>
      <c r="I32" s="130" t="str">
        <f t="shared" ca="1" si="5"/>
        <v/>
      </c>
    </row>
    <row r="33" spans="2:9" x14ac:dyDescent="0.4">
      <c r="B33" s="132" t="str">
        <f t="shared" ca="1" si="0"/>
        <v/>
      </c>
      <c r="C33" s="112" t="str">
        <f t="shared" ca="1" si="1"/>
        <v/>
      </c>
      <c r="D33" s="130" t="str">
        <f t="shared" ca="1" si="2"/>
        <v/>
      </c>
      <c r="E33" s="130"/>
      <c r="F33" s="131"/>
      <c r="G33" s="132" t="str">
        <f t="shared" ca="1" si="3"/>
        <v/>
      </c>
      <c r="H33" s="112" t="str">
        <f t="shared" ca="1" si="4"/>
        <v/>
      </c>
      <c r="I33" s="130" t="str">
        <f t="shared" ca="1" si="5"/>
        <v/>
      </c>
    </row>
    <row r="34" spans="2:9" x14ac:dyDescent="0.4">
      <c r="B34" s="132" t="str">
        <f t="shared" ca="1" si="0"/>
        <v/>
      </c>
      <c r="C34" s="112" t="str">
        <f t="shared" ca="1" si="1"/>
        <v/>
      </c>
      <c r="D34" s="130" t="str">
        <f t="shared" ca="1" si="2"/>
        <v/>
      </c>
      <c r="E34" s="130"/>
      <c r="F34" s="131"/>
      <c r="G34" s="132" t="str">
        <f t="shared" ca="1" si="3"/>
        <v/>
      </c>
      <c r="H34" s="112" t="str">
        <f t="shared" ca="1" si="4"/>
        <v/>
      </c>
      <c r="I34" s="130" t="str">
        <f t="shared" ca="1" si="5"/>
        <v/>
      </c>
    </row>
    <row r="35" spans="2:9" x14ac:dyDescent="0.4">
      <c r="B35" s="132" t="str">
        <f t="shared" ca="1" si="0"/>
        <v/>
      </c>
      <c r="C35" s="112" t="str">
        <f t="shared" ca="1" si="1"/>
        <v/>
      </c>
      <c r="D35" s="130" t="str">
        <f t="shared" ca="1" si="2"/>
        <v/>
      </c>
      <c r="E35" s="130"/>
      <c r="F35" s="131"/>
      <c r="G35" s="132" t="str">
        <f t="shared" ca="1" si="3"/>
        <v/>
      </c>
      <c r="H35" s="112" t="str">
        <f t="shared" ca="1" si="4"/>
        <v/>
      </c>
      <c r="I35" s="130" t="str">
        <f t="shared" ca="1" si="5"/>
        <v/>
      </c>
    </row>
    <row r="36" spans="2:9" x14ac:dyDescent="0.4">
      <c r="B36" s="132" t="str">
        <f t="shared" ca="1" si="0"/>
        <v/>
      </c>
      <c r="C36" s="112" t="str">
        <f t="shared" ca="1" si="1"/>
        <v/>
      </c>
      <c r="D36" s="130" t="str">
        <f t="shared" ca="1" si="2"/>
        <v/>
      </c>
      <c r="E36" s="130"/>
      <c r="F36" s="131"/>
      <c r="G36" s="132" t="str">
        <f t="shared" ca="1" si="3"/>
        <v/>
      </c>
      <c r="H36" s="112" t="str">
        <f t="shared" ca="1" si="4"/>
        <v/>
      </c>
      <c r="I36" s="130" t="str">
        <f t="shared" ca="1" si="5"/>
        <v/>
      </c>
    </row>
    <row r="37" spans="2:9" x14ac:dyDescent="0.4">
      <c r="B37" s="132" t="str">
        <f t="shared" ca="1" si="0"/>
        <v/>
      </c>
      <c r="C37" s="112" t="str">
        <f t="shared" ca="1" si="1"/>
        <v/>
      </c>
      <c r="D37" s="130" t="str">
        <f t="shared" ca="1" si="2"/>
        <v/>
      </c>
      <c r="E37" s="130"/>
      <c r="F37" s="131"/>
      <c r="G37" s="132" t="str">
        <f t="shared" ca="1" si="3"/>
        <v/>
      </c>
      <c r="H37" s="112" t="str">
        <f t="shared" ca="1" si="4"/>
        <v/>
      </c>
      <c r="I37" s="130" t="str">
        <f t="shared" ca="1" si="5"/>
        <v/>
      </c>
    </row>
    <row r="38" spans="2:9" x14ac:dyDescent="0.4">
      <c r="B38" s="132" t="str">
        <f t="shared" ca="1" si="0"/>
        <v/>
      </c>
      <c r="C38" s="112" t="str">
        <f t="shared" ca="1" si="1"/>
        <v/>
      </c>
      <c r="D38" s="130" t="str">
        <f t="shared" ca="1" si="2"/>
        <v/>
      </c>
      <c r="E38" s="130"/>
      <c r="F38" s="131"/>
      <c r="G38" s="132" t="str">
        <f t="shared" ca="1" si="3"/>
        <v/>
      </c>
      <c r="H38" s="112" t="str">
        <f t="shared" ca="1" si="4"/>
        <v/>
      </c>
      <c r="I38" s="130" t="str">
        <f t="shared" ca="1" si="5"/>
        <v/>
      </c>
    </row>
    <row r="39" spans="2:9" x14ac:dyDescent="0.4">
      <c r="B39" s="132" t="str">
        <f t="shared" ca="1" si="0"/>
        <v/>
      </c>
      <c r="C39" s="112" t="str">
        <f t="shared" ca="1" si="1"/>
        <v/>
      </c>
      <c r="D39" s="130" t="str">
        <f t="shared" ca="1" si="2"/>
        <v/>
      </c>
      <c r="E39" s="130"/>
      <c r="F39" s="131"/>
      <c r="G39" s="132" t="str">
        <f t="shared" ca="1" si="3"/>
        <v/>
      </c>
      <c r="H39" s="112" t="str">
        <f t="shared" ca="1" si="4"/>
        <v/>
      </c>
      <c r="I39" s="130" t="str">
        <f t="shared" ca="1" si="5"/>
        <v/>
      </c>
    </row>
    <row r="40" spans="2:9" x14ac:dyDescent="0.4">
      <c r="B40" s="132" t="str">
        <f t="shared" ca="1" si="0"/>
        <v/>
      </c>
      <c r="C40" s="112" t="str">
        <f t="shared" ca="1" si="1"/>
        <v/>
      </c>
      <c r="D40" s="130" t="str">
        <f t="shared" ca="1" si="2"/>
        <v/>
      </c>
      <c r="E40" s="130"/>
      <c r="F40" s="131"/>
      <c r="G40" s="132" t="str">
        <f t="shared" ca="1" si="3"/>
        <v/>
      </c>
      <c r="H40" s="112" t="str">
        <f t="shared" ca="1" si="4"/>
        <v/>
      </c>
      <c r="I40" s="130" t="str">
        <f t="shared" ca="1" si="5"/>
        <v/>
      </c>
    </row>
    <row r="41" spans="2:9" x14ac:dyDescent="0.4">
      <c r="B41" s="132" t="str">
        <f t="shared" ca="1" si="0"/>
        <v/>
      </c>
      <c r="C41" s="112" t="str">
        <f t="shared" ca="1" si="1"/>
        <v/>
      </c>
      <c r="D41" s="130" t="str">
        <f t="shared" ca="1" si="2"/>
        <v/>
      </c>
      <c r="E41" s="130"/>
      <c r="F41" s="131"/>
      <c r="G41" s="132" t="str">
        <f t="shared" ca="1" si="3"/>
        <v/>
      </c>
      <c r="H41" s="112" t="str">
        <f t="shared" ca="1" si="4"/>
        <v/>
      </c>
      <c r="I41" s="130" t="str">
        <f t="shared" ca="1" si="5"/>
        <v/>
      </c>
    </row>
    <row r="42" spans="2:9" x14ac:dyDescent="0.4">
      <c r="B42" s="132" t="str">
        <f t="shared" ca="1" si="0"/>
        <v/>
      </c>
      <c r="C42" s="112" t="str">
        <f t="shared" ca="1" si="1"/>
        <v/>
      </c>
      <c r="D42" s="130" t="str">
        <f t="shared" ca="1" si="2"/>
        <v/>
      </c>
      <c r="E42" s="130"/>
      <c r="F42" s="131"/>
      <c r="G42" s="132" t="str">
        <f t="shared" ca="1" si="3"/>
        <v/>
      </c>
      <c r="H42" s="112" t="str">
        <f t="shared" ca="1" si="4"/>
        <v/>
      </c>
      <c r="I42" s="130" t="str">
        <f t="shared" ca="1" si="5"/>
        <v/>
      </c>
    </row>
    <row r="43" spans="2:9" x14ac:dyDescent="0.4">
      <c r="B43" s="132" t="str">
        <f t="shared" ca="1" si="0"/>
        <v/>
      </c>
      <c r="C43" s="112" t="str">
        <f t="shared" ca="1" si="1"/>
        <v/>
      </c>
      <c r="D43" s="130" t="str">
        <f t="shared" ca="1" si="2"/>
        <v/>
      </c>
      <c r="E43" s="130"/>
      <c r="F43" s="131"/>
      <c r="G43" s="132" t="str">
        <f t="shared" ca="1" si="3"/>
        <v/>
      </c>
      <c r="H43" s="112" t="str">
        <f t="shared" ca="1" si="4"/>
        <v/>
      </c>
      <c r="I43" s="130" t="str">
        <f t="shared" ca="1" si="5"/>
        <v/>
      </c>
    </row>
    <row r="44" spans="2:9" x14ac:dyDescent="0.4">
      <c r="B44" s="132" t="str">
        <f t="shared" ca="1" si="0"/>
        <v/>
      </c>
      <c r="C44" s="112" t="str">
        <f t="shared" ca="1" si="1"/>
        <v/>
      </c>
      <c r="D44" s="130" t="str">
        <f t="shared" ca="1" si="2"/>
        <v/>
      </c>
      <c r="E44" s="130"/>
      <c r="F44" s="131"/>
      <c r="G44" s="132" t="str">
        <f t="shared" ca="1" si="3"/>
        <v/>
      </c>
      <c r="H44" s="112" t="str">
        <f t="shared" ca="1" si="4"/>
        <v/>
      </c>
      <c r="I44" s="130" t="str">
        <f t="shared" ca="1" si="5"/>
        <v/>
      </c>
    </row>
    <row r="45" spans="2:9" x14ac:dyDescent="0.4">
      <c r="B45" s="132" t="str">
        <f t="shared" ca="1" si="0"/>
        <v/>
      </c>
      <c r="C45" s="112" t="str">
        <f t="shared" ca="1" si="1"/>
        <v/>
      </c>
      <c r="D45" s="130" t="str">
        <f t="shared" ca="1" si="2"/>
        <v/>
      </c>
      <c r="E45" s="130"/>
      <c r="F45" s="131"/>
      <c r="G45" s="132" t="str">
        <f t="shared" ca="1" si="3"/>
        <v/>
      </c>
      <c r="H45" s="112" t="str">
        <f t="shared" ca="1" si="4"/>
        <v/>
      </c>
      <c r="I45" s="130" t="str">
        <f t="shared" ca="1" si="5"/>
        <v/>
      </c>
    </row>
    <row r="46" spans="2:9" x14ac:dyDescent="0.4">
      <c r="B46" s="132" t="str">
        <f t="shared" ca="1" si="0"/>
        <v/>
      </c>
      <c r="C46" s="112" t="str">
        <f t="shared" ca="1" si="1"/>
        <v/>
      </c>
      <c r="D46" s="130" t="str">
        <f t="shared" ca="1" si="2"/>
        <v/>
      </c>
      <c r="E46" s="130"/>
      <c r="F46" s="131"/>
      <c r="G46" s="132" t="str">
        <f t="shared" ca="1" si="3"/>
        <v/>
      </c>
      <c r="H46" s="112" t="str">
        <f t="shared" ca="1" si="4"/>
        <v/>
      </c>
      <c r="I46" s="130" t="str">
        <f t="shared" ca="1" si="5"/>
        <v/>
      </c>
    </row>
    <row r="47" spans="2:9" x14ac:dyDescent="0.4">
      <c r="B47" s="132" t="str">
        <f t="shared" ca="1" si="0"/>
        <v/>
      </c>
      <c r="C47" s="112" t="str">
        <f t="shared" ca="1" si="1"/>
        <v/>
      </c>
      <c r="D47" s="130" t="str">
        <f t="shared" ca="1" si="2"/>
        <v/>
      </c>
      <c r="E47" s="130"/>
      <c r="F47" s="131"/>
      <c r="G47" s="132" t="str">
        <f t="shared" ca="1" si="3"/>
        <v/>
      </c>
      <c r="H47" s="112" t="str">
        <f t="shared" ca="1" si="4"/>
        <v/>
      </c>
      <c r="I47" s="130" t="str">
        <f t="shared" ca="1" si="5"/>
        <v/>
      </c>
    </row>
    <row r="48" spans="2:9" x14ac:dyDescent="0.4">
      <c r="B48" s="132" t="str">
        <f t="shared" ca="1" si="0"/>
        <v/>
      </c>
      <c r="C48" s="112" t="str">
        <f t="shared" ca="1" si="1"/>
        <v/>
      </c>
      <c r="D48" s="130" t="str">
        <f t="shared" ca="1" si="2"/>
        <v/>
      </c>
      <c r="E48" s="130"/>
      <c r="F48" s="131"/>
      <c r="G48" s="132" t="str">
        <f t="shared" ca="1" si="3"/>
        <v/>
      </c>
      <c r="H48" s="112" t="str">
        <f t="shared" ca="1" si="4"/>
        <v/>
      </c>
      <c r="I48" s="130" t="str">
        <f t="shared" ca="1" si="5"/>
        <v/>
      </c>
    </row>
    <row r="49" spans="2:9" x14ac:dyDescent="0.4">
      <c r="B49" s="132" t="str">
        <f t="shared" ca="1" si="0"/>
        <v/>
      </c>
      <c r="C49" s="112" t="str">
        <f t="shared" ca="1" si="1"/>
        <v/>
      </c>
      <c r="D49" s="130" t="str">
        <f t="shared" ca="1" si="2"/>
        <v/>
      </c>
      <c r="E49" s="130"/>
      <c r="F49" s="131"/>
      <c r="G49" s="132" t="str">
        <f t="shared" ca="1" si="3"/>
        <v/>
      </c>
      <c r="H49" s="112" t="str">
        <f t="shared" ca="1" si="4"/>
        <v/>
      </c>
      <c r="I49" s="130" t="str">
        <f t="shared" ca="1" si="5"/>
        <v/>
      </c>
    </row>
    <row r="50" spans="2:9" x14ac:dyDescent="0.4">
      <c r="B50" s="132" t="str">
        <f t="shared" ca="1" si="0"/>
        <v/>
      </c>
      <c r="C50" s="112" t="str">
        <f t="shared" ca="1" si="1"/>
        <v/>
      </c>
      <c r="D50" s="130" t="str">
        <f t="shared" ca="1" si="2"/>
        <v/>
      </c>
      <c r="E50" s="130"/>
      <c r="F50" s="131"/>
      <c r="G50" s="132" t="str">
        <f t="shared" ca="1" si="3"/>
        <v/>
      </c>
      <c r="H50" s="112" t="str">
        <f t="shared" ca="1" si="4"/>
        <v/>
      </c>
      <c r="I50" s="130" t="str">
        <f t="shared" ca="1" si="5"/>
        <v/>
      </c>
    </row>
    <row r="51" spans="2:9" x14ac:dyDescent="0.4">
      <c r="B51" s="132" t="str">
        <f t="shared" ca="1" si="0"/>
        <v/>
      </c>
      <c r="C51" s="112" t="str">
        <f t="shared" ca="1" si="1"/>
        <v/>
      </c>
      <c r="D51" s="130" t="str">
        <f t="shared" ca="1" si="2"/>
        <v/>
      </c>
      <c r="E51" s="130"/>
      <c r="F51" s="131"/>
      <c r="G51" s="132" t="str">
        <f t="shared" ca="1" si="3"/>
        <v/>
      </c>
      <c r="H51" s="112" t="str">
        <f t="shared" ca="1" si="4"/>
        <v/>
      </c>
      <c r="I51" s="130" t="str">
        <f t="shared" ca="1" si="5"/>
        <v/>
      </c>
    </row>
    <row r="52" spans="2:9" x14ac:dyDescent="0.4">
      <c r="B52" s="132" t="str">
        <f t="shared" ca="1" si="0"/>
        <v/>
      </c>
      <c r="C52" s="112" t="str">
        <f t="shared" ca="1" si="1"/>
        <v/>
      </c>
      <c r="D52" s="130" t="str">
        <f t="shared" ca="1" si="2"/>
        <v/>
      </c>
      <c r="E52" s="130"/>
      <c r="F52" s="131"/>
      <c r="G52" s="132" t="str">
        <f t="shared" ca="1" si="3"/>
        <v/>
      </c>
      <c r="H52" s="112" t="str">
        <f t="shared" ca="1" si="4"/>
        <v/>
      </c>
      <c r="I52" s="130" t="str">
        <f t="shared" ca="1" si="5"/>
        <v/>
      </c>
    </row>
    <row r="53" spans="2:9" x14ac:dyDescent="0.4">
      <c r="B53" s="132" t="str">
        <f t="shared" ca="1" si="0"/>
        <v/>
      </c>
      <c r="C53" s="112" t="str">
        <f t="shared" ca="1" si="1"/>
        <v/>
      </c>
      <c r="D53" s="130" t="str">
        <f t="shared" ca="1" si="2"/>
        <v/>
      </c>
      <c r="E53" s="130"/>
      <c r="F53" s="131"/>
      <c r="G53" s="132" t="str">
        <f t="shared" ca="1" si="3"/>
        <v/>
      </c>
      <c r="H53" s="112" t="str">
        <f t="shared" ca="1" si="4"/>
        <v/>
      </c>
      <c r="I53" s="130" t="str">
        <f t="shared" ca="1" si="5"/>
        <v/>
      </c>
    </row>
    <row r="54" spans="2:9" x14ac:dyDescent="0.4">
      <c r="B54" s="132" t="str">
        <f t="shared" ca="1" si="0"/>
        <v/>
      </c>
      <c r="C54" s="112" t="str">
        <f t="shared" ca="1" si="1"/>
        <v/>
      </c>
      <c r="D54" s="130" t="str">
        <f t="shared" ca="1" si="2"/>
        <v/>
      </c>
      <c r="E54" s="130"/>
      <c r="F54" s="131"/>
      <c r="G54" s="132" t="str">
        <f t="shared" ca="1" si="3"/>
        <v/>
      </c>
      <c r="H54" s="112" t="str">
        <f t="shared" ca="1" si="4"/>
        <v/>
      </c>
      <c r="I54" s="130" t="str">
        <f t="shared" ca="1" si="5"/>
        <v/>
      </c>
    </row>
    <row r="55" spans="2:9" x14ac:dyDescent="0.4">
      <c r="B55" s="132" t="str">
        <f t="shared" ca="1" si="0"/>
        <v/>
      </c>
      <c r="C55" s="112" t="str">
        <f t="shared" ca="1" si="1"/>
        <v/>
      </c>
      <c r="D55" s="130" t="str">
        <f t="shared" ca="1" si="2"/>
        <v/>
      </c>
      <c r="E55" s="130"/>
      <c r="F55" s="131"/>
      <c r="G55" s="132" t="str">
        <f t="shared" ca="1" si="3"/>
        <v/>
      </c>
      <c r="H55" s="112" t="str">
        <f t="shared" ca="1" si="4"/>
        <v/>
      </c>
      <c r="I55" s="130" t="str">
        <f t="shared" ca="1" si="5"/>
        <v/>
      </c>
    </row>
    <row r="56" spans="2:9" x14ac:dyDescent="0.4">
      <c r="B56" s="132" t="str">
        <f t="shared" ca="1" si="0"/>
        <v/>
      </c>
      <c r="C56" s="112" t="str">
        <f t="shared" ca="1" si="1"/>
        <v/>
      </c>
      <c r="D56" s="130" t="str">
        <f t="shared" ca="1" si="2"/>
        <v/>
      </c>
      <c r="E56" s="130"/>
      <c r="F56" s="131"/>
      <c r="G56" s="132" t="str">
        <f t="shared" ca="1" si="3"/>
        <v/>
      </c>
      <c r="H56" s="112" t="str">
        <f t="shared" ca="1" si="4"/>
        <v/>
      </c>
      <c r="I56" s="130" t="str">
        <f t="shared" ca="1" si="5"/>
        <v/>
      </c>
    </row>
    <row r="57" spans="2:9" x14ac:dyDescent="0.4">
      <c r="B57" s="132" t="str">
        <f t="shared" ca="1" si="0"/>
        <v/>
      </c>
      <c r="C57" s="112" t="str">
        <f t="shared" ca="1" si="1"/>
        <v/>
      </c>
      <c r="D57" s="130" t="str">
        <f t="shared" ca="1" si="2"/>
        <v/>
      </c>
      <c r="E57" s="130"/>
      <c r="F57" s="131"/>
      <c r="G57" s="132" t="str">
        <f t="shared" ca="1" si="3"/>
        <v/>
      </c>
      <c r="H57" s="112" t="str">
        <f t="shared" ca="1" si="4"/>
        <v/>
      </c>
      <c r="I57" s="130" t="str">
        <f t="shared" ca="1" si="5"/>
        <v/>
      </c>
    </row>
    <row r="58" spans="2:9" x14ac:dyDescent="0.4">
      <c r="B58" s="132" t="str">
        <f t="shared" ca="1" si="0"/>
        <v/>
      </c>
      <c r="C58" s="112" t="str">
        <f t="shared" ca="1" si="1"/>
        <v/>
      </c>
      <c r="D58" s="130" t="str">
        <f t="shared" ca="1" si="2"/>
        <v/>
      </c>
      <c r="E58" s="130"/>
      <c r="F58" s="131"/>
      <c r="G58" s="132" t="str">
        <f t="shared" ca="1" si="3"/>
        <v/>
      </c>
      <c r="H58" s="112" t="str">
        <f t="shared" ca="1" si="4"/>
        <v/>
      </c>
      <c r="I58" s="130" t="str">
        <f t="shared" ca="1" si="5"/>
        <v/>
      </c>
    </row>
    <row r="59" spans="2:9" x14ac:dyDescent="0.4">
      <c r="B59" s="132" t="str">
        <f t="shared" ca="1" si="0"/>
        <v/>
      </c>
      <c r="C59" s="112" t="str">
        <f t="shared" ca="1" si="1"/>
        <v/>
      </c>
      <c r="D59" s="130" t="str">
        <f t="shared" ca="1" si="2"/>
        <v/>
      </c>
      <c r="E59" s="130"/>
      <c r="F59" s="131"/>
      <c r="G59" s="132" t="str">
        <f t="shared" ca="1" si="3"/>
        <v/>
      </c>
      <c r="H59" s="112" t="str">
        <f t="shared" ca="1" si="4"/>
        <v/>
      </c>
      <c r="I59" s="130" t="str">
        <f t="shared" ca="1" si="5"/>
        <v/>
      </c>
    </row>
    <row r="60" spans="2:9" x14ac:dyDescent="0.4">
      <c r="B60" s="132" t="str">
        <f t="shared" ca="1" si="0"/>
        <v/>
      </c>
      <c r="C60" s="112" t="str">
        <f t="shared" ca="1" si="1"/>
        <v/>
      </c>
      <c r="D60" s="130" t="str">
        <f t="shared" ca="1" si="2"/>
        <v/>
      </c>
      <c r="E60" s="130"/>
      <c r="F60" s="131"/>
      <c r="G60" s="132" t="str">
        <f t="shared" ca="1" si="3"/>
        <v/>
      </c>
      <c r="H60" s="112" t="str">
        <f t="shared" ca="1" si="4"/>
        <v/>
      </c>
      <c r="I60" s="130" t="str">
        <f t="shared" ca="1" si="5"/>
        <v/>
      </c>
    </row>
    <row r="61" spans="2:9" x14ac:dyDescent="0.4">
      <c r="B61" s="132" t="str">
        <f t="shared" ca="1" si="0"/>
        <v/>
      </c>
      <c r="C61" s="112" t="str">
        <f t="shared" ca="1" si="1"/>
        <v/>
      </c>
      <c r="D61" s="130" t="str">
        <f t="shared" ca="1" si="2"/>
        <v/>
      </c>
      <c r="E61" s="130"/>
      <c r="F61" s="131"/>
      <c r="G61" s="132" t="str">
        <f t="shared" ca="1" si="3"/>
        <v/>
      </c>
      <c r="H61" s="112" t="str">
        <f t="shared" ca="1" si="4"/>
        <v/>
      </c>
      <c r="I61" s="130" t="str">
        <f t="shared" ca="1" si="5"/>
        <v/>
      </c>
    </row>
    <row r="62" spans="2:9" x14ac:dyDescent="0.4">
      <c r="B62" s="132" t="str">
        <f t="shared" ca="1" si="0"/>
        <v/>
      </c>
      <c r="C62" s="112" t="str">
        <f t="shared" ca="1" si="1"/>
        <v/>
      </c>
      <c r="D62" s="130" t="str">
        <f t="shared" ca="1" si="2"/>
        <v/>
      </c>
      <c r="E62" s="130"/>
      <c r="F62" s="131"/>
      <c r="G62" s="132" t="str">
        <f t="shared" ca="1" si="3"/>
        <v/>
      </c>
      <c r="H62" s="112" t="str">
        <f t="shared" ca="1" si="4"/>
        <v/>
      </c>
      <c r="I62" s="130" t="str">
        <f t="shared" ca="1" si="5"/>
        <v/>
      </c>
    </row>
    <row r="63" spans="2:9" x14ac:dyDescent="0.4">
      <c r="B63" s="132" t="str">
        <f t="shared" ca="1" si="0"/>
        <v/>
      </c>
      <c r="C63" s="112" t="str">
        <f t="shared" ca="1" si="1"/>
        <v/>
      </c>
      <c r="D63" s="130" t="str">
        <f t="shared" ca="1" si="2"/>
        <v/>
      </c>
      <c r="E63" s="130"/>
      <c r="F63" s="131"/>
      <c r="G63" s="132" t="str">
        <f t="shared" ca="1" si="3"/>
        <v/>
      </c>
      <c r="H63" s="112" t="str">
        <f t="shared" ca="1" si="4"/>
        <v/>
      </c>
      <c r="I63" s="130" t="str">
        <f t="shared" ca="1" si="5"/>
        <v/>
      </c>
    </row>
    <row r="64" spans="2:9" x14ac:dyDescent="0.4">
      <c r="B64" s="132" t="str">
        <f t="shared" ca="1" si="0"/>
        <v/>
      </c>
      <c r="C64" s="112" t="str">
        <f t="shared" ca="1" si="1"/>
        <v/>
      </c>
      <c r="D64" s="130" t="str">
        <f t="shared" ca="1" si="2"/>
        <v/>
      </c>
      <c r="E64" s="130"/>
      <c r="F64" s="131"/>
      <c r="G64" s="132" t="str">
        <f t="shared" ca="1" si="3"/>
        <v/>
      </c>
      <c r="H64" s="112" t="str">
        <f t="shared" ca="1" si="4"/>
        <v/>
      </c>
      <c r="I64" s="130" t="str">
        <f t="shared" ca="1" si="5"/>
        <v/>
      </c>
    </row>
    <row r="65" spans="2:9" x14ac:dyDescent="0.4">
      <c r="B65" s="132" t="str">
        <f t="shared" ca="1" si="0"/>
        <v/>
      </c>
      <c r="C65" s="112" t="str">
        <f t="shared" ca="1" si="1"/>
        <v/>
      </c>
      <c r="D65" s="130" t="str">
        <f t="shared" ca="1" si="2"/>
        <v/>
      </c>
      <c r="E65" s="130"/>
      <c r="F65" s="131"/>
      <c r="G65" s="132" t="str">
        <f t="shared" ca="1" si="3"/>
        <v/>
      </c>
      <c r="H65" s="112" t="str">
        <f t="shared" ca="1" si="4"/>
        <v/>
      </c>
      <c r="I65" s="130" t="str">
        <f t="shared" ca="1" si="5"/>
        <v/>
      </c>
    </row>
    <row r="66" spans="2:9" x14ac:dyDescent="0.4">
      <c r="B66" s="132" t="str">
        <f t="shared" ca="1" si="0"/>
        <v/>
      </c>
      <c r="C66" s="112" t="str">
        <f t="shared" ca="1" si="1"/>
        <v/>
      </c>
      <c r="D66" s="130" t="str">
        <f t="shared" ca="1" si="2"/>
        <v/>
      </c>
      <c r="E66" s="130"/>
      <c r="F66" s="131"/>
      <c r="G66" s="132" t="str">
        <f t="shared" ca="1" si="3"/>
        <v/>
      </c>
      <c r="H66" s="112" t="str">
        <f t="shared" ca="1" si="4"/>
        <v/>
      </c>
      <c r="I66" s="130" t="str">
        <f t="shared" ca="1" si="5"/>
        <v/>
      </c>
    </row>
    <row r="67" spans="2:9" x14ac:dyDescent="0.4">
      <c r="B67" s="132" t="str">
        <f t="shared" ca="1" si="0"/>
        <v/>
      </c>
      <c r="C67" s="112" t="str">
        <f t="shared" ca="1" si="1"/>
        <v/>
      </c>
      <c r="D67" s="130" t="str">
        <f t="shared" ca="1" si="2"/>
        <v/>
      </c>
      <c r="E67" s="130"/>
      <c r="F67" s="131"/>
      <c r="G67" s="132" t="str">
        <f t="shared" ca="1" si="3"/>
        <v/>
      </c>
      <c r="H67" s="112" t="str">
        <f t="shared" ca="1" si="4"/>
        <v/>
      </c>
      <c r="I67" s="130" t="str">
        <f t="shared" ca="1" si="5"/>
        <v/>
      </c>
    </row>
    <row r="68" spans="2:9" x14ac:dyDescent="0.4">
      <c r="B68" s="132" t="str">
        <f t="shared" ca="1" si="0"/>
        <v/>
      </c>
      <c r="C68" s="112" t="str">
        <f t="shared" ca="1" si="1"/>
        <v/>
      </c>
      <c r="D68" s="130" t="str">
        <f t="shared" ca="1" si="2"/>
        <v/>
      </c>
      <c r="E68" s="130"/>
      <c r="F68" s="131"/>
      <c r="G68" s="132" t="str">
        <f t="shared" ca="1" si="3"/>
        <v/>
      </c>
      <c r="H68" s="112" t="str">
        <f t="shared" ca="1" si="4"/>
        <v/>
      </c>
      <c r="I68" s="130" t="str">
        <f t="shared" ca="1" si="5"/>
        <v/>
      </c>
    </row>
    <row r="69" spans="2:9" x14ac:dyDescent="0.4">
      <c r="B69" s="132" t="str">
        <f t="shared" ca="1" si="0"/>
        <v/>
      </c>
      <c r="C69" s="112" t="str">
        <f t="shared" ca="1" si="1"/>
        <v/>
      </c>
      <c r="D69" s="130" t="str">
        <f t="shared" ca="1" si="2"/>
        <v/>
      </c>
      <c r="E69" s="130"/>
      <c r="F69" s="131"/>
      <c r="G69" s="132" t="str">
        <f t="shared" ca="1" si="3"/>
        <v/>
      </c>
      <c r="H69" s="112" t="str">
        <f t="shared" ca="1" si="4"/>
        <v/>
      </c>
      <c r="I69" s="130" t="str">
        <f t="shared" ca="1" si="5"/>
        <v/>
      </c>
    </row>
    <row r="70" spans="2:9" x14ac:dyDescent="0.4">
      <c r="B70" s="132" t="str">
        <f t="shared" ref="B70:B133" ca="1" si="6">IF(ISNA(VLOOKUP(ROW()-5,資表借,1,FALSE))=TRUE,"",VLOOKUP(ROW()-5,資表借,11,FALSE))</f>
        <v/>
      </c>
      <c r="C70" s="112" t="str">
        <f t="shared" ref="C70:C133" ca="1" si="7">IF(ISNA(VLOOKUP(ROW()-5,資表借,1,FALSE))=TRUE,"",VLOOKUP(ROW()-5,資表借,13,FALSE))</f>
        <v/>
      </c>
      <c r="D70" s="130" t="str">
        <f t="shared" ref="D70:D133" ca="1" si="8">IF(ISNA(VLOOKUP(ROW()-5,資表借,1,FALSE))=TRUE,"",IF(VLOOKUP(ROW()-5,資表借,14,FALSE)="貸",VLOOKUP(ROW()-5,資表借,15,FALSE)*-1,VLOOKUP(ROW()-5,資表借,15,FALSE)))</f>
        <v/>
      </c>
      <c r="E70" s="130"/>
      <c r="F70" s="131"/>
      <c r="G70" s="132" t="str">
        <f t="shared" ref="G70:G133" ca="1" si="9">IF(ISNA(VLOOKUP(ROW()-5,資表貸,1,FALSE))=TRUE,"",VLOOKUP(ROW()-5,資表貸,9,FALSE))</f>
        <v/>
      </c>
      <c r="H70" s="112" t="str">
        <f t="shared" ref="H70:H133" ca="1" si="10">IF(ISNA(VLOOKUP(ROW()-5,資表貸,1,FALSE))=TRUE,"",VLOOKUP(ROW()-5,資表貸,11,FALSE))</f>
        <v/>
      </c>
      <c r="I70" s="130" t="str">
        <f t="shared" ref="I70:I133" ca="1" si="11">IF(ISNA(VLOOKUP(ROW()-5,資表貸,1,FALSE))=TRUE,"",IF(VLOOKUP(ROW()-5,資表貸,12,FALSE)="借",VLOOKUP(ROW()-5,資表貸,13,FALSE)*-1,VLOOKUP(ROW()-5,資表貸,13,FALSE)))</f>
        <v/>
      </c>
    </row>
    <row r="71" spans="2:9" x14ac:dyDescent="0.4">
      <c r="B71" s="132" t="str">
        <f t="shared" ca="1" si="6"/>
        <v/>
      </c>
      <c r="C71" s="112" t="str">
        <f t="shared" ca="1" si="7"/>
        <v/>
      </c>
      <c r="D71" s="130" t="str">
        <f t="shared" ca="1" si="8"/>
        <v/>
      </c>
      <c r="E71" s="130"/>
      <c r="F71" s="131"/>
      <c r="G71" s="132" t="str">
        <f t="shared" ca="1" si="9"/>
        <v/>
      </c>
      <c r="H71" s="112" t="str">
        <f t="shared" ca="1" si="10"/>
        <v/>
      </c>
      <c r="I71" s="130" t="str">
        <f t="shared" ca="1" si="11"/>
        <v/>
      </c>
    </row>
    <row r="72" spans="2:9" x14ac:dyDescent="0.4">
      <c r="B72" s="132" t="str">
        <f t="shared" ca="1" si="6"/>
        <v/>
      </c>
      <c r="C72" s="112" t="str">
        <f t="shared" ca="1" si="7"/>
        <v/>
      </c>
      <c r="D72" s="130" t="str">
        <f t="shared" ca="1" si="8"/>
        <v/>
      </c>
      <c r="E72" s="130"/>
      <c r="F72" s="131"/>
      <c r="G72" s="132" t="str">
        <f t="shared" ca="1" si="9"/>
        <v/>
      </c>
      <c r="H72" s="112" t="str">
        <f t="shared" ca="1" si="10"/>
        <v/>
      </c>
      <c r="I72" s="130" t="str">
        <f t="shared" ca="1" si="11"/>
        <v/>
      </c>
    </row>
    <row r="73" spans="2:9" x14ac:dyDescent="0.4">
      <c r="B73" s="132" t="str">
        <f t="shared" ca="1" si="6"/>
        <v/>
      </c>
      <c r="C73" s="112" t="str">
        <f t="shared" ca="1" si="7"/>
        <v/>
      </c>
      <c r="D73" s="130" t="str">
        <f t="shared" ca="1" si="8"/>
        <v/>
      </c>
      <c r="E73" s="130"/>
      <c r="F73" s="131"/>
      <c r="G73" s="132" t="str">
        <f t="shared" ca="1" si="9"/>
        <v/>
      </c>
      <c r="H73" s="112" t="str">
        <f t="shared" ca="1" si="10"/>
        <v/>
      </c>
      <c r="I73" s="130" t="str">
        <f t="shared" ca="1" si="11"/>
        <v/>
      </c>
    </row>
    <row r="74" spans="2:9" x14ac:dyDescent="0.4">
      <c r="B74" s="132" t="str">
        <f t="shared" ca="1" si="6"/>
        <v/>
      </c>
      <c r="C74" s="112" t="str">
        <f t="shared" ca="1" si="7"/>
        <v/>
      </c>
      <c r="D74" s="130" t="str">
        <f t="shared" ca="1" si="8"/>
        <v/>
      </c>
      <c r="E74" s="130"/>
      <c r="F74" s="131"/>
      <c r="G74" s="132" t="str">
        <f t="shared" ca="1" si="9"/>
        <v/>
      </c>
      <c r="H74" s="112" t="str">
        <f t="shared" ca="1" si="10"/>
        <v/>
      </c>
      <c r="I74" s="130" t="str">
        <f t="shared" ca="1" si="11"/>
        <v/>
      </c>
    </row>
    <row r="75" spans="2:9" x14ac:dyDescent="0.4">
      <c r="B75" s="132" t="str">
        <f t="shared" ca="1" si="6"/>
        <v/>
      </c>
      <c r="C75" s="112" t="str">
        <f t="shared" ca="1" si="7"/>
        <v/>
      </c>
      <c r="D75" s="130" t="str">
        <f t="shared" ca="1" si="8"/>
        <v/>
      </c>
      <c r="E75" s="130"/>
      <c r="F75" s="131"/>
      <c r="G75" s="132" t="str">
        <f t="shared" ca="1" si="9"/>
        <v/>
      </c>
      <c r="H75" s="112" t="str">
        <f t="shared" ca="1" si="10"/>
        <v/>
      </c>
      <c r="I75" s="130" t="str">
        <f t="shared" ca="1" si="11"/>
        <v/>
      </c>
    </row>
    <row r="76" spans="2:9" x14ac:dyDescent="0.4">
      <c r="B76" s="132" t="str">
        <f t="shared" ca="1" si="6"/>
        <v/>
      </c>
      <c r="C76" s="112" t="str">
        <f t="shared" ca="1" si="7"/>
        <v/>
      </c>
      <c r="D76" s="130" t="str">
        <f t="shared" ca="1" si="8"/>
        <v/>
      </c>
      <c r="E76" s="130"/>
      <c r="F76" s="131"/>
      <c r="G76" s="132" t="str">
        <f t="shared" ca="1" si="9"/>
        <v/>
      </c>
      <c r="H76" s="112" t="str">
        <f t="shared" ca="1" si="10"/>
        <v/>
      </c>
      <c r="I76" s="130" t="str">
        <f t="shared" ca="1" si="11"/>
        <v/>
      </c>
    </row>
    <row r="77" spans="2:9" x14ac:dyDescent="0.4">
      <c r="B77" s="132" t="str">
        <f t="shared" ca="1" si="6"/>
        <v/>
      </c>
      <c r="C77" s="112" t="str">
        <f t="shared" ca="1" si="7"/>
        <v/>
      </c>
      <c r="D77" s="130" t="str">
        <f t="shared" ca="1" si="8"/>
        <v/>
      </c>
      <c r="E77" s="130"/>
      <c r="F77" s="131"/>
      <c r="G77" s="132" t="str">
        <f t="shared" ca="1" si="9"/>
        <v/>
      </c>
      <c r="H77" s="112" t="str">
        <f t="shared" ca="1" si="10"/>
        <v/>
      </c>
      <c r="I77" s="130" t="str">
        <f t="shared" ca="1" si="11"/>
        <v/>
      </c>
    </row>
    <row r="78" spans="2:9" x14ac:dyDescent="0.4">
      <c r="B78" s="132" t="str">
        <f t="shared" ca="1" si="6"/>
        <v/>
      </c>
      <c r="C78" s="112" t="str">
        <f t="shared" ca="1" si="7"/>
        <v/>
      </c>
      <c r="D78" s="130" t="str">
        <f t="shared" ca="1" si="8"/>
        <v/>
      </c>
      <c r="E78" s="130"/>
      <c r="F78" s="131"/>
      <c r="G78" s="132" t="str">
        <f t="shared" ca="1" si="9"/>
        <v/>
      </c>
      <c r="H78" s="112" t="str">
        <f t="shared" ca="1" si="10"/>
        <v/>
      </c>
      <c r="I78" s="130" t="str">
        <f t="shared" ca="1" si="11"/>
        <v/>
      </c>
    </row>
    <row r="79" spans="2:9" x14ac:dyDescent="0.4">
      <c r="B79" s="132" t="str">
        <f t="shared" ca="1" si="6"/>
        <v/>
      </c>
      <c r="C79" s="112" t="str">
        <f t="shared" ca="1" si="7"/>
        <v/>
      </c>
      <c r="D79" s="130" t="str">
        <f t="shared" ca="1" si="8"/>
        <v/>
      </c>
      <c r="E79" s="130"/>
      <c r="F79" s="131"/>
      <c r="G79" s="132" t="str">
        <f t="shared" ca="1" si="9"/>
        <v/>
      </c>
      <c r="H79" s="112" t="str">
        <f t="shared" ca="1" si="10"/>
        <v/>
      </c>
      <c r="I79" s="130" t="str">
        <f t="shared" ca="1" si="11"/>
        <v/>
      </c>
    </row>
    <row r="80" spans="2:9" x14ac:dyDescent="0.4">
      <c r="B80" s="132" t="str">
        <f t="shared" ca="1" si="6"/>
        <v/>
      </c>
      <c r="C80" s="112" t="str">
        <f t="shared" ca="1" si="7"/>
        <v/>
      </c>
      <c r="D80" s="130" t="str">
        <f t="shared" ca="1" si="8"/>
        <v/>
      </c>
      <c r="E80" s="130"/>
      <c r="F80" s="131"/>
      <c r="G80" s="132" t="str">
        <f t="shared" ca="1" si="9"/>
        <v/>
      </c>
      <c r="H80" s="112" t="str">
        <f t="shared" ca="1" si="10"/>
        <v/>
      </c>
      <c r="I80" s="130" t="str">
        <f t="shared" ca="1" si="11"/>
        <v/>
      </c>
    </row>
    <row r="81" spans="2:9" x14ac:dyDescent="0.4">
      <c r="B81" s="132" t="str">
        <f t="shared" ca="1" si="6"/>
        <v/>
      </c>
      <c r="C81" s="112" t="str">
        <f t="shared" ca="1" si="7"/>
        <v/>
      </c>
      <c r="D81" s="130" t="str">
        <f t="shared" ca="1" si="8"/>
        <v/>
      </c>
      <c r="E81" s="130"/>
      <c r="F81" s="131"/>
      <c r="G81" s="132" t="str">
        <f t="shared" ca="1" si="9"/>
        <v/>
      </c>
      <c r="H81" s="112" t="str">
        <f t="shared" ca="1" si="10"/>
        <v/>
      </c>
      <c r="I81" s="130" t="str">
        <f t="shared" ca="1" si="11"/>
        <v/>
      </c>
    </row>
    <row r="82" spans="2:9" x14ac:dyDescent="0.4">
      <c r="B82" s="132" t="str">
        <f t="shared" ca="1" si="6"/>
        <v/>
      </c>
      <c r="C82" s="112" t="str">
        <f t="shared" ca="1" si="7"/>
        <v/>
      </c>
      <c r="D82" s="130" t="str">
        <f t="shared" ca="1" si="8"/>
        <v/>
      </c>
      <c r="E82" s="130"/>
      <c r="F82" s="131"/>
      <c r="G82" s="132" t="str">
        <f t="shared" ca="1" si="9"/>
        <v/>
      </c>
      <c r="H82" s="112" t="str">
        <f t="shared" ca="1" si="10"/>
        <v/>
      </c>
      <c r="I82" s="130" t="str">
        <f t="shared" ca="1" si="11"/>
        <v/>
      </c>
    </row>
    <row r="83" spans="2:9" x14ac:dyDescent="0.4">
      <c r="B83" s="132" t="str">
        <f t="shared" ca="1" si="6"/>
        <v/>
      </c>
      <c r="C83" s="112" t="str">
        <f t="shared" ca="1" si="7"/>
        <v/>
      </c>
      <c r="D83" s="130" t="str">
        <f t="shared" ca="1" si="8"/>
        <v/>
      </c>
      <c r="E83" s="130"/>
      <c r="F83" s="131"/>
      <c r="G83" s="132" t="str">
        <f t="shared" ca="1" si="9"/>
        <v/>
      </c>
      <c r="H83" s="112" t="str">
        <f t="shared" ca="1" si="10"/>
        <v/>
      </c>
      <c r="I83" s="130" t="str">
        <f t="shared" ca="1" si="11"/>
        <v/>
      </c>
    </row>
    <row r="84" spans="2:9" x14ac:dyDescent="0.4">
      <c r="B84" s="132" t="str">
        <f t="shared" ca="1" si="6"/>
        <v/>
      </c>
      <c r="C84" s="112" t="str">
        <f t="shared" ca="1" si="7"/>
        <v/>
      </c>
      <c r="D84" s="130" t="str">
        <f t="shared" ca="1" si="8"/>
        <v/>
      </c>
      <c r="E84" s="130"/>
      <c r="F84" s="131"/>
      <c r="G84" s="132" t="str">
        <f t="shared" ca="1" si="9"/>
        <v/>
      </c>
      <c r="H84" s="112" t="str">
        <f t="shared" ca="1" si="10"/>
        <v/>
      </c>
      <c r="I84" s="130" t="str">
        <f t="shared" ca="1" si="11"/>
        <v/>
      </c>
    </row>
    <row r="85" spans="2:9" x14ac:dyDescent="0.4">
      <c r="B85" s="132" t="str">
        <f t="shared" ca="1" si="6"/>
        <v/>
      </c>
      <c r="C85" s="112" t="str">
        <f t="shared" ca="1" si="7"/>
        <v/>
      </c>
      <c r="D85" s="130" t="str">
        <f t="shared" ca="1" si="8"/>
        <v/>
      </c>
      <c r="E85" s="130"/>
      <c r="F85" s="131"/>
      <c r="G85" s="132" t="str">
        <f t="shared" ca="1" si="9"/>
        <v/>
      </c>
      <c r="H85" s="112" t="str">
        <f t="shared" ca="1" si="10"/>
        <v/>
      </c>
      <c r="I85" s="130" t="str">
        <f t="shared" ca="1" si="11"/>
        <v/>
      </c>
    </row>
    <row r="86" spans="2:9" x14ac:dyDescent="0.4">
      <c r="B86" s="132" t="str">
        <f t="shared" ca="1" si="6"/>
        <v/>
      </c>
      <c r="C86" s="112" t="str">
        <f t="shared" ca="1" si="7"/>
        <v/>
      </c>
      <c r="D86" s="130" t="str">
        <f t="shared" ca="1" si="8"/>
        <v/>
      </c>
      <c r="E86" s="130"/>
      <c r="F86" s="131"/>
      <c r="G86" s="132" t="str">
        <f t="shared" ca="1" si="9"/>
        <v/>
      </c>
      <c r="H86" s="112" t="str">
        <f t="shared" ca="1" si="10"/>
        <v/>
      </c>
      <c r="I86" s="130" t="str">
        <f t="shared" ca="1" si="11"/>
        <v/>
      </c>
    </row>
    <row r="87" spans="2:9" x14ac:dyDescent="0.4">
      <c r="B87" s="132" t="str">
        <f t="shared" ca="1" si="6"/>
        <v/>
      </c>
      <c r="C87" s="112" t="str">
        <f t="shared" ca="1" si="7"/>
        <v/>
      </c>
      <c r="D87" s="130" t="str">
        <f t="shared" ca="1" si="8"/>
        <v/>
      </c>
      <c r="E87" s="130"/>
      <c r="F87" s="131"/>
      <c r="G87" s="132" t="str">
        <f t="shared" ca="1" si="9"/>
        <v/>
      </c>
      <c r="H87" s="112" t="str">
        <f t="shared" ca="1" si="10"/>
        <v/>
      </c>
      <c r="I87" s="130" t="str">
        <f t="shared" ca="1" si="11"/>
        <v/>
      </c>
    </row>
    <row r="88" spans="2:9" x14ac:dyDescent="0.4">
      <c r="B88" s="132" t="str">
        <f t="shared" ca="1" si="6"/>
        <v/>
      </c>
      <c r="C88" s="112" t="str">
        <f t="shared" ca="1" si="7"/>
        <v/>
      </c>
      <c r="D88" s="130" t="str">
        <f t="shared" ca="1" si="8"/>
        <v/>
      </c>
      <c r="E88" s="130"/>
      <c r="F88" s="131"/>
      <c r="G88" s="132" t="str">
        <f t="shared" ca="1" si="9"/>
        <v/>
      </c>
      <c r="H88" s="112" t="str">
        <f t="shared" ca="1" si="10"/>
        <v/>
      </c>
      <c r="I88" s="130" t="str">
        <f t="shared" ca="1" si="11"/>
        <v/>
      </c>
    </row>
    <row r="89" spans="2:9" x14ac:dyDescent="0.4">
      <c r="B89" s="132" t="str">
        <f t="shared" ca="1" si="6"/>
        <v/>
      </c>
      <c r="C89" s="112" t="str">
        <f t="shared" ca="1" si="7"/>
        <v/>
      </c>
      <c r="D89" s="130" t="str">
        <f t="shared" ca="1" si="8"/>
        <v/>
      </c>
      <c r="E89" s="130"/>
      <c r="F89" s="131"/>
      <c r="G89" s="132" t="str">
        <f t="shared" ca="1" si="9"/>
        <v/>
      </c>
      <c r="H89" s="112" t="str">
        <f t="shared" ca="1" si="10"/>
        <v/>
      </c>
      <c r="I89" s="130" t="str">
        <f t="shared" ca="1" si="11"/>
        <v/>
      </c>
    </row>
    <row r="90" spans="2:9" x14ac:dyDescent="0.4">
      <c r="B90" s="132" t="str">
        <f t="shared" ca="1" si="6"/>
        <v/>
      </c>
      <c r="C90" s="112" t="str">
        <f t="shared" ca="1" si="7"/>
        <v/>
      </c>
      <c r="D90" s="130" t="str">
        <f t="shared" ca="1" si="8"/>
        <v/>
      </c>
      <c r="E90" s="130"/>
      <c r="F90" s="131"/>
      <c r="G90" s="132" t="str">
        <f t="shared" ca="1" si="9"/>
        <v/>
      </c>
      <c r="H90" s="112" t="str">
        <f t="shared" ca="1" si="10"/>
        <v/>
      </c>
      <c r="I90" s="130" t="str">
        <f t="shared" ca="1" si="11"/>
        <v/>
      </c>
    </row>
    <row r="91" spans="2:9" x14ac:dyDescent="0.4">
      <c r="B91" s="132" t="str">
        <f t="shared" ca="1" si="6"/>
        <v/>
      </c>
      <c r="C91" s="112" t="str">
        <f t="shared" ca="1" si="7"/>
        <v/>
      </c>
      <c r="D91" s="130" t="str">
        <f t="shared" ca="1" si="8"/>
        <v/>
      </c>
      <c r="E91" s="130"/>
      <c r="F91" s="131"/>
      <c r="G91" s="132" t="str">
        <f t="shared" ca="1" si="9"/>
        <v/>
      </c>
      <c r="H91" s="112" t="str">
        <f t="shared" ca="1" si="10"/>
        <v/>
      </c>
      <c r="I91" s="130" t="str">
        <f t="shared" ca="1" si="11"/>
        <v/>
      </c>
    </row>
    <row r="92" spans="2:9" x14ac:dyDescent="0.4">
      <c r="B92" s="132" t="str">
        <f t="shared" ca="1" si="6"/>
        <v/>
      </c>
      <c r="C92" s="112" t="str">
        <f t="shared" ca="1" si="7"/>
        <v/>
      </c>
      <c r="D92" s="130" t="str">
        <f t="shared" ca="1" si="8"/>
        <v/>
      </c>
      <c r="E92" s="130"/>
      <c r="F92" s="131"/>
      <c r="G92" s="132" t="str">
        <f t="shared" ca="1" si="9"/>
        <v/>
      </c>
      <c r="H92" s="112" t="str">
        <f t="shared" ca="1" si="10"/>
        <v/>
      </c>
      <c r="I92" s="130" t="str">
        <f t="shared" ca="1" si="11"/>
        <v/>
      </c>
    </row>
    <row r="93" spans="2:9" x14ac:dyDescent="0.4">
      <c r="B93" s="132" t="str">
        <f t="shared" ca="1" si="6"/>
        <v/>
      </c>
      <c r="C93" s="112" t="str">
        <f t="shared" ca="1" si="7"/>
        <v/>
      </c>
      <c r="D93" s="130" t="str">
        <f t="shared" ca="1" si="8"/>
        <v/>
      </c>
      <c r="E93" s="130"/>
      <c r="F93" s="131"/>
      <c r="G93" s="132" t="str">
        <f t="shared" ca="1" si="9"/>
        <v/>
      </c>
      <c r="H93" s="112" t="str">
        <f t="shared" ca="1" si="10"/>
        <v/>
      </c>
      <c r="I93" s="130" t="str">
        <f t="shared" ca="1" si="11"/>
        <v/>
      </c>
    </row>
    <row r="94" spans="2:9" x14ac:dyDescent="0.4">
      <c r="B94" s="132" t="str">
        <f t="shared" ca="1" si="6"/>
        <v/>
      </c>
      <c r="C94" s="112" t="str">
        <f t="shared" ca="1" si="7"/>
        <v/>
      </c>
      <c r="D94" s="130" t="str">
        <f t="shared" ca="1" si="8"/>
        <v/>
      </c>
      <c r="E94" s="130"/>
      <c r="F94" s="131"/>
      <c r="G94" s="132" t="str">
        <f t="shared" ca="1" si="9"/>
        <v/>
      </c>
      <c r="H94" s="112" t="str">
        <f t="shared" ca="1" si="10"/>
        <v/>
      </c>
      <c r="I94" s="130" t="str">
        <f t="shared" ca="1" si="11"/>
        <v/>
      </c>
    </row>
    <row r="95" spans="2:9" x14ac:dyDescent="0.4">
      <c r="B95" s="132" t="str">
        <f t="shared" ca="1" si="6"/>
        <v/>
      </c>
      <c r="C95" s="112" t="str">
        <f t="shared" ca="1" si="7"/>
        <v/>
      </c>
      <c r="D95" s="130" t="str">
        <f t="shared" ca="1" si="8"/>
        <v/>
      </c>
      <c r="E95" s="130"/>
      <c r="F95" s="131"/>
      <c r="G95" s="132" t="str">
        <f t="shared" ca="1" si="9"/>
        <v/>
      </c>
      <c r="H95" s="112" t="str">
        <f t="shared" ca="1" si="10"/>
        <v/>
      </c>
      <c r="I95" s="130" t="str">
        <f t="shared" ca="1" si="11"/>
        <v/>
      </c>
    </row>
    <row r="96" spans="2:9" x14ac:dyDescent="0.4">
      <c r="B96" s="132" t="str">
        <f t="shared" ca="1" si="6"/>
        <v/>
      </c>
      <c r="C96" s="112" t="str">
        <f t="shared" ca="1" si="7"/>
        <v/>
      </c>
      <c r="D96" s="130" t="str">
        <f t="shared" ca="1" si="8"/>
        <v/>
      </c>
      <c r="E96" s="130"/>
      <c r="F96" s="131"/>
      <c r="G96" s="132" t="str">
        <f t="shared" ca="1" si="9"/>
        <v/>
      </c>
      <c r="H96" s="112" t="str">
        <f t="shared" ca="1" si="10"/>
        <v/>
      </c>
      <c r="I96" s="130" t="str">
        <f t="shared" ca="1" si="11"/>
        <v/>
      </c>
    </row>
    <row r="97" spans="2:9" x14ac:dyDescent="0.4">
      <c r="B97" s="132" t="str">
        <f t="shared" ca="1" si="6"/>
        <v/>
      </c>
      <c r="C97" s="112" t="str">
        <f t="shared" ca="1" si="7"/>
        <v/>
      </c>
      <c r="D97" s="130" t="str">
        <f t="shared" ca="1" si="8"/>
        <v/>
      </c>
      <c r="E97" s="130"/>
      <c r="F97" s="131"/>
      <c r="G97" s="132" t="str">
        <f t="shared" ca="1" si="9"/>
        <v/>
      </c>
      <c r="H97" s="112" t="str">
        <f t="shared" ca="1" si="10"/>
        <v/>
      </c>
      <c r="I97" s="130" t="str">
        <f t="shared" ca="1" si="11"/>
        <v/>
      </c>
    </row>
    <row r="98" spans="2:9" x14ac:dyDescent="0.4">
      <c r="B98" s="132" t="str">
        <f t="shared" ca="1" si="6"/>
        <v/>
      </c>
      <c r="C98" s="112" t="str">
        <f t="shared" ca="1" si="7"/>
        <v/>
      </c>
      <c r="D98" s="130" t="str">
        <f t="shared" ca="1" si="8"/>
        <v/>
      </c>
      <c r="E98" s="130"/>
      <c r="F98" s="131"/>
      <c r="G98" s="132" t="str">
        <f t="shared" ca="1" si="9"/>
        <v/>
      </c>
      <c r="H98" s="112" t="str">
        <f t="shared" ca="1" si="10"/>
        <v/>
      </c>
      <c r="I98" s="130" t="str">
        <f t="shared" ca="1" si="11"/>
        <v/>
      </c>
    </row>
    <row r="99" spans="2:9" x14ac:dyDescent="0.4">
      <c r="B99" s="132" t="str">
        <f t="shared" ca="1" si="6"/>
        <v/>
      </c>
      <c r="C99" s="112" t="str">
        <f t="shared" ca="1" si="7"/>
        <v/>
      </c>
      <c r="D99" s="130" t="str">
        <f t="shared" ca="1" si="8"/>
        <v/>
      </c>
      <c r="E99" s="130"/>
      <c r="F99" s="131"/>
      <c r="G99" s="132" t="str">
        <f t="shared" ca="1" si="9"/>
        <v/>
      </c>
      <c r="H99" s="112" t="str">
        <f t="shared" ca="1" si="10"/>
        <v/>
      </c>
      <c r="I99" s="130" t="str">
        <f t="shared" ca="1" si="11"/>
        <v/>
      </c>
    </row>
    <row r="100" spans="2:9" x14ac:dyDescent="0.4">
      <c r="B100" s="132" t="str">
        <f t="shared" ca="1" si="6"/>
        <v/>
      </c>
      <c r="C100" s="112" t="str">
        <f t="shared" ca="1" si="7"/>
        <v/>
      </c>
      <c r="D100" s="130" t="str">
        <f t="shared" ca="1" si="8"/>
        <v/>
      </c>
      <c r="E100" s="130"/>
      <c r="F100" s="131"/>
      <c r="G100" s="132" t="str">
        <f t="shared" ca="1" si="9"/>
        <v/>
      </c>
      <c r="H100" s="112" t="str">
        <f t="shared" ca="1" si="10"/>
        <v/>
      </c>
      <c r="I100" s="130" t="str">
        <f t="shared" ca="1" si="11"/>
        <v/>
      </c>
    </row>
    <row r="101" spans="2:9" x14ac:dyDescent="0.4">
      <c r="B101" s="132" t="str">
        <f t="shared" ca="1" si="6"/>
        <v/>
      </c>
      <c r="C101" s="112" t="str">
        <f t="shared" ca="1" si="7"/>
        <v/>
      </c>
      <c r="D101" s="130" t="str">
        <f t="shared" ca="1" si="8"/>
        <v/>
      </c>
      <c r="E101" s="130"/>
      <c r="F101" s="131"/>
      <c r="G101" s="132" t="str">
        <f t="shared" ca="1" si="9"/>
        <v/>
      </c>
      <c r="H101" s="112" t="str">
        <f t="shared" ca="1" si="10"/>
        <v/>
      </c>
      <c r="I101" s="130" t="str">
        <f t="shared" ca="1" si="11"/>
        <v/>
      </c>
    </row>
    <row r="102" spans="2:9" x14ac:dyDescent="0.4">
      <c r="B102" s="132" t="str">
        <f t="shared" ca="1" si="6"/>
        <v/>
      </c>
      <c r="C102" s="112" t="str">
        <f t="shared" ca="1" si="7"/>
        <v/>
      </c>
      <c r="D102" s="130" t="str">
        <f t="shared" ca="1" si="8"/>
        <v/>
      </c>
      <c r="E102" s="130"/>
      <c r="F102" s="131"/>
      <c r="G102" s="132" t="str">
        <f t="shared" ca="1" si="9"/>
        <v/>
      </c>
      <c r="H102" s="112" t="str">
        <f t="shared" ca="1" si="10"/>
        <v/>
      </c>
      <c r="I102" s="130" t="str">
        <f t="shared" ca="1" si="11"/>
        <v/>
      </c>
    </row>
    <row r="103" spans="2:9" x14ac:dyDescent="0.4">
      <c r="B103" s="132" t="str">
        <f t="shared" ca="1" si="6"/>
        <v/>
      </c>
      <c r="C103" s="112" t="str">
        <f t="shared" ca="1" si="7"/>
        <v/>
      </c>
      <c r="D103" s="130" t="str">
        <f t="shared" ca="1" si="8"/>
        <v/>
      </c>
      <c r="E103" s="130"/>
      <c r="F103" s="131"/>
      <c r="G103" s="132" t="str">
        <f t="shared" ca="1" si="9"/>
        <v/>
      </c>
      <c r="H103" s="112" t="str">
        <f t="shared" ca="1" si="10"/>
        <v/>
      </c>
      <c r="I103" s="130" t="str">
        <f t="shared" ca="1" si="11"/>
        <v/>
      </c>
    </row>
    <row r="104" spans="2:9" x14ac:dyDescent="0.4">
      <c r="B104" s="132" t="str">
        <f t="shared" ca="1" si="6"/>
        <v/>
      </c>
      <c r="C104" s="112" t="str">
        <f t="shared" ca="1" si="7"/>
        <v/>
      </c>
      <c r="D104" s="130" t="str">
        <f t="shared" ca="1" si="8"/>
        <v/>
      </c>
      <c r="E104" s="130"/>
      <c r="F104" s="131"/>
      <c r="G104" s="132" t="str">
        <f t="shared" ca="1" si="9"/>
        <v/>
      </c>
      <c r="H104" s="112" t="str">
        <f t="shared" ca="1" si="10"/>
        <v/>
      </c>
      <c r="I104" s="130" t="str">
        <f t="shared" ca="1" si="11"/>
        <v/>
      </c>
    </row>
    <row r="105" spans="2:9" x14ac:dyDescent="0.4">
      <c r="B105" s="132" t="str">
        <f t="shared" ca="1" si="6"/>
        <v/>
      </c>
      <c r="C105" s="112" t="str">
        <f t="shared" ca="1" si="7"/>
        <v/>
      </c>
      <c r="D105" s="130" t="str">
        <f t="shared" ca="1" si="8"/>
        <v/>
      </c>
      <c r="E105" s="130"/>
      <c r="F105" s="131"/>
      <c r="G105" s="132" t="str">
        <f t="shared" ca="1" si="9"/>
        <v/>
      </c>
      <c r="H105" s="112" t="str">
        <f t="shared" ca="1" si="10"/>
        <v/>
      </c>
      <c r="I105" s="130" t="str">
        <f t="shared" ca="1" si="11"/>
        <v/>
      </c>
    </row>
    <row r="106" spans="2:9" x14ac:dyDescent="0.4">
      <c r="B106" s="132" t="str">
        <f t="shared" ca="1" si="6"/>
        <v/>
      </c>
      <c r="C106" s="112" t="str">
        <f t="shared" ca="1" si="7"/>
        <v/>
      </c>
      <c r="D106" s="130" t="str">
        <f t="shared" ca="1" si="8"/>
        <v/>
      </c>
      <c r="E106" s="130"/>
      <c r="F106" s="131"/>
      <c r="G106" s="132" t="str">
        <f t="shared" ca="1" si="9"/>
        <v/>
      </c>
      <c r="H106" s="112" t="str">
        <f t="shared" ca="1" si="10"/>
        <v/>
      </c>
      <c r="I106" s="130" t="str">
        <f t="shared" ca="1" si="11"/>
        <v/>
      </c>
    </row>
    <row r="107" spans="2:9" x14ac:dyDescent="0.4">
      <c r="B107" s="132" t="str">
        <f t="shared" ca="1" si="6"/>
        <v/>
      </c>
      <c r="C107" s="112" t="str">
        <f t="shared" ca="1" si="7"/>
        <v/>
      </c>
      <c r="D107" s="130" t="str">
        <f t="shared" ca="1" si="8"/>
        <v/>
      </c>
      <c r="E107" s="130"/>
      <c r="F107" s="131"/>
      <c r="G107" s="132" t="str">
        <f t="shared" ca="1" si="9"/>
        <v/>
      </c>
      <c r="H107" s="112" t="str">
        <f t="shared" ca="1" si="10"/>
        <v/>
      </c>
      <c r="I107" s="130" t="str">
        <f t="shared" ca="1" si="11"/>
        <v/>
      </c>
    </row>
    <row r="108" spans="2:9" x14ac:dyDescent="0.4">
      <c r="B108" s="132" t="str">
        <f t="shared" ca="1" si="6"/>
        <v/>
      </c>
      <c r="C108" s="112" t="str">
        <f t="shared" ca="1" si="7"/>
        <v/>
      </c>
      <c r="D108" s="130" t="str">
        <f t="shared" ca="1" si="8"/>
        <v/>
      </c>
      <c r="E108" s="130"/>
      <c r="F108" s="131"/>
      <c r="G108" s="132" t="str">
        <f t="shared" ca="1" si="9"/>
        <v/>
      </c>
      <c r="H108" s="112" t="str">
        <f t="shared" ca="1" si="10"/>
        <v/>
      </c>
      <c r="I108" s="130" t="str">
        <f t="shared" ca="1" si="11"/>
        <v/>
      </c>
    </row>
    <row r="109" spans="2:9" x14ac:dyDescent="0.4">
      <c r="B109" s="132" t="str">
        <f t="shared" ca="1" si="6"/>
        <v/>
      </c>
      <c r="C109" s="112" t="str">
        <f t="shared" ca="1" si="7"/>
        <v/>
      </c>
      <c r="D109" s="130" t="str">
        <f t="shared" ca="1" si="8"/>
        <v/>
      </c>
      <c r="E109" s="130"/>
      <c r="F109" s="131"/>
      <c r="G109" s="132" t="str">
        <f t="shared" ca="1" si="9"/>
        <v/>
      </c>
      <c r="H109" s="112" t="str">
        <f t="shared" ca="1" si="10"/>
        <v/>
      </c>
      <c r="I109" s="130" t="str">
        <f t="shared" ca="1" si="11"/>
        <v/>
      </c>
    </row>
    <row r="110" spans="2:9" x14ac:dyDescent="0.4">
      <c r="B110" s="132" t="str">
        <f t="shared" ca="1" si="6"/>
        <v/>
      </c>
      <c r="C110" s="112" t="str">
        <f t="shared" ca="1" si="7"/>
        <v/>
      </c>
      <c r="D110" s="130" t="str">
        <f t="shared" ca="1" si="8"/>
        <v/>
      </c>
      <c r="E110" s="130"/>
      <c r="F110" s="131"/>
      <c r="G110" s="132" t="str">
        <f t="shared" ca="1" si="9"/>
        <v/>
      </c>
      <c r="H110" s="112" t="str">
        <f t="shared" ca="1" si="10"/>
        <v/>
      </c>
      <c r="I110" s="130" t="str">
        <f t="shared" ca="1" si="11"/>
        <v/>
      </c>
    </row>
    <row r="111" spans="2:9" x14ac:dyDescent="0.4">
      <c r="B111" s="132" t="str">
        <f t="shared" ca="1" si="6"/>
        <v/>
      </c>
      <c r="C111" s="112" t="str">
        <f t="shared" ca="1" si="7"/>
        <v/>
      </c>
      <c r="D111" s="130" t="str">
        <f t="shared" ca="1" si="8"/>
        <v/>
      </c>
      <c r="E111" s="130"/>
      <c r="F111" s="131"/>
      <c r="G111" s="132" t="str">
        <f t="shared" ca="1" si="9"/>
        <v/>
      </c>
      <c r="H111" s="112" t="str">
        <f t="shared" ca="1" si="10"/>
        <v/>
      </c>
      <c r="I111" s="130" t="str">
        <f t="shared" ca="1" si="11"/>
        <v/>
      </c>
    </row>
    <row r="112" spans="2:9" x14ac:dyDescent="0.4">
      <c r="B112" s="132" t="str">
        <f t="shared" ca="1" si="6"/>
        <v/>
      </c>
      <c r="C112" s="112" t="str">
        <f t="shared" ca="1" si="7"/>
        <v/>
      </c>
      <c r="D112" s="130" t="str">
        <f t="shared" ca="1" si="8"/>
        <v/>
      </c>
      <c r="E112" s="130"/>
      <c r="F112" s="131"/>
      <c r="G112" s="132" t="str">
        <f t="shared" ca="1" si="9"/>
        <v/>
      </c>
      <c r="H112" s="112" t="str">
        <f t="shared" ca="1" si="10"/>
        <v/>
      </c>
      <c r="I112" s="130" t="str">
        <f t="shared" ca="1" si="11"/>
        <v/>
      </c>
    </row>
    <row r="113" spans="2:9" x14ac:dyDescent="0.4">
      <c r="B113" s="132" t="str">
        <f t="shared" ca="1" si="6"/>
        <v/>
      </c>
      <c r="C113" s="112" t="str">
        <f t="shared" ca="1" si="7"/>
        <v/>
      </c>
      <c r="D113" s="130" t="str">
        <f t="shared" ca="1" si="8"/>
        <v/>
      </c>
      <c r="E113" s="130"/>
      <c r="F113" s="131"/>
      <c r="G113" s="132" t="str">
        <f t="shared" ca="1" si="9"/>
        <v/>
      </c>
      <c r="H113" s="112" t="str">
        <f t="shared" ca="1" si="10"/>
        <v/>
      </c>
      <c r="I113" s="130" t="str">
        <f t="shared" ca="1" si="11"/>
        <v/>
      </c>
    </row>
    <row r="114" spans="2:9" x14ac:dyDescent="0.4">
      <c r="B114" s="132" t="str">
        <f t="shared" ca="1" si="6"/>
        <v/>
      </c>
      <c r="C114" s="112" t="str">
        <f t="shared" ca="1" si="7"/>
        <v/>
      </c>
      <c r="D114" s="130" t="str">
        <f t="shared" ca="1" si="8"/>
        <v/>
      </c>
      <c r="E114" s="130"/>
      <c r="F114" s="131"/>
      <c r="G114" s="132" t="str">
        <f t="shared" ca="1" si="9"/>
        <v/>
      </c>
      <c r="H114" s="112" t="str">
        <f t="shared" ca="1" si="10"/>
        <v/>
      </c>
      <c r="I114" s="130" t="str">
        <f t="shared" ca="1" si="11"/>
        <v/>
      </c>
    </row>
    <row r="115" spans="2:9" x14ac:dyDescent="0.4">
      <c r="B115" s="132" t="str">
        <f t="shared" ca="1" si="6"/>
        <v/>
      </c>
      <c r="C115" s="112" t="str">
        <f t="shared" ca="1" si="7"/>
        <v/>
      </c>
      <c r="D115" s="130" t="str">
        <f t="shared" ca="1" si="8"/>
        <v/>
      </c>
      <c r="E115" s="130"/>
      <c r="F115" s="131"/>
      <c r="G115" s="132" t="str">
        <f t="shared" ca="1" si="9"/>
        <v/>
      </c>
      <c r="H115" s="112" t="str">
        <f t="shared" ca="1" si="10"/>
        <v/>
      </c>
      <c r="I115" s="130" t="str">
        <f t="shared" ca="1" si="11"/>
        <v/>
      </c>
    </row>
    <row r="116" spans="2:9" x14ac:dyDescent="0.4">
      <c r="B116" s="132" t="str">
        <f t="shared" ca="1" si="6"/>
        <v/>
      </c>
      <c r="C116" s="112" t="str">
        <f t="shared" ca="1" si="7"/>
        <v/>
      </c>
      <c r="D116" s="130" t="str">
        <f t="shared" ca="1" si="8"/>
        <v/>
      </c>
      <c r="E116" s="130"/>
      <c r="F116" s="131"/>
      <c r="G116" s="132" t="str">
        <f t="shared" ca="1" si="9"/>
        <v/>
      </c>
      <c r="H116" s="112" t="str">
        <f t="shared" ca="1" si="10"/>
        <v/>
      </c>
      <c r="I116" s="130" t="str">
        <f t="shared" ca="1" si="11"/>
        <v/>
      </c>
    </row>
    <row r="117" spans="2:9" x14ac:dyDescent="0.4">
      <c r="B117" s="132" t="str">
        <f t="shared" ca="1" si="6"/>
        <v/>
      </c>
      <c r="C117" s="112" t="str">
        <f t="shared" ca="1" si="7"/>
        <v/>
      </c>
      <c r="D117" s="130" t="str">
        <f t="shared" ca="1" si="8"/>
        <v/>
      </c>
      <c r="E117" s="130"/>
      <c r="F117" s="131"/>
      <c r="G117" s="132" t="str">
        <f t="shared" ca="1" si="9"/>
        <v/>
      </c>
      <c r="H117" s="112" t="str">
        <f t="shared" ca="1" si="10"/>
        <v/>
      </c>
      <c r="I117" s="130" t="str">
        <f t="shared" ca="1" si="11"/>
        <v/>
      </c>
    </row>
    <row r="118" spans="2:9" x14ac:dyDescent="0.4">
      <c r="B118" s="132" t="str">
        <f t="shared" ca="1" si="6"/>
        <v/>
      </c>
      <c r="C118" s="112" t="str">
        <f t="shared" ca="1" si="7"/>
        <v/>
      </c>
      <c r="D118" s="130" t="str">
        <f t="shared" ca="1" si="8"/>
        <v/>
      </c>
      <c r="E118" s="130"/>
      <c r="F118" s="131"/>
      <c r="G118" s="132" t="str">
        <f t="shared" ca="1" si="9"/>
        <v/>
      </c>
      <c r="H118" s="112" t="str">
        <f t="shared" ca="1" si="10"/>
        <v/>
      </c>
      <c r="I118" s="130" t="str">
        <f t="shared" ca="1" si="11"/>
        <v/>
      </c>
    </row>
    <row r="119" spans="2:9" x14ac:dyDescent="0.4">
      <c r="B119" s="132" t="str">
        <f t="shared" ca="1" si="6"/>
        <v/>
      </c>
      <c r="C119" s="112" t="str">
        <f t="shared" ca="1" si="7"/>
        <v/>
      </c>
      <c r="D119" s="130" t="str">
        <f t="shared" ca="1" si="8"/>
        <v/>
      </c>
      <c r="E119" s="130"/>
      <c r="F119" s="131"/>
      <c r="G119" s="132" t="str">
        <f t="shared" ca="1" si="9"/>
        <v/>
      </c>
      <c r="H119" s="112" t="str">
        <f t="shared" ca="1" si="10"/>
        <v/>
      </c>
      <c r="I119" s="130" t="str">
        <f t="shared" ca="1" si="11"/>
        <v/>
      </c>
    </row>
    <row r="120" spans="2:9" x14ac:dyDescent="0.4">
      <c r="B120" s="132" t="str">
        <f t="shared" ca="1" si="6"/>
        <v/>
      </c>
      <c r="C120" s="112" t="str">
        <f t="shared" ca="1" si="7"/>
        <v/>
      </c>
      <c r="D120" s="130" t="str">
        <f t="shared" ca="1" si="8"/>
        <v/>
      </c>
      <c r="E120" s="130"/>
      <c r="F120" s="131"/>
      <c r="G120" s="132" t="str">
        <f t="shared" ca="1" si="9"/>
        <v/>
      </c>
      <c r="H120" s="112" t="str">
        <f t="shared" ca="1" si="10"/>
        <v/>
      </c>
      <c r="I120" s="130" t="str">
        <f t="shared" ca="1" si="11"/>
        <v/>
      </c>
    </row>
    <row r="121" spans="2:9" x14ac:dyDescent="0.4">
      <c r="B121" s="132" t="str">
        <f t="shared" ca="1" si="6"/>
        <v/>
      </c>
      <c r="C121" s="112" t="str">
        <f t="shared" ca="1" si="7"/>
        <v/>
      </c>
      <c r="D121" s="130" t="str">
        <f t="shared" ca="1" si="8"/>
        <v/>
      </c>
      <c r="E121" s="130"/>
      <c r="F121" s="131"/>
      <c r="G121" s="132" t="str">
        <f t="shared" ca="1" si="9"/>
        <v/>
      </c>
      <c r="H121" s="112" t="str">
        <f t="shared" ca="1" si="10"/>
        <v/>
      </c>
      <c r="I121" s="130" t="str">
        <f t="shared" ca="1" si="11"/>
        <v/>
      </c>
    </row>
    <row r="122" spans="2:9" x14ac:dyDescent="0.4">
      <c r="B122" s="132" t="str">
        <f t="shared" ca="1" si="6"/>
        <v/>
      </c>
      <c r="C122" s="112" t="str">
        <f t="shared" ca="1" si="7"/>
        <v/>
      </c>
      <c r="D122" s="130" t="str">
        <f t="shared" ca="1" si="8"/>
        <v/>
      </c>
      <c r="E122" s="130"/>
      <c r="F122" s="131"/>
      <c r="G122" s="132" t="str">
        <f t="shared" ca="1" si="9"/>
        <v/>
      </c>
      <c r="H122" s="112" t="str">
        <f t="shared" ca="1" si="10"/>
        <v/>
      </c>
      <c r="I122" s="130" t="str">
        <f t="shared" ca="1" si="11"/>
        <v/>
      </c>
    </row>
    <row r="123" spans="2:9" x14ac:dyDescent="0.4">
      <c r="B123" s="132" t="str">
        <f t="shared" ca="1" si="6"/>
        <v/>
      </c>
      <c r="C123" s="112" t="str">
        <f t="shared" ca="1" si="7"/>
        <v/>
      </c>
      <c r="D123" s="130" t="str">
        <f t="shared" ca="1" si="8"/>
        <v/>
      </c>
      <c r="E123" s="130"/>
      <c r="F123" s="131"/>
      <c r="G123" s="132" t="str">
        <f t="shared" ca="1" si="9"/>
        <v/>
      </c>
      <c r="H123" s="112" t="str">
        <f t="shared" ca="1" si="10"/>
        <v/>
      </c>
      <c r="I123" s="130" t="str">
        <f t="shared" ca="1" si="11"/>
        <v/>
      </c>
    </row>
    <row r="124" spans="2:9" x14ac:dyDescent="0.4">
      <c r="B124" s="132" t="str">
        <f t="shared" ca="1" si="6"/>
        <v/>
      </c>
      <c r="C124" s="112" t="str">
        <f t="shared" ca="1" si="7"/>
        <v/>
      </c>
      <c r="D124" s="130" t="str">
        <f t="shared" ca="1" si="8"/>
        <v/>
      </c>
      <c r="E124" s="130"/>
      <c r="F124" s="131"/>
      <c r="G124" s="132" t="str">
        <f t="shared" ca="1" si="9"/>
        <v/>
      </c>
      <c r="H124" s="112" t="str">
        <f t="shared" ca="1" si="10"/>
        <v/>
      </c>
      <c r="I124" s="130" t="str">
        <f t="shared" ca="1" si="11"/>
        <v/>
      </c>
    </row>
    <row r="125" spans="2:9" x14ac:dyDescent="0.4">
      <c r="B125" s="132" t="str">
        <f t="shared" ca="1" si="6"/>
        <v/>
      </c>
      <c r="C125" s="112" t="str">
        <f t="shared" ca="1" si="7"/>
        <v/>
      </c>
      <c r="D125" s="130" t="str">
        <f t="shared" ca="1" si="8"/>
        <v/>
      </c>
      <c r="E125" s="130"/>
      <c r="F125" s="131"/>
      <c r="G125" s="132" t="str">
        <f t="shared" ca="1" si="9"/>
        <v/>
      </c>
      <c r="H125" s="112" t="str">
        <f t="shared" ca="1" si="10"/>
        <v/>
      </c>
      <c r="I125" s="130" t="str">
        <f t="shared" ca="1" si="11"/>
        <v/>
      </c>
    </row>
    <row r="126" spans="2:9" x14ac:dyDescent="0.4">
      <c r="B126" s="132" t="str">
        <f t="shared" ca="1" si="6"/>
        <v/>
      </c>
      <c r="C126" s="112" t="str">
        <f t="shared" ca="1" si="7"/>
        <v/>
      </c>
      <c r="D126" s="130" t="str">
        <f t="shared" ca="1" si="8"/>
        <v/>
      </c>
      <c r="E126" s="130"/>
      <c r="F126" s="131"/>
      <c r="G126" s="132" t="str">
        <f t="shared" ca="1" si="9"/>
        <v/>
      </c>
      <c r="H126" s="112" t="str">
        <f t="shared" ca="1" si="10"/>
        <v/>
      </c>
      <c r="I126" s="130" t="str">
        <f t="shared" ca="1" si="11"/>
        <v/>
      </c>
    </row>
    <row r="127" spans="2:9" x14ac:dyDescent="0.4">
      <c r="B127" s="132" t="str">
        <f t="shared" ca="1" si="6"/>
        <v/>
      </c>
      <c r="C127" s="112" t="str">
        <f t="shared" ca="1" si="7"/>
        <v/>
      </c>
      <c r="D127" s="130" t="str">
        <f t="shared" ca="1" si="8"/>
        <v/>
      </c>
      <c r="E127" s="130"/>
      <c r="F127" s="131"/>
      <c r="G127" s="132" t="str">
        <f t="shared" ca="1" si="9"/>
        <v/>
      </c>
      <c r="H127" s="112" t="str">
        <f t="shared" ca="1" si="10"/>
        <v/>
      </c>
      <c r="I127" s="130" t="str">
        <f t="shared" ca="1" si="11"/>
        <v/>
      </c>
    </row>
    <row r="128" spans="2:9" x14ac:dyDescent="0.4">
      <c r="B128" s="132" t="str">
        <f t="shared" ca="1" si="6"/>
        <v/>
      </c>
      <c r="C128" s="112" t="str">
        <f t="shared" ca="1" si="7"/>
        <v/>
      </c>
      <c r="D128" s="130" t="str">
        <f t="shared" ca="1" si="8"/>
        <v/>
      </c>
      <c r="E128" s="130"/>
      <c r="F128" s="131"/>
      <c r="G128" s="132" t="str">
        <f t="shared" ca="1" si="9"/>
        <v/>
      </c>
      <c r="H128" s="112" t="str">
        <f t="shared" ca="1" si="10"/>
        <v/>
      </c>
      <c r="I128" s="130" t="str">
        <f t="shared" ca="1" si="11"/>
        <v/>
      </c>
    </row>
    <row r="129" spans="2:9" x14ac:dyDescent="0.4">
      <c r="B129" s="132" t="str">
        <f t="shared" ca="1" si="6"/>
        <v/>
      </c>
      <c r="C129" s="112" t="str">
        <f t="shared" ca="1" si="7"/>
        <v/>
      </c>
      <c r="D129" s="130" t="str">
        <f t="shared" ca="1" si="8"/>
        <v/>
      </c>
      <c r="E129" s="130"/>
      <c r="F129" s="131"/>
      <c r="G129" s="132" t="str">
        <f t="shared" ca="1" si="9"/>
        <v/>
      </c>
      <c r="H129" s="112" t="str">
        <f t="shared" ca="1" si="10"/>
        <v/>
      </c>
      <c r="I129" s="130" t="str">
        <f t="shared" ca="1" si="11"/>
        <v/>
      </c>
    </row>
    <row r="130" spans="2:9" x14ac:dyDescent="0.4">
      <c r="B130" s="132" t="str">
        <f t="shared" ca="1" si="6"/>
        <v/>
      </c>
      <c r="C130" s="112" t="str">
        <f t="shared" ca="1" si="7"/>
        <v/>
      </c>
      <c r="D130" s="130" t="str">
        <f t="shared" ca="1" si="8"/>
        <v/>
      </c>
      <c r="E130" s="130"/>
      <c r="F130" s="131"/>
      <c r="G130" s="132" t="str">
        <f t="shared" ca="1" si="9"/>
        <v/>
      </c>
      <c r="H130" s="112" t="str">
        <f t="shared" ca="1" si="10"/>
        <v/>
      </c>
      <c r="I130" s="130" t="str">
        <f t="shared" ca="1" si="11"/>
        <v/>
      </c>
    </row>
    <row r="131" spans="2:9" x14ac:dyDescent="0.4">
      <c r="B131" s="132" t="str">
        <f t="shared" ca="1" si="6"/>
        <v/>
      </c>
      <c r="C131" s="112" t="str">
        <f t="shared" ca="1" si="7"/>
        <v/>
      </c>
      <c r="D131" s="130" t="str">
        <f t="shared" ca="1" si="8"/>
        <v/>
      </c>
      <c r="E131" s="130"/>
      <c r="F131" s="131"/>
      <c r="G131" s="132" t="str">
        <f t="shared" ca="1" si="9"/>
        <v/>
      </c>
      <c r="H131" s="112" t="str">
        <f t="shared" ca="1" si="10"/>
        <v/>
      </c>
      <c r="I131" s="130" t="str">
        <f t="shared" ca="1" si="11"/>
        <v/>
      </c>
    </row>
    <row r="132" spans="2:9" x14ac:dyDescent="0.4">
      <c r="B132" s="132" t="str">
        <f t="shared" ca="1" si="6"/>
        <v/>
      </c>
      <c r="C132" s="112" t="str">
        <f t="shared" ca="1" si="7"/>
        <v/>
      </c>
      <c r="D132" s="130" t="str">
        <f t="shared" ca="1" si="8"/>
        <v/>
      </c>
      <c r="E132" s="130"/>
      <c r="F132" s="131"/>
      <c r="G132" s="132" t="str">
        <f t="shared" ca="1" si="9"/>
        <v/>
      </c>
      <c r="H132" s="112" t="str">
        <f t="shared" ca="1" si="10"/>
        <v/>
      </c>
      <c r="I132" s="130" t="str">
        <f t="shared" ca="1" si="11"/>
        <v/>
      </c>
    </row>
    <row r="133" spans="2:9" x14ac:dyDescent="0.4">
      <c r="B133" s="132" t="str">
        <f t="shared" ca="1" si="6"/>
        <v/>
      </c>
      <c r="C133" s="112" t="str">
        <f t="shared" ca="1" si="7"/>
        <v/>
      </c>
      <c r="D133" s="130" t="str">
        <f t="shared" ca="1" si="8"/>
        <v/>
      </c>
      <c r="E133" s="130"/>
      <c r="F133" s="131"/>
      <c r="G133" s="132" t="str">
        <f t="shared" ca="1" si="9"/>
        <v/>
      </c>
      <c r="H133" s="112" t="str">
        <f t="shared" ca="1" si="10"/>
        <v/>
      </c>
      <c r="I133" s="130" t="str">
        <f t="shared" ca="1" si="11"/>
        <v/>
      </c>
    </row>
    <row r="134" spans="2:9" x14ac:dyDescent="0.4">
      <c r="B134" s="132" t="str">
        <f t="shared" ref="B134:B197" ca="1" si="12">IF(ISNA(VLOOKUP(ROW()-5,資表借,1,FALSE))=TRUE,"",VLOOKUP(ROW()-5,資表借,11,FALSE))</f>
        <v/>
      </c>
      <c r="C134" s="112" t="str">
        <f t="shared" ref="C134:C197" ca="1" si="13">IF(ISNA(VLOOKUP(ROW()-5,資表借,1,FALSE))=TRUE,"",VLOOKUP(ROW()-5,資表借,13,FALSE))</f>
        <v/>
      </c>
      <c r="D134" s="130" t="str">
        <f t="shared" ref="D134:D197" ca="1" si="14">IF(ISNA(VLOOKUP(ROW()-5,資表借,1,FALSE))=TRUE,"",IF(VLOOKUP(ROW()-5,資表借,14,FALSE)="貸",VLOOKUP(ROW()-5,資表借,15,FALSE)*-1,VLOOKUP(ROW()-5,資表借,15,FALSE)))</f>
        <v/>
      </c>
      <c r="E134" s="130"/>
      <c r="F134" s="131"/>
      <c r="G134" s="132" t="str">
        <f t="shared" ref="G134:G197" ca="1" si="15">IF(ISNA(VLOOKUP(ROW()-5,資表貸,1,FALSE))=TRUE,"",VLOOKUP(ROW()-5,資表貸,9,FALSE))</f>
        <v/>
      </c>
      <c r="H134" s="112" t="str">
        <f t="shared" ref="H134:H197" ca="1" si="16">IF(ISNA(VLOOKUP(ROW()-5,資表貸,1,FALSE))=TRUE,"",VLOOKUP(ROW()-5,資表貸,11,FALSE))</f>
        <v/>
      </c>
      <c r="I134" s="130" t="str">
        <f t="shared" ref="I134:I197" ca="1" si="17">IF(ISNA(VLOOKUP(ROW()-5,資表貸,1,FALSE))=TRUE,"",IF(VLOOKUP(ROW()-5,資表貸,12,FALSE)="借",VLOOKUP(ROW()-5,資表貸,13,FALSE)*-1,VLOOKUP(ROW()-5,資表貸,13,FALSE)))</f>
        <v/>
      </c>
    </row>
    <row r="135" spans="2:9" x14ac:dyDescent="0.4">
      <c r="B135" s="132" t="str">
        <f t="shared" ca="1" si="12"/>
        <v/>
      </c>
      <c r="C135" s="112" t="str">
        <f t="shared" ca="1" si="13"/>
        <v/>
      </c>
      <c r="D135" s="130" t="str">
        <f t="shared" ca="1" si="14"/>
        <v/>
      </c>
      <c r="E135" s="130"/>
      <c r="F135" s="131"/>
      <c r="G135" s="132" t="str">
        <f t="shared" ca="1" si="15"/>
        <v/>
      </c>
      <c r="H135" s="112" t="str">
        <f t="shared" ca="1" si="16"/>
        <v/>
      </c>
      <c r="I135" s="130" t="str">
        <f t="shared" ca="1" si="17"/>
        <v/>
      </c>
    </row>
    <row r="136" spans="2:9" x14ac:dyDescent="0.4">
      <c r="B136" s="132" t="str">
        <f t="shared" ca="1" si="12"/>
        <v/>
      </c>
      <c r="C136" s="112" t="str">
        <f t="shared" ca="1" si="13"/>
        <v/>
      </c>
      <c r="D136" s="130" t="str">
        <f t="shared" ca="1" si="14"/>
        <v/>
      </c>
      <c r="E136" s="130"/>
      <c r="F136" s="131"/>
      <c r="G136" s="132" t="str">
        <f t="shared" ca="1" si="15"/>
        <v/>
      </c>
      <c r="H136" s="112" t="str">
        <f t="shared" ca="1" si="16"/>
        <v/>
      </c>
      <c r="I136" s="130" t="str">
        <f t="shared" ca="1" si="17"/>
        <v/>
      </c>
    </row>
    <row r="137" spans="2:9" x14ac:dyDescent="0.4">
      <c r="B137" s="132" t="str">
        <f t="shared" ca="1" si="12"/>
        <v/>
      </c>
      <c r="C137" s="112" t="str">
        <f t="shared" ca="1" si="13"/>
        <v/>
      </c>
      <c r="D137" s="130" t="str">
        <f t="shared" ca="1" si="14"/>
        <v/>
      </c>
      <c r="E137" s="130"/>
      <c r="F137" s="131"/>
      <c r="G137" s="132" t="str">
        <f t="shared" ca="1" si="15"/>
        <v/>
      </c>
      <c r="H137" s="112" t="str">
        <f t="shared" ca="1" si="16"/>
        <v/>
      </c>
      <c r="I137" s="130" t="str">
        <f t="shared" ca="1" si="17"/>
        <v/>
      </c>
    </row>
    <row r="138" spans="2:9" x14ac:dyDescent="0.4">
      <c r="B138" s="132" t="str">
        <f t="shared" ca="1" si="12"/>
        <v/>
      </c>
      <c r="C138" s="112" t="str">
        <f t="shared" ca="1" si="13"/>
        <v/>
      </c>
      <c r="D138" s="130" t="str">
        <f t="shared" ca="1" si="14"/>
        <v/>
      </c>
      <c r="E138" s="130"/>
      <c r="F138" s="131"/>
      <c r="G138" s="132" t="str">
        <f t="shared" ca="1" si="15"/>
        <v/>
      </c>
      <c r="H138" s="112" t="str">
        <f t="shared" ca="1" si="16"/>
        <v/>
      </c>
      <c r="I138" s="130" t="str">
        <f t="shared" ca="1" si="17"/>
        <v/>
      </c>
    </row>
    <row r="139" spans="2:9" x14ac:dyDescent="0.4">
      <c r="B139" s="132" t="str">
        <f t="shared" ca="1" si="12"/>
        <v/>
      </c>
      <c r="C139" s="112" t="str">
        <f t="shared" ca="1" si="13"/>
        <v/>
      </c>
      <c r="D139" s="130" t="str">
        <f t="shared" ca="1" si="14"/>
        <v/>
      </c>
      <c r="E139" s="130"/>
      <c r="F139" s="131"/>
      <c r="G139" s="132" t="str">
        <f t="shared" ca="1" si="15"/>
        <v/>
      </c>
      <c r="H139" s="112" t="str">
        <f t="shared" ca="1" si="16"/>
        <v/>
      </c>
      <c r="I139" s="130" t="str">
        <f t="shared" ca="1" si="17"/>
        <v/>
      </c>
    </row>
    <row r="140" spans="2:9" x14ac:dyDescent="0.4">
      <c r="B140" s="132" t="str">
        <f t="shared" ca="1" si="12"/>
        <v/>
      </c>
      <c r="C140" s="112" t="str">
        <f t="shared" ca="1" si="13"/>
        <v/>
      </c>
      <c r="D140" s="130" t="str">
        <f t="shared" ca="1" si="14"/>
        <v/>
      </c>
      <c r="E140" s="130"/>
      <c r="F140" s="131"/>
      <c r="G140" s="132" t="str">
        <f t="shared" ca="1" si="15"/>
        <v/>
      </c>
      <c r="H140" s="112" t="str">
        <f t="shared" ca="1" si="16"/>
        <v/>
      </c>
      <c r="I140" s="130" t="str">
        <f t="shared" ca="1" si="17"/>
        <v/>
      </c>
    </row>
    <row r="141" spans="2:9" x14ac:dyDescent="0.4">
      <c r="B141" s="132" t="str">
        <f t="shared" ca="1" si="12"/>
        <v/>
      </c>
      <c r="C141" s="112" t="str">
        <f t="shared" ca="1" si="13"/>
        <v/>
      </c>
      <c r="D141" s="130" t="str">
        <f t="shared" ca="1" si="14"/>
        <v/>
      </c>
      <c r="E141" s="130"/>
      <c r="F141" s="131"/>
      <c r="G141" s="132" t="str">
        <f t="shared" ca="1" si="15"/>
        <v/>
      </c>
      <c r="H141" s="112" t="str">
        <f t="shared" ca="1" si="16"/>
        <v/>
      </c>
      <c r="I141" s="130" t="str">
        <f t="shared" ca="1" si="17"/>
        <v/>
      </c>
    </row>
    <row r="142" spans="2:9" x14ac:dyDescent="0.4">
      <c r="B142" s="132" t="str">
        <f t="shared" ca="1" si="12"/>
        <v/>
      </c>
      <c r="C142" s="112" t="str">
        <f t="shared" ca="1" si="13"/>
        <v/>
      </c>
      <c r="D142" s="130" t="str">
        <f t="shared" ca="1" si="14"/>
        <v/>
      </c>
      <c r="E142" s="130"/>
      <c r="F142" s="131"/>
      <c r="G142" s="132" t="str">
        <f t="shared" ca="1" si="15"/>
        <v/>
      </c>
      <c r="H142" s="112" t="str">
        <f t="shared" ca="1" si="16"/>
        <v/>
      </c>
      <c r="I142" s="130" t="str">
        <f t="shared" ca="1" si="17"/>
        <v/>
      </c>
    </row>
    <row r="143" spans="2:9" x14ac:dyDescent="0.4">
      <c r="B143" s="132" t="str">
        <f t="shared" ca="1" si="12"/>
        <v/>
      </c>
      <c r="C143" s="112" t="str">
        <f t="shared" ca="1" si="13"/>
        <v/>
      </c>
      <c r="D143" s="130" t="str">
        <f t="shared" ca="1" si="14"/>
        <v/>
      </c>
      <c r="E143" s="130"/>
      <c r="F143" s="131"/>
      <c r="G143" s="132" t="str">
        <f t="shared" ca="1" si="15"/>
        <v/>
      </c>
      <c r="H143" s="112" t="str">
        <f t="shared" ca="1" si="16"/>
        <v/>
      </c>
      <c r="I143" s="130" t="str">
        <f t="shared" ca="1" si="17"/>
        <v/>
      </c>
    </row>
    <row r="144" spans="2:9" x14ac:dyDescent="0.4">
      <c r="B144" s="132" t="str">
        <f t="shared" ca="1" si="12"/>
        <v/>
      </c>
      <c r="C144" s="112" t="str">
        <f t="shared" ca="1" si="13"/>
        <v/>
      </c>
      <c r="D144" s="130" t="str">
        <f t="shared" ca="1" si="14"/>
        <v/>
      </c>
      <c r="E144" s="130"/>
      <c r="F144" s="131"/>
      <c r="G144" s="132" t="str">
        <f t="shared" ca="1" si="15"/>
        <v/>
      </c>
      <c r="H144" s="112" t="str">
        <f t="shared" ca="1" si="16"/>
        <v/>
      </c>
      <c r="I144" s="130" t="str">
        <f t="shared" ca="1" si="17"/>
        <v/>
      </c>
    </row>
    <row r="145" spans="2:9" x14ac:dyDescent="0.4">
      <c r="B145" s="132" t="str">
        <f t="shared" ca="1" si="12"/>
        <v/>
      </c>
      <c r="C145" s="112" t="str">
        <f t="shared" ca="1" si="13"/>
        <v/>
      </c>
      <c r="D145" s="130" t="str">
        <f t="shared" ca="1" si="14"/>
        <v/>
      </c>
      <c r="E145" s="130"/>
      <c r="F145" s="131"/>
      <c r="G145" s="132" t="str">
        <f t="shared" ca="1" si="15"/>
        <v/>
      </c>
      <c r="H145" s="112" t="str">
        <f t="shared" ca="1" si="16"/>
        <v/>
      </c>
      <c r="I145" s="130" t="str">
        <f t="shared" ca="1" si="17"/>
        <v/>
      </c>
    </row>
    <row r="146" spans="2:9" x14ac:dyDescent="0.4">
      <c r="B146" s="132" t="str">
        <f t="shared" ca="1" si="12"/>
        <v/>
      </c>
      <c r="C146" s="112" t="str">
        <f t="shared" ca="1" si="13"/>
        <v/>
      </c>
      <c r="D146" s="130" t="str">
        <f t="shared" ca="1" si="14"/>
        <v/>
      </c>
      <c r="E146" s="130"/>
      <c r="F146" s="131"/>
      <c r="G146" s="132" t="str">
        <f t="shared" ca="1" si="15"/>
        <v/>
      </c>
      <c r="H146" s="112" t="str">
        <f t="shared" ca="1" si="16"/>
        <v/>
      </c>
      <c r="I146" s="130" t="str">
        <f t="shared" ca="1" si="17"/>
        <v/>
      </c>
    </row>
    <row r="147" spans="2:9" x14ac:dyDescent="0.4">
      <c r="B147" s="132" t="str">
        <f t="shared" ca="1" si="12"/>
        <v/>
      </c>
      <c r="C147" s="112" t="str">
        <f t="shared" ca="1" si="13"/>
        <v/>
      </c>
      <c r="D147" s="130" t="str">
        <f t="shared" ca="1" si="14"/>
        <v/>
      </c>
      <c r="E147" s="130"/>
      <c r="F147" s="131"/>
      <c r="G147" s="132" t="str">
        <f t="shared" ca="1" si="15"/>
        <v/>
      </c>
      <c r="H147" s="112" t="str">
        <f t="shared" ca="1" si="16"/>
        <v/>
      </c>
      <c r="I147" s="130" t="str">
        <f t="shared" ca="1" si="17"/>
        <v/>
      </c>
    </row>
    <row r="148" spans="2:9" x14ac:dyDescent="0.4">
      <c r="B148" s="132" t="str">
        <f t="shared" ca="1" si="12"/>
        <v/>
      </c>
      <c r="C148" s="112" t="str">
        <f t="shared" ca="1" si="13"/>
        <v/>
      </c>
      <c r="D148" s="130" t="str">
        <f t="shared" ca="1" si="14"/>
        <v/>
      </c>
      <c r="E148" s="130"/>
      <c r="F148" s="131"/>
      <c r="G148" s="132" t="str">
        <f t="shared" ca="1" si="15"/>
        <v/>
      </c>
      <c r="H148" s="112" t="str">
        <f t="shared" ca="1" si="16"/>
        <v/>
      </c>
      <c r="I148" s="130" t="str">
        <f t="shared" ca="1" si="17"/>
        <v/>
      </c>
    </row>
    <row r="149" spans="2:9" x14ac:dyDescent="0.4">
      <c r="B149" s="132" t="str">
        <f t="shared" ca="1" si="12"/>
        <v/>
      </c>
      <c r="C149" s="112" t="str">
        <f t="shared" ca="1" si="13"/>
        <v/>
      </c>
      <c r="D149" s="130" t="str">
        <f t="shared" ca="1" si="14"/>
        <v/>
      </c>
      <c r="E149" s="130"/>
      <c r="F149" s="131"/>
      <c r="G149" s="132" t="str">
        <f t="shared" ca="1" si="15"/>
        <v/>
      </c>
      <c r="H149" s="112" t="str">
        <f t="shared" ca="1" si="16"/>
        <v/>
      </c>
      <c r="I149" s="130" t="str">
        <f t="shared" ca="1" si="17"/>
        <v/>
      </c>
    </row>
    <row r="150" spans="2:9" x14ac:dyDescent="0.4">
      <c r="B150" s="132" t="str">
        <f t="shared" ca="1" si="12"/>
        <v/>
      </c>
      <c r="C150" s="112" t="str">
        <f t="shared" ca="1" si="13"/>
        <v/>
      </c>
      <c r="D150" s="130" t="str">
        <f t="shared" ca="1" si="14"/>
        <v/>
      </c>
      <c r="E150" s="130"/>
      <c r="F150" s="131"/>
      <c r="G150" s="132" t="str">
        <f t="shared" ca="1" si="15"/>
        <v/>
      </c>
      <c r="H150" s="112" t="str">
        <f t="shared" ca="1" si="16"/>
        <v/>
      </c>
      <c r="I150" s="130" t="str">
        <f t="shared" ca="1" si="17"/>
        <v/>
      </c>
    </row>
    <row r="151" spans="2:9" x14ac:dyDescent="0.4">
      <c r="B151" s="132" t="str">
        <f t="shared" ca="1" si="12"/>
        <v/>
      </c>
      <c r="C151" s="112" t="str">
        <f t="shared" ca="1" si="13"/>
        <v/>
      </c>
      <c r="D151" s="130" t="str">
        <f t="shared" ca="1" si="14"/>
        <v/>
      </c>
      <c r="E151" s="130"/>
      <c r="F151" s="131"/>
      <c r="G151" s="132" t="str">
        <f t="shared" ca="1" si="15"/>
        <v/>
      </c>
      <c r="H151" s="112" t="str">
        <f t="shared" ca="1" si="16"/>
        <v/>
      </c>
      <c r="I151" s="130" t="str">
        <f t="shared" ca="1" si="17"/>
        <v/>
      </c>
    </row>
    <row r="152" spans="2:9" x14ac:dyDescent="0.4">
      <c r="B152" s="132" t="str">
        <f t="shared" ca="1" si="12"/>
        <v/>
      </c>
      <c r="C152" s="112" t="str">
        <f t="shared" ca="1" si="13"/>
        <v/>
      </c>
      <c r="D152" s="130" t="str">
        <f t="shared" ca="1" si="14"/>
        <v/>
      </c>
      <c r="E152" s="130"/>
      <c r="F152" s="131"/>
      <c r="G152" s="132" t="str">
        <f t="shared" ca="1" si="15"/>
        <v/>
      </c>
      <c r="H152" s="112" t="str">
        <f t="shared" ca="1" si="16"/>
        <v/>
      </c>
      <c r="I152" s="130" t="str">
        <f t="shared" ca="1" si="17"/>
        <v/>
      </c>
    </row>
    <row r="153" spans="2:9" x14ac:dyDescent="0.4">
      <c r="B153" s="132" t="str">
        <f t="shared" ca="1" si="12"/>
        <v/>
      </c>
      <c r="C153" s="112" t="str">
        <f t="shared" ca="1" si="13"/>
        <v/>
      </c>
      <c r="D153" s="130" t="str">
        <f t="shared" ca="1" si="14"/>
        <v/>
      </c>
      <c r="E153" s="130"/>
      <c r="F153" s="131"/>
      <c r="G153" s="132" t="str">
        <f t="shared" ca="1" si="15"/>
        <v/>
      </c>
      <c r="H153" s="112" t="str">
        <f t="shared" ca="1" si="16"/>
        <v/>
      </c>
      <c r="I153" s="130" t="str">
        <f t="shared" ca="1" si="17"/>
        <v/>
      </c>
    </row>
    <row r="154" spans="2:9" x14ac:dyDescent="0.4">
      <c r="B154" s="132" t="str">
        <f t="shared" ca="1" si="12"/>
        <v/>
      </c>
      <c r="C154" s="112" t="str">
        <f t="shared" ca="1" si="13"/>
        <v/>
      </c>
      <c r="D154" s="130" t="str">
        <f t="shared" ca="1" si="14"/>
        <v/>
      </c>
      <c r="E154" s="130"/>
      <c r="F154" s="131"/>
      <c r="G154" s="132" t="str">
        <f t="shared" ca="1" si="15"/>
        <v/>
      </c>
      <c r="H154" s="112" t="str">
        <f t="shared" ca="1" si="16"/>
        <v/>
      </c>
      <c r="I154" s="130" t="str">
        <f t="shared" ca="1" si="17"/>
        <v/>
      </c>
    </row>
    <row r="155" spans="2:9" x14ac:dyDescent="0.4">
      <c r="B155" s="132" t="str">
        <f t="shared" ca="1" si="12"/>
        <v/>
      </c>
      <c r="C155" s="112" t="str">
        <f t="shared" ca="1" si="13"/>
        <v/>
      </c>
      <c r="D155" s="130" t="str">
        <f t="shared" ca="1" si="14"/>
        <v/>
      </c>
      <c r="E155" s="130"/>
      <c r="F155" s="131"/>
      <c r="G155" s="132" t="str">
        <f t="shared" ca="1" si="15"/>
        <v/>
      </c>
      <c r="H155" s="112" t="str">
        <f t="shared" ca="1" si="16"/>
        <v/>
      </c>
      <c r="I155" s="130" t="str">
        <f t="shared" ca="1" si="17"/>
        <v/>
      </c>
    </row>
    <row r="156" spans="2:9" x14ac:dyDescent="0.4">
      <c r="B156" s="132" t="str">
        <f t="shared" ca="1" si="12"/>
        <v/>
      </c>
      <c r="C156" s="112" t="str">
        <f t="shared" ca="1" si="13"/>
        <v/>
      </c>
      <c r="D156" s="130" t="str">
        <f t="shared" ca="1" si="14"/>
        <v/>
      </c>
      <c r="E156" s="130"/>
      <c r="F156" s="131"/>
      <c r="G156" s="132" t="str">
        <f t="shared" ca="1" si="15"/>
        <v/>
      </c>
      <c r="H156" s="112" t="str">
        <f t="shared" ca="1" si="16"/>
        <v/>
      </c>
      <c r="I156" s="130" t="str">
        <f t="shared" ca="1" si="17"/>
        <v/>
      </c>
    </row>
    <row r="157" spans="2:9" x14ac:dyDescent="0.4">
      <c r="B157" s="132" t="str">
        <f t="shared" ca="1" si="12"/>
        <v/>
      </c>
      <c r="C157" s="112" t="str">
        <f t="shared" ca="1" si="13"/>
        <v/>
      </c>
      <c r="D157" s="130" t="str">
        <f t="shared" ca="1" si="14"/>
        <v/>
      </c>
      <c r="E157" s="130"/>
      <c r="F157" s="131"/>
      <c r="G157" s="132" t="str">
        <f t="shared" ca="1" si="15"/>
        <v/>
      </c>
      <c r="H157" s="112" t="str">
        <f t="shared" ca="1" si="16"/>
        <v/>
      </c>
      <c r="I157" s="130" t="str">
        <f t="shared" ca="1" si="17"/>
        <v/>
      </c>
    </row>
    <row r="158" spans="2:9" x14ac:dyDescent="0.4">
      <c r="B158" s="132" t="str">
        <f t="shared" ca="1" si="12"/>
        <v/>
      </c>
      <c r="C158" s="112" t="str">
        <f t="shared" ca="1" si="13"/>
        <v/>
      </c>
      <c r="D158" s="130" t="str">
        <f t="shared" ca="1" si="14"/>
        <v/>
      </c>
      <c r="E158" s="130"/>
      <c r="F158" s="131"/>
      <c r="G158" s="132" t="str">
        <f t="shared" ca="1" si="15"/>
        <v/>
      </c>
      <c r="H158" s="112" t="str">
        <f t="shared" ca="1" si="16"/>
        <v/>
      </c>
      <c r="I158" s="130" t="str">
        <f t="shared" ca="1" si="17"/>
        <v/>
      </c>
    </row>
    <row r="159" spans="2:9" x14ac:dyDescent="0.4">
      <c r="B159" s="132" t="str">
        <f t="shared" ca="1" si="12"/>
        <v/>
      </c>
      <c r="C159" s="112" t="str">
        <f t="shared" ca="1" si="13"/>
        <v/>
      </c>
      <c r="D159" s="130" t="str">
        <f t="shared" ca="1" si="14"/>
        <v/>
      </c>
      <c r="E159" s="130"/>
      <c r="F159" s="131"/>
      <c r="G159" s="132" t="str">
        <f t="shared" ca="1" si="15"/>
        <v/>
      </c>
      <c r="H159" s="112" t="str">
        <f t="shared" ca="1" si="16"/>
        <v/>
      </c>
      <c r="I159" s="130" t="str">
        <f t="shared" ca="1" si="17"/>
        <v/>
      </c>
    </row>
    <row r="160" spans="2:9" x14ac:dyDescent="0.4">
      <c r="B160" s="132" t="str">
        <f t="shared" ca="1" si="12"/>
        <v/>
      </c>
      <c r="C160" s="112" t="str">
        <f t="shared" ca="1" si="13"/>
        <v/>
      </c>
      <c r="D160" s="130" t="str">
        <f t="shared" ca="1" si="14"/>
        <v/>
      </c>
      <c r="E160" s="130"/>
      <c r="F160" s="131"/>
      <c r="G160" s="132" t="str">
        <f t="shared" ca="1" si="15"/>
        <v/>
      </c>
      <c r="H160" s="112" t="str">
        <f t="shared" ca="1" si="16"/>
        <v/>
      </c>
      <c r="I160" s="130" t="str">
        <f t="shared" ca="1" si="17"/>
        <v/>
      </c>
    </row>
    <row r="161" spans="2:9" x14ac:dyDescent="0.4">
      <c r="B161" s="132" t="str">
        <f t="shared" ca="1" si="12"/>
        <v/>
      </c>
      <c r="C161" s="112" t="str">
        <f t="shared" ca="1" si="13"/>
        <v/>
      </c>
      <c r="D161" s="130" t="str">
        <f t="shared" ca="1" si="14"/>
        <v/>
      </c>
      <c r="E161" s="130"/>
      <c r="F161" s="131"/>
      <c r="G161" s="132" t="str">
        <f t="shared" ca="1" si="15"/>
        <v/>
      </c>
      <c r="H161" s="112" t="str">
        <f t="shared" ca="1" si="16"/>
        <v/>
      </c>
      <c r="I161" s="130" t="str">
        <f t="shared" ca="1" si="17"/>
        <v/>
      </c>
    </row>
    <row r="162" spans="2:9" x14ac:dyDescent="0.4">
      <c r="B162" s="132" t="str">
        <f t="shared" ca="1" si="12"/>
        <v/>
      </c>
      <c r="C162" s="112" t="str">
        <f t="shared" ca="1" si="13"/>
        <v/>
      </c>
      <c r="D162" s="130" t="str">
        <f t="shared" ca="1" si="14"/>
        <v/>
      </c>
      <c r="E162" s="130"/>
      <c r="F162" s="131"/>
      <c r="G162" s="132" t="str">
        <f t="shared" ca="1" si="15"/>
        <v/>
      </c>
      <c r="H162" s="112" t="str">
        <f t="shared" ca="1" si="16"/>
        <v/>
      </c>
      <c r="I162" s="130" t="str">
        <f t="shared" ca="1" si="17"/>
        <v/>
      </c>
    </row>
    <row r="163" spans="2:9" x14ac:dyDescent="0.4">
      <c r="B163" s="132" t="str">
        <f t="shared" ca="1" si="12"/>
        <v/>
      </c>
      <c r="C163" s="112" t="str">
        <f t="shared" ca="1" si="13"/>
        <v/>
      </c>
      <c r="D163" s="130" t="str">
        <f t="shared" ca="1" si="14"/>
        <v/>
      </c>
      <c r="E163" s="130"/>
      <c r="F163" s="131"/>
      <c r="G163" s="132" t="str">
        <f t="shared" ca="1" si="15"/>
        <v/>
      </c>
      <c r="H163" s="112" t="str">
        <f t="shared" ca="1" si="16"/>
        <v/>
      </c>
      <c r="I163" s="130" t="str">
        <f t="shared" ca="1" si="17"/>
        <v/>
      </c>
    </row>
    <row r="164" spans="2:9" x14ac:dyDescent="0.4">
      <c r="B164" s="132" t="str">
        <f t="shared" ca="1" si="12"/>
        <v/>
      </c>
      <c r="C164" s="112" t="str">
        <f t="shared" ca="1" si="13"/>
        <v/>
      </c>
      <c r="D164" s="130" t="str">
        <f t="shared" ca="1" si="14"/>
        <v/>
      </c>
      <c r="E164" s="130"/>
      <c r="F164" s="131"/>
      <c r="G164" s="132" t="str">
        <f t="shared" ca="1" si="15"/>
        <v/>
      </c>
      <c r="H164" s="112" t="str">
        <f t="shared" ca="1" si="16"/>
        <v/>
      </c>
      <c r="I164" s="130" t="str">
        <f t="shared" ca="1" si="17"/>
        <v/>
      </c>
    </row>
    <row r="165" spans="2:9" x14ac:dyDescent="0.4">
      <c r="B165" s="132" t="str">
        <f t="shared" ca="1" si="12"/>
        <v/>
      </c>
      <c r="C165" s="112" t="str">
        <f t="shared" ca="1" si="13"/>
        <v/>
      </c>
      <c r="D165" s="130" t="str">
        <f t="shared" ca="1" si="14"/>
        <v/>
      </c>
      <c r="E165" s="130"/>
      <c r="F165" s="131"/>
      <c r="G165" s="132" t="str">
        <f t="shared" ca="1" si="15"/>
        <v/>
      </c>
      <c r="H165" s="112" t="str">
        <f t="shared" ca="1" si="16"/>
        <v/>
      </c>
      <c r="I165" s="130" t="str">
        <f t="shared" ca="1" si="17"/>
        <v/>
      </c>
    </row>
    <row r="166" spans="2:9" x14ac:dyDescent="0.4">
      <c r="B166" s="132" t="str">
        <f t="shared" ca="1" si="12"/>
        <v/>
      </c>
      <c r="C166" s="112" t="str">
        <f t="shared" ca="1" si="13"/>
        <v/>
      </c>
      <c r="D166" s="130" t="str">
        <f t="shared" ca="1" si="14"/>
        <v/>
      </c>
      <c r="E166" s="130"/>
      <c r="F166" s="131"/>
      <c r="G166" s="132" t="str">
        <f t="shared" ca="1" si="15"/>
        <v/>
      </c>
      <c r="H166" s="112" t="str">
        <f t="shared" ca="1" si="16"/>
        <v/>
      </c>
      <c r="I166" s="130" t="str">
        <f t="shared" ca="1" si="17"/>
        <v/>
      </c>
    </row>
    <row r="167" spans="2:9" x14ac:dyDescent="0.4">
      <c r="B167" s="132" t="str">
        <f t="shared" ca="1" si="12"/>
        <v/>
      </c>
      <c r="C167" s="112" t="str">
        <f t="shared" ca="1" si="13"/>
        <v/>
      </c>
      <c r="D167" s="130" t="str">
        <f t="shared" ca="1" si="14"/>
        <v/>
      </c>
      <c r="E167" s="130"/>
      <c r="F167" s="131"/>
      <c r="G167" s="132" t="str">
        <f t="shared" ca="1" si="15"/>
        <v/>
      </c>
      <c r="H167" s="112" t="str">
        <f t="shared" ca="1" si="16"/>
        <v/>
      </c>
      <c r="I167" s="130" t="str">
        <f t="shared" ca="1" si="17"/>
        <v/>
      </c>
    </row>
    <row r="168" spans="2:9" x14ac:dyDescent="0.4">
      <c r="B168" s="132" t="str">
        <f t="shared" ca="1" si="12"/>
        <v/>
      </c>
      <c r="C168" s="112" t="str">
        <f t="shared" ca="1" si="13"/>
        <v/>
      </c>
      <c r="D168" s="130" t="str">
        <f t="shared" ca="1" si="14"/>
        <v/>
      </c>
      <c r="E168" s="130"/>
      <c r="F168" s="131"/>
      <c r="G168" s="132" t="str">
        <f t="shared" ca="1" si="15"/>
        <v/>
      </c>
      <c r="H168" s="112" t="str">
        <f t="shared" ca="1" si="16"/>
        <v/>
      </c>
      <c r="I168" s="130" t="str">
        <f t="shared" ca="1" si="17"/>
        <v/>
      </c>
    </row>
    <row r="169" spans="2:9" x14ac:dyDescent="0.4">
      <c r="B169" s="132" t="str">
        <f t="shared" ca="1" si="12"/>
        <v/>
      </c>
      <c r="C169" s="112" t="str">
        <f t="shared" ca="1" si="13"/>
        <v/>
      </c>
      <c r="D169" s="130" t="str">
        <f t="shared" ca="1" si="14"/>
        <v/>
      </c>
      <c r="E169" s="130"/>
      <c r="F169" s="131"/>
      <c r="G169" s="132" t="str">
        <f t="shared" ca="1" si="15"/>
        <v/>
      </c>
      <c r="H169" s="112" t="str">
        <f t="shared" ca="1" si="16"/>
        <v/>
      </c>
      <c r="I169" s="130" t="str">
        <f t="shared" ca="1" si="17"/>
        <v/>
      </c>
    </row>
    <row r="170" spans="2:9" x14ac:dyDescent="0.4">
      <c r="B170" s="132" t="str">
        <f t="shared" ca="1" si="12"/>
        <v/>
      </c>
      <c r="C170" s="112" t="str">
        <f t="shared" ca="1" si="13"/>
        <v/>
      </c>
      <c r="D170" s="130" t="str">
        <f t="shared" ca="1" si="14"/>
        <v/>
      </c>
      <c r="E170" s="130"/>
      <c r="F170" s="131"/>
      <c r="G170" s="132" t="str">
        <f t="shared" ca="1" si="15"/>
        <v/>
      </c>
      <c r="H170" s="112" t="str">
        <f t="shared" ca="1" si="16"/>
        <v/>
      </c>
      <c r="I170" s="130" t="str">
        <f t="shared" ca="1" si="17"/>
        <v/>
      </c>
    </row>
    <row r="171" spans="2:9" x14ac:dyDescent="0.4">
      <c r="B171" s="132" t="str">
        <f t="shared" ca="1" si="12"/>
        <v/>
      </c>
      <c r="C171" s="112" t="str">
        <f t="shared" ca="1" si="13"/>
        <v/>
      </c>
      <c r="D171" s="130" t="str">
        <f t="shared" ca="1" si="14"/>
        <v/>
      </c>
      <c r="E171" s="130"/>
      <c r="F171" s="131"/>
      <c r="G171" s="132" t="str">
        <f t="shared" ca="1" si="15"/>
        <v/>
      </c>
      <c r="H171" s="112" t="str">
        <f t="shared" ca="1" si="16"/>
        <v/>
      </c>
      <c r="I171" s="130" t="str">
        <f t="shared" ca="1" si="17"/>
        <v/>
      </c>
    </row>
    <row r="172" spans="2:9" x14ac:dyDescent="0.4">
      <c r="B172" s="132" t="str">
        <f t="shared" ca="1" si="12"/>
        <v/>
      </c>
      <c r="C172" s="112" t="str">
        <f t="shared" ca="1" si="13"/>
        <v/>
      </c>
      <c r="D172" s="130" t="str">
        <f t="shared" ca="1" si="14"/>
        <v/>
      </c>
      <c r="E172" s="130"/>
      <c r="F172" s="131"/>
      <c r="G172" s="132" t="str">
        <f t="shared" ca="1" si="15"/>
        <v/>
      </c>
      <c r="H172" s="112" t="str">
        <f t="shared" ca="1" si="16"/>
        <v/>
      </c>
      <c r="I172" s="130" t="str">
        <f t="shared" ca="1" si="17"/>
        <v/>
      </c>
    </row>
    <row r="173" spans="2:9" x14ac:dyDescent="0.4">
      <c r="B173" s="132" t="str">
        <f t="shared" ca="1" si="12"/>
        <v/>
      </c>
      <c r="C173" s="112" t="str">
        <f t="shared" ca="1" si="13"/>
        <v/>
      </c>
      <c r="D173" s="130" t="str">
        <f t="shared" ca="1" si="14"/>
        <v/>
      </c>
      <c r="E173" s="130"/>
      <c r="F173" s="131"/>
      <c r="G173" s="132" t="str">
        <f t="shared" ca="1" si="15"/>
        <v/>
      </c>
      <c r="H173" s="112" t="str">
        <f t="shared" ca="1" si="16"/>
        <v/>
      </c>
      <c r="I173" s="130" t="str">
        <f t="shared" ca="1" si="17"/>
        <v/>
      </c>
    </row>
    <row r="174" spans="2:9" x14ac:dyDescent="0.4">
      <c r="B174" s="132" t="str">
        <f t="shared" ca="1" si="12"/>
        <v/>
      </c>
      <c r="C174" s="112" t="str">
        <f t="shared" ca="1" si="13"/>
        <v/>
      </c>
      <c r="D174" s="130" t="str">
        <f t="shared" ca="1" si="14"/>
        <v/>
      </c>
      <c r="E174" s="130"/>
      <c r="F174" s="131"/>
      <c r="G174" s="132" t="str">
        <f t="shared" ca="1" si="15"/>
        <v/>
      </c>
      <c r="H174" s="112" t="str">
        <f t="shared" ca="1" si="16"/>
        <v/>
      </c>
      <c r="I174" s="130" t="str">
        <f t="shared" ca="1" si="17"/>
        <v/>
      </c>
    </row>
    <row r="175" spans="2:9" x14ac:dyDescent="0.4">
      <c r="B175" s="132" t="str">
        <f t="shared" ca="1" si="12"/>
        <v/>
      </c>
      <c r="C175" s="112" t="str">
        <f t="shared" ca="1" si="13"/>
        <v/>
      </c>
      <c r="D175" s="130" t="str">
        <f t="shared" ca="1" si="14"/>
        <v/>
      </c>
      <c r="E175" s="130"/>
      <c r="F175" s="131"/>
      <c r="G175" s="132" t="str">
        <f t="shared" ca="1" si="15"/>
        <v/>
      </c>
      <c r="H175" s="112" t="str">
        <f t="shared" ca="1" si="16"/>
        <v/>
      </c>
      <c r="I175" s="130" t="str">
        <f t="shared" ca="1" si="17"/>
        <v/>
      </c>
    </row>
    <row r="176" spans="2:9" x14ac:dyDescent="0.4">
      <c r="B176" s="132" t="str">
        <f t="shared" ca="1" si="12"/>
        <v/>
      </c>
      <c r="C176" s="112" t="str">
        <f t="shared" ca="1" si="13"/>
        <v/>
      </c>
      <c r="D176" s="130" t="str">
        <f t="shared" ca="1" si="14"/>
        <v/>
      </c>
      <c r="E176" s="130"/>
      <c r="F176" s="131"/>
      <c r="G176" s="132" t="str">
        <f t="shared" ca="1" si="15"/>
        <v/>
      </c>
      <c r="H176" s="112" t="str">
        <f t="shared" ca="1" si="16"/>
        <v/>
      </c>
      <c r="I176" s="130" t="str">
        <f t="shared" ca="1" si="17"/>
        <v/>
      </c>
    </row>
    <row r="177" spans="2:9" x14ac:dyDescent="0.4">
      <c r="B177" s="132" t="str">
        <f t="shared" ca="1" si="12"/>
        <v/>
      </c>
      <c r="C177" s="112" t="str">
        <f t="shared" ca="1" si="13"/>
        <v/>
      </c>
      <c r="D177" s="130" t="str">
        <f t="shared" ca="1" si="14"/>
        <v/>
      </c>
      <c r="E177" s="130"/>
      <c r="F177" s="131"/>
      <c r="G177" s="132" t="str">
        <f t="shared" ca="1" si="15"/>
        <v/>
      </c>
      <c r="H177" s="112" t="str">
        <f t="shared" ca="1" si="16"/>
        <v/>
      </c>
      <c r="I177" s="130" t="str">
        <f t="shared" ca="1" si="17"/>
        <v/>
      </c>
    </row>
    <row r="178" spans="2:9" x14ac:dyDescent="0.4">
      <c r="B178" s="132" t="str">
        <f t="shared" ca="1" si="12"/>
        <v/>
      </c>
      <c r="C178" s="112" t="str">
        <f t="shared" ca="1" si="13"/>
        <v/>
      </c>
      <c r="D178" s="130" t="str">
        <f t="shared" ca="1" si="14"/>
        <v/>
      </c>
      <c r="E178" s="130"/>
      <c r="F178" s="131"/>
      <c r="G178" s="132" t="str">
        <f t="shared" ca="1" si="15"/>
        <v/>
      </c>
      <c r="H178" s="112" t="str">
        <f t="shared" ca="1" si="16"/>
        <v/>
      </c>
      <c r="I178" s="130" t="str">
        <f t="shared" ca="1" si="17"/>
        <v/>
      </c>
    </row>
    <row r="179" spans="2:9" x14ac:dyDescent="0.4">
      <c r="B179" s="132" t="str">
        <f t="shared" ca="1" si="12"/>
        <v/>
      </c>
      <c r="C179" s="112" t="str">
        <f t="shared" ca="1" si="13"/>
        <v/>
      </c>
      <c r="D179" s="130" t="str">
        <f t="shared" ca="1" si="14"/>
        <v/>
      </c>
      <c r="E179" s="130"/>
      <c r="F179" s="131"/>
      <c r="G179" s="132" t="str">
        <f t="shared" ca="1" si="15"/>
        <v/>
      </c>
      <c r="H179" s="112" t="str">
        <f t="shared" ca="1" si="16"/>
        <v/>
      </c>
      <c r="I179" s="130" t="str">
        <f t="shared" ca="1" si="17"/>
        <v/>
      </c>
    </row>
    <row r="180" spans="2:9" x14ac:dyDescent="0.4">
      <c r="B180" s="132" t="str">
        <f t="shared" ca="1" si="12"/>
        <v/>
      </c>
      <c r="C180" s="112" t="str">
        <f t="shared" ca="1" si="13"/>
        <v/>
      </c>
      <c r="D180" s="130" t="str">
        <f t="shared" ca="1" si="14"/>
        <v/>
      </c>
      <c r="E180" s="130"/>
      <c r="F180" s="131"/>
      <c r="G180" s="132" t="str">
        <f t="shared" ca="1" si="15"/>
        <v/>
      </c>
      <c r="H180" s="112" t="str">
        <f t="shared" ca="1" si="16"/>
        <v/>
      </c>
      <c r="I180" s="130" t="str">
        <f t="shared" ca="1" si="17"/>
        <v/>
      </c>
    </row>
    <row r="181" spans="2:9" x14ac:dyDescent="0.4">
      <c r="B181" s="132" t="str">
        <f t="shared" ca="1" si="12"/>
        <v/>
      </c>
      <c r="C181" s="112" t="str">
        <f t="shared" ca="1" si="13"/>
        <v/>
      </c>
      <c r="D181" s="130" t="str">
        <f t="shared" ca="1" si="14"/>
        <v/>
      </c>
      <c r="E181" s="130"/>
      <c r="F181" s="131"/>
      <c r="G181" s="132" t="str">
        <f t="shared" ca="1" si="15"/>
        <v/>
      </c>
      <c r="H181" s="112" t="str">
        <f t="shared" ca="1" si="16"/>
        <v/>
      </c>
      <c r="I181" s="130" t="str">
        <f t="shared" ca="1" si="17"/>
        <v/>
      </c>
    </row>
    <row r="182" spans="2:9" x14ac:dyDescent="0.4">
      <c r="B182" s="132" t="str">
        <f t="shared" ca="1" si="12"/>
        <v/>
      </c>
      <c r="C182" s="112" t="str">
        <f t="shared" ca="1" si="13"/>
        <v/>
      </c>
      <c r="D182" s="130" t="str">
        <f t="shared" ca="1" si="14"/>
        <v/>
      </c>
      <c r="E182" s="130"/>
      <c r="F182" s="131"/>
      <c r="G182" s="132" t="str">
        <f t="shared" ca="1" si="15"/>
        <v/>
      </c>
      <c r="H182" s="112" t="str">
        <f t="shared" ca="1" si="16"/>
        <v/>
      </c>
      <c r="I182" s="130" t="str">
        <f t="shared" ca="1" si="17"/>
        <v/>
      </c>
    </row>
    <row r="183" spans="2:9" x14ac:dyDescent="0.4">
      <c r="B183" s="132" t="str">
        <f t="shared" ca="1" si="12"/>
        <v/>
      </c>
      <c r="C183" s="112" t="str">
        <f t="shared" ca="1" si="13"/>
        <v/>
      </c>
      <c r="D183" s="130" t="str">
        <f t="shared" ca="1" si="14"/>
        <v/>
      </c>
      <c r="E183" s="130"/>
      <c r="F183" s="131"/>
      <c r="G183" s="132" t="str">
        <f t="shared" ca="1" si="15"/>
        <v/>
      </c>
      <c r="H183" s="112" t="str">
        <f t="shared" ca="1" si="16"/>
        <v/>
      </c>
      <c r="I183" s="130" t="str">
        <f t="shared" ca="1" si="17"/>
        <v/>
      </c>
    </row>
    <row r="184" spans="2:9" x14ac:dyDescent="0.4">
      <c r="B184" s="132" t="str">
        <f t="shared" ca="1" si="12"/>
        <v/>
      </c>
      <c r="C184" s="112" t="str">
        <f t="shared" ca="1" si="13"/>
        <v/>
      </c>
      <c r="D184" s="130" t="str">
        <f t="shared" ca="1" si="14"/>
        <v/>
      </c>
      <c r="E184" s="130"/>
      <c r="F184" s="131"/>
      <c r="G184" s="132" t="str">
        <f t="shared" ca="1" si="15"/>
        <v/>
      </c>
      <c r="H184" s="112" t="str">
        <f t="shared" ca="1" si="16"/>
        <v/>
      </c>
      <c r="I184" s="130" t="str">
        <f t="shared" ca="1" si="17"/>
        <v/>
      </c>
    </row>
    <row r="185" spans="2:9" x14ac:dyDescent="0.4">
      <c r="B185" s="132" t="str">
        <f t="shared" ca="1" si="12"/>
        <v/>
      </c>
      <c r="C185" s="112" t="str">
        <f t="shared" ca="1" si="13"/>
        <v/>
      </c>
      <c r="D185" s="130" t="str">
        <f t="shared" ca="1" si="14"/>
        <v/>
      </c>
      <c r="E185" s="130"/>
      <c r="F185" s="131"/>
      <c r="G185" s="132" t="str">
        <f t="shared" ca="1" si="15"/>
        <v/>
      </c>
      <c r="H185" s="112" t="str">
        <f t="shared" ca="1" si="16"/>
        <v/>
      </c>
      <c r="I185" s="130" t="str">
        <f t="shared" ca="1" si="17"/>
        <v/>
      </c>
    </row>
    <row r="186" spans="2:9" x14ac:dyDescent="0.4">
      <c r="B186" s="132" t="str">
        <f t="shared" ca="1" si="12"/>
        <v/>
      </c>
      <c r="C186" s="112" t="str">
        <f t="shared" ca="1" si="13"/>
        <v/>
      </c>
      <c r="D186" s="130" t="str">
        <f t="shared" ca="1" si="14"/>
        <v/>
      </c>
      <c r="E186" s="130"/>
      <c r="F186" s="131"/>
      <c r="G186" s="132" t="str">
        <f t="shared" ca="1" si="15"/>
        <v/>
      </c>
      <c r="H186" s="112" t="str">
        <f t="shared" ca="1" si="16"/>
        <v/>
      </c>
      <c r="I186" s="130" t="str">
        <f t="shared" ca="1" si="17"/>
        <v/>
      </c>
    </row>
    <row r="187" spans="2:9" x14ac:dyDescent="0.4">
      <c r="B187" s="132" t="str">
        <f t="shared" ca="1" si="12"/>
        <v/>
      </c>
      <c r="C187" s="112" t="str">
        <f t="shared" ca="1" si="13"/>
        <v/>
      </c>
      <c r="D187" s="130" t="str">
        <f t="shared" ca="1" si="14"/>
        <v/>
      </c>
      <c r="E187" s="130"/>
      <c r="F187" s="131"/>
      <c r="G187" s="132" t="str">
        <f t="shared" ca="1" si="15"/>
        <v/>
      </c>
      <c r="H187" s="112" t="str">
        <f t="shared" ca="1" si="16"/>
        <v/>
      </c>
      <c r="I187" s="130" t="str">
        <f t="shared" ca="1" si="17"/>
        <v/>
      </c>
    </row>
    <row r="188" spans="2:9" x14ac:dyDescent="0.4">
      <c r="B188" s="132" t="str">
        <f t="shared" ca="1" si="12"/>
        <v/>
      </c>
      <c r="C188" s="112" t="str">
        <f t="shared" ca="1" si="13"/>
        <v/>
      </c>
      <c r="D188" s="130" t="str">
        <f t="shared" ca="1" si="14"/>
        <v/>
      </c>
      <c r="E188" s="130"/>
      <c r="F188" s="131"/>
      <c r="G188" s="132" t="str">
        <f t="shared" ca="1" si="15"/>
        <v/>
      </c>
      <c r="H188" s="112" t="str">
        <f t="shared" ca="1" si="16"/>
        <v/>
      </c>
      <c r="I188" s="130" t="str">
        <f t="shared" ca="1" si="17"/>
        <v/>
      </c>
    </row>
    <row r="189" spans="2:9" x14ac:dyDescent="0.4">
      <c r="B189" s="132" t="str">
        <f t="shared" ca="1" si="12"/>
        <v/>
      </c>
      <c r="C189" s="112" t="str">
        <f t="shared" ca="1" si="13"/>
        <v/>
      </c>
      <c r="D189" s="130" t="str">
        <f t="shared" ca="1" si="14"/>
        <v/>
      </c>
      <c r="E189" s="130"/>
      <c r="F189" s="131"/>
      <c r="G189" s="132" t="str">
        <f t="shared" ca="1" si="15"/>
        <v/>
      </c>
      <c r="H189" s="112" t="str">
        <f t="shared" ca="1" si="16"/>
        <v/>
      </c>
      <c r="I189" s="130" t="str">
        <f t="shared" ca="1" si="17"/>
        <v/>
      </c>
    </row>
    <row r="190" spans="2:9" x14ac:dyDescent="0.4">
      <c r="B190" s="132" t="str">
        <f t="shared" ca="1" si="12"/>
        <v/>
      </c>
      <c r="C190" s="112" t="str">
        <f t="shared" ca="1" si="13"/>
        <v/>
      </c>
      <c r="D190" s="130" t="str">
        <f t="shared" ca="1" si="14"/>
        <v/>
      </c>
      <c r="E190" s="130"/>
      <c r="F190" s="131"/>
      <c r="G190" s="132" t="str">
        <f t="shared" ca="1" si="15"/>
        <v/>
      </c>
      <c r="H190" s="112" t="str">
        <f t="shared" ca="1" si="16"/>
        <v/>
      </c>
      <c r="I190" s="130" t="str">
        <f t="shared" ca="1" si="17"/>
        <v/>
      </c>
    </row>
    <row r="191" spans="2:9" x14ac:dyDescent="0.4">
      <c r="B191" s="132" t="str">
        <f t="shared" ca="1" si="12"/>
        <v/>
      </c>
      <c r="C191" s="112" t="str">
        <f t="shared" ca="1" si="13"/>
        <v/>
      </c>
      <c r="D191" s="130" t="str">
        <f t="shared" ca="1" si="14"/>
        <v/>
      </c>
      <c r="E191" s="130"/>
      <c r="F191" s="131"/>
      <c r="G191" s="132" t="str">
        <f t="shared" ca="1" si="15"/>
        <v/>
      </c>
      <c r="H191" s="112" t="str">
        <f t="shared" ca="1" si="16"/>
        <v/>
      </c>
      <c r="I191" s="130" t="str">
        <f t="shared" ca="1" si="17"/>
        <v/>
      </c>
    </row>
    <row r="192" spans="2:9" x14ac:dyDescent="0.4">
      <c r="B192" s="132" t="str">
        <f t="shared" ca="1" si="12"/>
        <v/>
      </c>
      <c r="C192" s="112" t="str">
        <f t="shared" ca="1" si="13"/>
        <v/>
      </c>
      <c r="D192" s="130" t="str">
        <f t="shared" ca="1" si="14"/>
        <v/>
      </c>
      <c r="E192" s="130"/>
      <c r="F192" s="131"/>
      <c r="G192" s="132" t="str">
        <f t="shared" ca="1" si="15"/>
        <v/>
      </c>
      <c r="H192" s="112" t="str">
        <f t="shared" ca="1" si="16"/>
        <v/>
      </c>
      <c r="I192" s="130" t="str">
        <f t="shared" ca="1" si="17"/>
        <v/>
      </c>
    </row>
    <row r="193" spans="2:9" x14ac:dyDescent="0.4">
      <c r="B193" s="132" t="str">
        <f t="shared" ca="1" si="12"/>
        <v/>
      </c>
      <c r="C193" s="112" t="str">
        <f t="shared" ca="1" si="13"/>
        <v/>
      </c>
      <c r="D193" s="130" t="str">
        <f t="shared" ca="1" si="14"/>
        <v/>
      </c>
      <c r="E193" s="130"/>
      <c r="F193" s="131"/>
      <c r="G193" s="132" t="str">
        <f t="shared" ca="1" si="15"/>
        <v/>
      </c>
      <c r="H193" s="112" t="str">
        <f t="shared" ca="1" si="16"/>
        <v/>
      </c>
      <c r="I193" s="130" t="str">
        <f t="shared" ca="1" si="17"/>
        <v/>
      </c>
    </row>
    <row r="194" spans="2:9" x14ac:dyDescent="0.4">
      <c r="B194" s="132" t="str">
        <f t="shared" ca="1" si="12"/>
        <v/>
      </c>
      <c r="C194" s="112" t="str">
        <f t="shared" ca="1" si="13"/>
        <v/>
      </c>
      <c r="D194" s="130" t="str">
        <f t="shared" ca="1" si="14"/>
        <v/>
      </c>
      <c r="E194" s="130"/>
      <c r="F194" s="131"/>
      <c r="G194" s="132" t="str">
        <f t="shared" ca="1" si="15"/>
        <v/>
      </c>
      <c r="H194" s="112" t="str">
        <f t="shared" ca="1" si="16"/>
        <v/>
      </c>
      <c r="I194" s="130" t="str">
        <f t="shared" ca="1" si="17"/>
        <v/>
      </c>
    </row>
    <row r="195" spans="2:9" x14ac:dyDescent="0.4">
      <c r="B195" s="132" t="str">
        <f t="shared" ca="1" si="12"/>
        <v/>
      </c>
      <c r="C195" s="112" t="str">
        <f t="shared" ca="1" si="13"/>
        <v/>
      </c>
      <c r="D195" s="130" t="str">
        <f t="shared" ca="1" si="14"/>
        <v/>
      </c>
      <c r="E195" s="130"/>
      <c r="F195" s="131"/>
      <c r="G195" s="132" t="str">
        <f t="shared" ca="1" si="15"/>
        <v/>
      </c>
      <c r="H195" s="112" t="str">
        <f t="shared" ca="1" si="16"/>
        <v/>
      </c>
      <c r="I195" s="130" t="str">
        <f t="shared" ca="1" si="17"/>
        <v/>
      </c>
    </row>
    <row r="196" spans="2:9" x14ac:dyDescent="0.4">
      <c r="B196" s="132" t="str">
        <f t="shared" ca="1" si="12"/>
        <v/>
      </c>
      <c r="C196" s="112" t="str">
        <f t="shared" ca="1" si="13"/>
        <v/>
      </c>
      <c r="D196" s="130" t="str">
        <f t="shared" ca="1" si="14"/>
        <v/>
      </c>
      <c r="E196" s="130"/>
      <c r="F196" s="131"/>
      <c r="G196" s="132" t="str">
        <f t="shared" ca="1" si="15"/>
        <v/>
      </c>
      <c r="H196" s="112" t="str">
        <f t="shared" ca="1" si="16"/>
        <v/>
      </c>
      <c r="I196" s="130" t="str">
        <f t="shared" ca="1" si="17"/>
        <v/>
      </c>
    </row>
    <row r="197" spans="2:9" x14ac:dyDescent="0.4">
      <c r="B197" s="132" t="str">
        <f t="shared" ca="1" si="12"/>
        <v/>
      </c>
      <c r="C197" s="112" t="str">
        <f t="shared" ca="1" si="13"/>
        <v/>
      </c>
      <c r="D197" s="130" t="str">
        <f t="shared" ca="1" si="14"/>
        <v/>
      </c>
      <c r="E197" s="130"/>
      <c r="F197" s="131"/>
      <c r="G197" s="132" t="str">
        <f t="shared" ca="1" si="15"/>
        <v/>
      </c>
      <c r="H197" s="112" t="str">
        <f t="shared" ca="1" si="16"/>
        <v/>
      </c>
      <c r="I197" s="130" t="str">
        <f t="shared" ca="1" si="17"/>
        <v/>
      </c>
    </row>
    <row r="198" spans="2:9" x14ac:dyDescent="0.4">
      <c r="B198" s="132" t="str">
        <f t="shared" ref="B198:B200" ca="1" si="18">IF(ISNA(VLOOKUP(ROW()-5,資表借,1,FALSE))=TRUE,"",VLOOKUP(ROW()-5,資表借,11,FALSE))</f>
        <v/>
      </c>
      <c r="C198" s="112" t="str">
        <f t="shared" ref="C198:C200" ca="1" si="19">IF(ISNA(VLOOKUP(ROW()-5,資表借,1,FALSE))=TRUE,"",VLOOKUP(ROW()-5,資表借,13,FALSE))</f>
        <v/>
      </c>
      <c r="D198" s="130" t="str">
        <f t="shared" ref="D198:D200" ca="1" si="20">IF(ISNA(VLOOKUP(ROW()-5,資表借,1,FALSE))=TRUE,"",IF(VLOOKUP(ROW()-5,資表借,14,FALSE)="貸",VLOOKUP(ROW()-5,資表借,15,FALSE)*-1,VLOOKUP(ROW()-5,資表借,15,FALSE)))</f>
        <v/>
      </c>
      <c r="E198" s="130"/>
      <c r="F198" s="131"/>
      <c r="G198" s="132" t="str">
        <f t="shared" ref="G198:G200" ca="1" si="21">IF(ISNA(VLOOKUP(ROW()-5,資表貸,1,FALSE))=TRUE,"",VLOOKUP(ROW()-5,資表貸,9,FALSE))</f>
        <v/>
      </c>
      <c r="H198" s="112" t="str">
        <f t="shared" ref="H198:H200" ca="1" si="22">IF(ISNA(VLOOKUP(ROW()-5,資表貸,1,FALSE))=TRUE,"",VLOOKUP(ROW()-5,資表貸,11,FALSE))</f>
        <v/>
      </c>
      <c r="I198" s="130" t="str">
        <f t="shared" ref="I198:I200" ca="1" si="23">IF(ISNA(VLOOKUP(ROW()-5,資表貸,1,FALSE))=TRUE,"",IF(VLOOKUP(ROW()-5,資表貸,12,FALSE)="借",VLOOKUP(ROW()-5,資表貸,13,FALSE)*-1,VLOOKUP(ROW()-5,資表貸,13,FALSE)))</f>
        <v/>
      </c>
    </row>
    <row r="199" spans="2:9" x14ac:dyDescent="0.4">
      <c r="B199" s="132" t="str">
        <f t="shared" ca="1" si="18"/>
        <v/>
      </c>
      <c r="C199" s="112" t="str">
        <f t="shared" ca="1" si="19"/>
        <v/>
      </c>
      <c r="D199" s="130" t="str">
        <f t="shared" ca="1" si="20"/>
        <v/>
      </c>
      <c r="E199" s="130"/>
      <c r="F199" s="131"/>
      <c r="G199" s="132" t="str">
        <f t="shared" ca="1" si="21"/>
        <v/>
      </c>
      <c r="H199" s="112" t="str">
        <f t="shared" ca="1" si="22"/>
        <v/>
      </c>
      <c r="I199" s="130" t="str">
        <f t="shared" ca="1" si="23"/>
        <v/>
      </c>
    </row>
    <row r="200" spans="2:9" x14ac:dyDescent="0.4">
      <c r="B200" s="132" t="str">
        <f t="shared" ca="1" si="18"/>
        <v/>
      </c>
      <c r="C200" s="112" t="str">
        <f t="shared" ca="1" si="19"/>
        <v/>
      </c>
      <c r="D200" s="130" t="str">
        <f t="shared" ca="1" si="20"/>
        <v/>
      </c>
      <c r="E200" s="130"/>
      <c r="F200" s="131"/>
      <c r="G200" s="132" t="str">
        <f t="shared" ca="1" si="21"/>
        <v/>
      </c>
      <c r="H200" s="112" t="str">
        <f t="shared" ca="1" si="22"/>
        <v/>
      </c>
      <c r="I200" s="130" t="str">
        <f t="shared" ca="1" si="23"/>
        <v/>
      </c>
    </row>
  </sheetData>
  <sheetProtection sheet="1" objects="1" scenarios="1"/>
  <mergeCells count="1">
    <mergeCell ref="D4:G4"/>
  </mergeCells>
  <phoneticPr fontId="2" type="noConversion"/>
  <conditionalFormatting sqref="F6:F200">
    <cfRule type="expression" dxfId="43" priority="11">
      <formula>LEN(B7)+LEN(C7)+LEN(G7)+LEN(H7)+LEN(B6)+LEN(C6)+LEN(G6)+LEN(H6)&gt;0</formula>
    </cfRule>
  </conditionalFormatting>
  <conditionalFormatting sqref="I6:I200">
    <cfRule type="expression" dxfId="42" priority="5" stopIfTrue="1">
      <formula>RIGHT(H6,2)="合計"</formula>
    </cfRule>
    <cfRule type="expression" dxfId="41" priority="6" stopIfTrue="1">
      <formula>RIGHT(H6,2)="總額"</formula>
    </cfRule>
    <cfRule type="expression" dxfId="40" priority="7" stopIfTrue="1">
      <formula>$C5="負債及權益總額"</formula>
    </cfRule>
  </conditionalFormatting>
  <conditionalFormatting sqref="D6:D200">
    <cfRule type="expression" dxfId="39" priority="8" stopIfTrue="1">
      <formula>RIGHT($C6,2)="合計"</formula>
    </cfRule>
    <cfRule type="expression" dxfId="38" priority="9" stopIfTrue="1">
      <formula>RIGHT($C6,2)="總額"</formula>
    </cfRule>
    <cfRule type="expression" dxfId="37" priority="10" stopIfTrue="1">
      <formula>$C6="資產總額"</formula>
    </cfRule>
  </conditionalFormatting>
  <conditionalFormatting sqref="C6:C200">
    <cfRule type="expression" dxfId="36" priority="4">
      <formula>LEN(B6)&gt;2</formula>
    </cfRule>
  </conditionalFormatting>
  <conditionalFormatting sqref="H6:H200">
    <cfRule type="expression" dxfId="35" priority="3">
      <formula>LEN(G6)&gt;2</formula>
    </cfRule>
  </conditionalFormatting>
  <conditionalFormatting sqref="K3">
    <cfRule type="expression" dxfId="34" priority="1">
      <formula>$K$2=14</formula>
    </cfRule>
  </conditionalFormatting>
  <dataValidations count="2">
    <dataValidation type="date" operator="greaterThan" allowBlank="1" showInputMessage="1" showErrorMessage="1" sqref="D4:E4" xr:uid="{00000000-0002-0000-0300-000000000000}">
      <formula1>36526</formula1>
    </dataValidation>
    <dataValidation allowBlank="1" showInputMessage="1" showErrorMessage="1" prompt="請輸入西元日期" sqref="K3" xr:uid="{8933854B-2CC4-4835-875E-259E398310ED}"/>
  </dataValidations>
  <printOptions horizontalCentered="1"/>
  <pageMargins left="0.59055118110236227" right="0.39370078740157483" top="0.78740157480314965" bottom="0.98425196850393704" header="0.39370078740157483" footer="0.39370078740157483"/>
  <pageSetup paperSize="9" scale="68" orientation="portrait" r:id="rId1"/>
  <headerFooter scaleWithDoc="0" alignWithMargins="0">
    <oddFooter>&amp;R列印日: &amp;D</oddFooter>
  </headerFooter>
  <drawing r:id="rId2"/>
  <legacyDrawing r:id="rId3"/>
  <picture r:id="rId4"/>
  <mc:AlternateContent xmlns:mc="http://schemas.openxmlformats.org/markup-compatibility/2006">
    <mc:Choice Requires="x14">
      <controls>
        <mc:AlternateContent xmlns:mc="http://schemas.openxmlformats.org/markup-compatibility/2006">
          <mc:Choice Requires="x14">
            <control shapeId="10242" r:id="rId5" name="Drop Down 2">
              <controlPr locked="0" defaultSize="0" print="0" autoLine="0" autoPict="0">
                <anchor>
                  <from>
                    <xdr:col>10</xdr:col>
                    <xdr:colOff>6350</xdr:colOff>
                    <xdr:row>1</xdr:row>
                    <xdr:rowOff>0</xdr:rowOff>
                  </from>
                  <to>
                    <xdr:col>11</xdr:col>
                    <xdr:colOff>0</xdr:colOff>
                    <xdr:row>2</xdr:row>
                    <xdr:rowOff>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theme="8" tint="-0.499984740745262"/>
    <pageSetUpPr autoPageBreaks="0"/>
  </sheetPr>
  <dimension ref="B1:J202"/>
  <sheetViews>
    <sheetView showGridLines="0" zoomScale="90" zoomScaleNormal="90" workbookViewId="0">
      <pane ySplit="5" topLeftCell="A6" activePane="bottomLeft" state="frozen"/>
      <selection pane="bottomLeft" activeCell="I5" sqref="I5"/>
    </sheetView>
  </sheetViews>
  <sheetFormatPr defaultColWidth="9" defaultRowHeight="17" x14ac:dyDescent="0.4"/>
  <cols>
    <col min="1" max="1" width="2.6328125" style="4" customWidth="1"/>
    <col min="2" max="2" width="15.6328125" style="34" customWidth="1"/>
    <col min="3" max="3" width="25.6328125" style="4" customWidth="1"/>
    <col min="4" max="4" width="18.6328125" style="4" customWidth="1"/>
    <col min="5" max="5" width="14.6328125" style="36" customWidth="1"/>
    <col min="6" max="6" width="7.6328125" style="36" customWidth="1"/>
    <col min="7" max="7" width="2.6328125" style="4" customWidth="1"/>
    <col min="8" max="8" width="10.6328125" style="4" customWidth="1"/>
    <col min="9" max="10" width="9" style="37"/>
    <col min="11" max="16384" width="9" style="4"/>
  </cols>
  <sheetData>
    <row r="1" spans="2:10" s="175" customFormat="1" ht="17" customHeight="1" x14ac:dyDescent="0.4">
      <c r="B1" s="194" t="str">
        <f ca="1">日記簿!F1</f>
        <v/>
      </c>
      <c r="D1" s="182"/>
      <c r="E1" s="182"/>
      <c r="H1" s="241"/>
      <c r="I1" s="190"/>
      <c r="J1" s="190"/>
    </row>
    <row r="2" spans="2:10" ht="20" customHeight="1" x14ac:dyDescent="0.4">
      <c r="B2" s="236" t="str">
        <f>"　　"&amp;公司名稱</f>
        <v>　　OO有限公司</v>
      </c>
      <c r="C2" s="237"/>
      <c r="D2" s="237"/>
      <c r="E2" s="237"/>
      <c r="H2" s="246">
        <v>13</v>
      </c>
    </row>
    <row r="3" spans="2:10" ht="20" customHeight="1" x14ac:dyDescent="0.4">
      <c r="B3" s="236" t="s">
        <v>506</v>
      </c>
      <c r="C3" s="237"/>
      <c r="D3" s="237"/>
      <c r="E3" s="237"/>
      <c r="H3" s="243">
        <v>44927</v>
      </c>
    </row>
    <row r="4" spans="2:10" ht="20" customHeight="1" thickBot="1" x14ac:dyDescent="0.45">
      <c r="B4" s="16"/>
      <c r="C4" s="222">
        <f>IF(H2&lt;14,VLOOKUP(H2,清單!O3:R15,3,FALSE),H3)</f>
        <v>44927</v>
      </c>
      <c r="D4" s="223">
        <f>IF(H2&lt;14,VLOOKUP(H2,清單!O3:R15,4,FALSE),H4)</f>
        <v>45291</v>
      </c>
      <c r="E4" s="17"/>
      <c r="F4" s="17" t="str">
        <f>日記簿!L5</f>
        <v>幣別：新台幣</v>
      </c>
      <c r="G4" s="301"/>
      <c r="H4" s="244">
        <v>45291</v>
      </c>
    </row>
    <row r="5" spans="2:10" ht="20" customHeight="1" x14ac:dyDescent="0.55000000000000004">
      <c r="B5" s="138" t="s">
        <v>258</v>
      </c>
      <c r="C5" s="139" t="s">
        <v>259</v>
      </c>
      <c r="D5" s="35"/>
      <c r="E5" s="138" t="s">
        <v>257</v>
      </c>
      <c r="F5" s="138" t="s">
        <v>505</v>
      </c>
    </row>
    <row r="6" spans="2:10" x14ac:dyDescent="0.4">
      <c r="B6" s="136" t="str">
        <f t="shared" ref="B6:B37" ca="1" si="0">IF(ISNA(VLOOKUP(ROW()-5,益表,1,FALSE))=TRUE,"",IF(VLOOKUP(ROW()-5,益表,7,FALSE)="","",VLOOKUP(ROW()-5,益表,7,FALSE)))</f>
        <v/>
      </c>
      <c r="C6" s="311" t="str">
        <f t="shared" ref="C6:C37" ca="1" si="1">IF(ISNA(VLOOKUP(ROW()-5,益表,1,FALSE))=TRUE,"",VLOOKUP(ROW()-5,益表,9,FALSE))</f>
        <v>營業收入</v>
      </c>
      <c r="D6" s="311"/>
      <c r="E6" s="130" t="str">
        <f t="shared" ref="E6:E37" ca="1" si="2">IF(ISNA(VLOOKUP(ROW()-5,益表,1,FALSE))=TRUE,"",IF(VLOOKUP(ROW()-5,益表,12,FALSE)="","",IF(LEFT(VLOOKUP(ROW()-5,益表,9,FALSE),1)="減",VLOOKUP(ROW()-5,益表,12,FALSE)*-1,VLOOKUP(ROW()-5,益表,12,FALSE))))</f>
        <v/>
      </c>
      <c r="F6" s="300" t="str" cm="1">
        <f t="array" aca="1" ref="F6" ca="1">IF(ISNUMBER(E6),E6/收入淨額,"")</f>
        <v/>
      </c>
    </row>
    <row r="7" spans="2:10" x14ac:dyDescent="0.4">
      <c r="B7" s="136">
        <f t="shared" ca="1" si="0"/>
        <v>4100</v>
      </c>
      <c r="C7" s="311" t="str">
        <f t="shared" ca="1" si="1"/>
        <v>銷貨收入</v>
      </c>
      <c r="D7" s="311"/>
      <c r="E7" s="130">
        <f t="shared" ca="1" si="2"/>
        <v>6000</v>
      </c>
      <c r="F7" s="300">
        <f t="shared" ref="F7:F38" ca="1" si="3">IF(AND(ISNUMBER(E7),收入淨額&lt;&gt;0),E7/收入淨額,"")</f>
        <v>1</v>
      </c>
    </row>
    <row r="8" spans="2:10" x14ac:dyDescent="0.4">
      <c r="B8" s="136" t="str">
        <f t="shared" ca="1" si="0"/>
        <v/>
      </c>
      <c r="C8" s="311" t="str">
        <f t="shared" ca="1" si="1"/>
        <v>營業收入淨額</v>
      </c>
      <c r="D8" s="311"/>
      <c r="E8" s="130">
        <f t="shared" ca="1" si="2"/>
        <v>6000</v>
      </c>
      <c r="F8" s="300">
        <f t="shared" ca="1" si="3"/>
        <v>1</v>
      </c>
    </row>
    <row r="9" spans="2:10" x14ac:dyDescent="0.4">
      <c r="B9" s="136" t="str">
        <f t="shared" ca="1" si="0"/>
        <v/>
      </c>
      <c r="C9" s="311" t="str">
        <f t="shared" ca="1" si="1"/>
        <v xml:space="preserve"> </v>
      </c>
      <c r="D9" s="311"/>
      <c r="E9" s="130" t="str">
        <f t="shared" ca="1" si="2"/>
        <v/>
      </c>
      <c r="F9" s="300" t="str">
        <f t="shared" ca="1" si="3"/>
        <v/>
      </c>
    </row>
    <row r="10" spans="2:10" x14ac:dyDescent="0.4">
      <c r="B10" s="136" t="str">
        <f t="shared" ca="1" si="0"/>
        <v/>
      </c>
      <c r="C10" s="311" t="str">
        <f t="shared" ca="1" si="1"/>
        <v>營業毛利</v>
      </c>
      <c r="D10" s="311"/>
      <c r="E10" s="130">
        <f t="shared" ca="1" si="2"/>
        <v>6000</v>
      </c>
      <c r="F10" s="300">
        <f t="shared" ca="1" si="3"/>
        <v>1</v>
      </c>
    </row>
    <row r="11" spans="2:10" x14ac:dyDescent="0.4">
      <c r="B11" s="136" t="str">
        <f t="shared" ca="1" si="0"/>
        <v/>
      </c>
      <c r="C11" s="311" t="str">
        <f t="shared" ca="1" si="1"/>
        <v xml:space="preserve"> </v>
      </c>
      <c r="D11" s="311"/>
      <c r="E11" s="130" t="str">
        <f t="shared" ca="1" si="2"/>
        <v/>
      </c>
      <c r="F11" s="300" t="str">
        <f t="shared" ca="1" si="3"/>
        <v/>
      </c>
    </row>
    <row r="12" spans="2:10" x14ac:dyDescent="0.4">
      <c r="B12" s="136" t="str">
        <f t="shared" ca="1" si="0"/>
        <v/>
      </c>
      <c r="C12" s="311" t="str">
        <f t="shared" ca="1" si="1"/>
        <v>營業費用</v>
      </c>
      <c r="D12" s="311"/>
      <c r="E12" s="130" t="str">
        <f t="shared" ca="1" si="2"/>
        <v/>
      </c>
      <c r="F12" s="300" t="str">
        <f t="shared" ca="1" si="3"/>
        <v/>
      </c>
    </row>
    <row r="13" spans="2:10" x14ac:dyDescent="0.4">
      <c r="B13" s="136">
        <f t="shared" ca="1" si="0"/>
        <v>6230</v>
      </c>
      <c r="C13" s="311" t="str">
        <f t="shared" ca="1" si="1"/>
        <v>其他費用</v>
      </c>
      <c r="D13" s="311"/>
      <c r="E13" s="130">
        <f t="shared" ca="1" si="2"/>
        <v>500</v>
      </c>
      <c r="F13" s="300">
        <f t="shared" ca="1" si="3"/>
        <v>8.3333333333333329E-2</v>
      </c>
    </row>
    <row r="14" spans="2:10" x14ac:dyDescent="0.4">
      <c r="B14" s="136" t="str">
        <f t="shared" ca="1" si="0"/>
        <v/>
      </c>
      <c r="C14" s="311" t="str">
        <f t="shared" ca="1" si="1"/>
        <v>營業費用合計</v>
      </c>
      <c r="D14" s="311"/>
      <c r="E14" s="130">
        <f t="shared" ca="1" si="2"/>
        <v>500</v>
      </c>
      <c r="F14" s="300">
        <f t="shared" ca="1" si="3"/>
        <v>8.3333333333333329E-2</v>
      </c>
    </row>
    <row r="15" spans="2:10" x14ac:dyDescent="0.4">
      <c r="B15" s="136" t="str">
        <f t="shared" ca="1" si="0"/>
        <v/>
      </c>
      <c r="C15" s="311" t="str">
        <f t="shared" ca="1" si="1"/>
        <v xml:space="preserve"> </v>
      </c>
      <c r="D15" s="311"/>
      <c r="E15" s="130" t="str">
        <f t="shared" ca="1" si="2"/>
        <v/>
      </c>
      <c r="F15" s="300" t="str">
        <f t="shared" ca="1" si="3"/>
        <v/>
      </c>
    </row>
    <row r="16" spans="2:10" x14ac:dyDescent="0.4">
      <c r="B16" s="136" t="str">
        <f t="shared" ca="1" si="0"/>
        <v/>
      </c>
      <c r="C16" s="311" t="str">
        <f t="shared" ca="1" si="1"/>
        <v>營業淨利</v>
      </c>
      <c r="D16" s="311"/>
      <c r="E16" s="130">
        <f t="shared" ca="1" si="2"/>
        <v>5500</v>
      </c>
      <c r="F16" s="300">
        <f t="shared" ca="1" si="3"/>
        <v>0.91666666666666663</v>
      </c>
    </row>
    <row r="17" spans="2:6" x14ac:dyDescent="0.4">
      <c r="B17" s="136" t="str">
        <f t="shared" ca="1" si="0"/>
        <v/>
      </c>
      <c r="C17" s="311" t="str">
        <f t="shared" ca="1" si="1"/>
        <v xml:space="preserve"> </v>
      </c>
      <c r="D17" s="311"/>
      <c r="E17" s="130" t="str">
        <f t="shared" ca="1" si="2"/>
        <v/>
      </c>
      <c r="F17" s="300" t="str">
        <f t="shared" ca="1" si="3"/>
        <v/>
      </c>
    </row>
    <row r="18" spans="2:6" x14ac:dyDescent="0.4">
      <c r="B18" s="136" t="str">
        <f t="shared" ca="1" si="0"/>
        <v/>
      </c>
      <c r="C18" s="311" t="str">
        <f t="shared" ca="1" si="1"/>
        <v>稅前損益</v>
      </c>
      <c r="D18" s="311"/>
      <c r="E18" s="130">
        <f t="shared" ca="1" si="2"/>
        <v>5500</v>
      </c>
      <c r="F18" s="300">
        <f t="shared" ca="1" si="3"/>
        <v>0.91666666666666663</v>
      </c>
    </row>
    <row r="19" spans="2:6" x14ac:dyDescent="0.4">
      <c r="B19" s="136">
        <f t="shared" ca="1" si="0"/>
        <v>9000</v>
      </c>
      <c r="C19" s="311" t="str">
        <f t="shared" ca="1" si="1"/>
        <v>所得稅費用(利益)</v>
      </c>
      <c r="D19" s="311"/>
      <c r="E19" s="130">
        <f t="shared" ca="1" si="2"/>
        <v>0</v>
      </c>
      <c r="F19" s="300">
        <f t="shared" ca="1" si="3"/>
        <v>0</v>
      </c>
    </row>
    <row r="20" spans="2:6" x14ac:dyDescent="0.4">
      <c r="B20" s="136" t="str">
        <f t="shared" ca="1" si="0"/>
        <v/>
      </c>
      <c r="C20" s="311" t="str">
        <f t="shared" ca="1" si="1"/>
        <v>稅後損益</v>
      </c>
      <c r="D20" s="311"/>
      <c r="E20" s="130">
        <f t="shared" ca="1" si="2"/>
        <v>5500</v>
      </c>
      <c r="F20" s="300">
        <f t="shared" ca="1" si="3"/>
        <v>0.91666666666666663</v>
      </c>
    </row>
    <row r="21" spans="2:6" x14ac:dyDescent="0.4">
      <c r="B21" s="136" t="str">
        <f t="shared" ca="1" si="0"/>
        <v/>
      </c>
      <c r="C21" s="311" t="str">
        <f t="shared" ca="1" si="1"/>
        <v/>
      </c>
      <c r="D21" s="311"/>
      <c r="E21" s="130" t="str">
        <f t="shared" ca="1" si="2"/>
        <v/>
      </c>
      <c r="F21" s="300" t="str">
        <f t="shared" ca="1" si="3"/>
        <v/>
      </c>
    </row>
    <row r="22" spans="2:6" x14ac:dyDescent="0.4">
      <c r="B22" s="136" t="str">
        <f t="shared" ca="1" si="0"/>
        <v/>
      </c>
      <c r="C22" s="311" t="str">
        <f t="shared" ca="1" si="1"/>
        <v/>
      </c>
      <c r="D22" s="311"/>
      <c r="E22" s="130" t="str">
        <f t="shared" ca="1" si="2"/>
        <v/>
      </c>
      <c r="F22" s="300" t="str">
        <f t="shared" ca="1" si="3"/>
        <v/>
      </c>
    </row>
    <row r="23" spans="2:6" x14ac:dyDescent="0.4">
      <c r="B23" s="136" t="str">
        <f t="shared" ca="1" si="0"/>
        <v/>
      </c>
      <c r="C23" s="311" t="str">
        <f t="shared" ca="1" si="1"/>
        <v/>
      </c>
      <c r="D23" s="311"/>
      <c r="E23" s="130" t="str">
        <f t="shared" ca="1" si="2"/>
        <v/>
      </c>
      <c r="F23" s="300" t="str">
        <f t="shared" ca="1" si="3"/>
        <v/>
      </c>
    </row>
    <row r="24" spans="2:6" x14ac:dyDescent="0.4">
      <c r="B24" s="136" t="str">
        <f t="shared" ca="1" si="0"/>
        <v/>
      </c>
      <c r="C24" s="311" t="str">
        <f t="shared" ca="1" si="1"/>
        <v/>
      </c>
      <c r="D24" s="311"/>
      <c r="E24" s="130" t="str">
        <f t="shared" ca="1" si="2"/>
        <v/>
      </c>
      <c r="F24" s="300" t="str">
        <f t="shared" ca="1" si="3"/>
        <v/>
      </c>
    </row>
    <row r="25" spans="2:6" x14ac:dyDescent="0.4">
      <c r="B25" s="136" t="str">
        <f t="shared" ca="1" si="0"/>
        <v/>
      </c>
      <c r="C25" s="311" t="str">
        <f t="shared" ca="1" si="1"/>
        <v/>
      </c>
      <c r="D25" s="311"/>
      <c r="E25" s="130" t="str">
        <f t="shared" ca="1" si="2"/>
        <v/>
      </c>
      <c r="F25" s="300" t="str">
        <f t="shared" ca="1" si="3"/>
        <v/>
      </c>
    </row>
    <row r="26" spans="2:6" x14ac:dyDescent="0.4">
      <c r="B26" s="136" t="str">
        <f t="shared" ca="1" si="0"/>
        <v/>
      </c>
      <c r="C26" s="311" t="str">
        <f t="shared" ca="1" si="1"/>
        <v/>
      </c>
      <c r="D26" s="311"/>
      <c r="E26" s="130" t="str">
        <f t="shared" ca="1" si="2"/>
        <v/>
      </c>
      <c r="F26" s="300" t="str">
        <f t="shared" ca="1" si="3"/>
        <v/>
      </c>
    </row>
    <row r="27" spans="2:6" x14ac:dyDescent="0.4">
      <c r="B27" s="136" t="str">
        <f t="shared" ca="1" si="0"/>
        <v/>
      </c>
      <c r="C27" s="311" t="str">
        <f t="shared" ca="1" si="1"/>
        <v/>
      </c>
      <c r="D27" s="311"/>
      <c r="E27" s="130" t="str">
        <f t="shared" ca="1" si="2"/>
        <v/>
      </c>
      <c r="F27" s="300" t="str">
        <f t="shared" ca="1" si="3"/>
        <v/>
      </c>
    </row>
    <row r="28" spans="2:6" x14ac:dyDescent="0.4">
      <c r="B28" s="136" t="str">
        <f t="shared" ca="1" si="0"/>
        <v/>
      </c>
      <c r="C28" s="311" t="str">
        <f t="shared" ca="1" si="1"/>
        <v/>
      </c>
      <c r="D28" s="311"/>
      <c r="E28" s="130" t="str">
        <f t="shared" ca="1" si="2"/>
        <v/>
      </c>
      <c r="F28" s="300" t="str">
        <f t="shared" ca="1" si="3"/>
        <v/>
      </c>
    </row>
    <row r="29" spans="2:6" x14ac:dyDescent="0.4">
      <c r="B29" s="136" t="str">
        <f t="shared" ca="1" si="0"/>
        <v/>
      </c>
      <c r="C29" s="311" t="str">
        <f t="shared" ca="1" si="1"/>
        <v/>
      </c>
      <c r="D29" s="311"/>
      <c r="E29" s="130" t="str">
        <f t="shared" ca="1" si="2"/>
        <v/>
      </c>
      <c r="F29" s="300" t="str">
        <f t="shared" ca="1" si="3"/>
        <v/>
      </c>
    </row>
    <row r="30" spans="2:6" x14ac:dyDescent="0.4">
      <c r="B30" s="136" t="str">
        <f t="shared" ca="1" si="0"/>
        <v/>
      </c>
      <c r="C30" s="311" t="str">
        <f t="shared" ca="1" si="1"/>
        <v/>
      </c>
      <c r="D30" s="311"/>
      <c r="E30" s="130" t="str">
        <f t="shared" ca="1" si="2"/>
        <v/>
      </c>
      <c r="F30" s="300" t="str">
        <f t="shared" ca="1" si="3"/>
        <v/>
      </c>
    </row>
    <row r="31" spans="2:6" x14ac:dyDescent="0.4">
      <c r="B31" s="136" t="str">
        <f t="shared" ca="1" si="0"/>
        <v/>
      </c>
      <c r="C31" s="311" t="str">
        <f t="shared" ca="1" si="1"/>
        <v/>
      </c>
      <c r="D31" s="311"/>
      <c r="E31" s="130" t="str">
        <f t="shared" ca="1" si="2"/>
        <v/>
      </c>
      <c r="F31" s="300" t="str">
        <f t="shared" ca="1" si="3"/>
        <v/>
      </c>
    </row>
    <row r="32" spans="2:6" x14ac:dyDescent="0.4">
      <c r="B32" s="136" t="str">
        <f t="shared" ca="1" si="0"/>
        <v/>
      </c>
      <c r="C32" s="311" t="str">
        <f t="shared" ca="1" si="1"/>
        <v/>
      </c>
      <c r="D32" s="311"/>
      <c r="E32" s="130" t="str">
        <f t="shared" ca="1" si="2"/>
        <v/>
      </c>
      <c r="F32" s="300" t="str">
        <f t="shared" ca="1" si="3"/>
        <v/>
      </c>
    </row>
    <row r="33" spans="2:6" x14ac:dyDescent="0.4">
      <c r="B33" s="136" t="str">
        <f t="shared" ca="1" si="0"/>
        <v/>
      </c>
      <c r="C33" s="311" t="str">
        <f t="shared" ca="1" si="1"/>
        <v/>
      </c>
      <c r="D33" s="311"/>
      <c r="E33" s="130" t="str">
        <f t="shared" ca="1" si="2"/>
        <v/>
      </c>
      <c r="F33" s="300" t="str">
        <f t="shared" ca="1" si="3"/>
        <v/>
      </c>
    </row>
    <row r="34" spans="2:6" x14ac:dyDescent="0.4">
      <c r="B34" s="136" t="str">
        <f t="shared" ca="1" si="0"/>
        <v/>
      </c>
      <c r="C34" s="311" t="str">
        <f t="shared" ca="1" si="1"/>
        <v/>
      </c>
      <c r="D34" s="311"/>
      <c r="E34" s="130" t="str">
        <f t="shared" ca="1" si="2"/>
        <v/>
      </c>
      <c r="F34" s="300" t="str">
        <f t="shared" ca="1" si="3"/>
        <v/>
      </c>
    </row>
    <row r="35" spans="2:6" x14ac:dyDescent="0.4">
      <c r="B35" s="136" t="str">
        <f t="shared" ca="1" si="0"/>
        <v/>
      </c>
      <c r="C35" s="311" t="str">
        <f t="shared" ca="1" si="1"/>
        <v/>
      </c>
      <c r="D35" s="311"/>
      <c r="E35" s="130" t="str">
        <f t="shared" ca="1" si="2"/>
        <v/>
      </c>
      <c r="F35" s="300" t="str">
        <f t="shared" ca="1" si="3"/>
        <v/>
      </c>
    </row>
    <row r="36" spans="2:6" x14ac:dyDescent="0.4">
      <c r="B36" s="136" t="str">
        <f t="shared" ca="1" si="0"/>
        <v/>
      </c>
      <c r="C36" s="311" t="str">
        <f t="shared" ca="1" si="1"/>
        <v/>
      </c>
      <c r="D36" s="311"/>
      <c r="E36" s="130" t="str">
        <f t="shared" ca="1" si="2"/>
        <v/>
      </c>
      <c r="F36" s="300" t="str">
        <f t="shared" ca="1" si="3"/>
        <v/>
      </c>
    </row>
    <row r="37" spans="2:6" x14ac:dyDescent="0.4">
      <c r="B37" s="136" t="str">
        <f t="shared" ca="1" si="0"/>
        <v/>
      </c>
      <c r="C37" s="311" t="str">
        <f t="shared" ca="1" si="1"/>
        <v/>
      </c>
      <c r="D37" s="311"/>
      <c r="E37" s="130" t="str">
        <f t="shared" ca="1" si="2"/>
        <v/>
      </c>
      <c r="F37" s="300" t="str">
        <f t="shared" ca="1" si="3"/>
        <v/>
      </c>
    </row>
    <row r="38" spans="2:6" x14ac:dyDescent="0.4">
      <c r="B38" s="136" t="str">
        <f t="shared" ref="B38:B69" ca="1" si="4">IF(ISNA(VLOOKUP(ROW()-5,益表,1,FALSE))=TRUE,"",IF(VLOOKUP(ROW()-5,益表,7,FALSE)="","",VLOOKUP(ROW()-5,益表,7,FALSE)))</f>
        <v/>
      </c>
      <c r="C38" s="311" t="str">
        <f t="shared" ref="C38:C69" ca="1" si="5">IF(ISNA(VLOOKUP(ROW()-5,益表,1,FALSE))=TRUE,"",VLOOKUP(ROW()-5,益表,9,FALSE))</f>
        <v/>
      </c>
      <c r="D38" s="311"/>
      <c r="E38" s="130" t="str">
        <f t="shared" ref="E38:E69" ca="1" si="6">IF(ISNA(VLOOKUP(ROW()-5,益表,1,FALSE))=TRUE,"",IF(VLOOKUP(ROW()-5,益表,12,FALSE)="","",IF(LEFT(VLOOKUP(ROW()-5,益表,9,FALSE),1)="減",VLOOKUP(ROW()-5,益表,12,FALSE)*-1,VLOOKUP(ROW()-5,益表,12,FALSE))))</f>
        <v/>
      </c>
      <c r="F38" s="300" t="str">
        <f t="shared" ca="1" si="3"/>
        <v/>
      </c>
    </row>
    <row r="39" spans="2:6" x14ac:dyDescent="0.4">
      <c r="B39" s="136" t="str">
        <f t="shared" ca="1" si="4"/>
        <v/>
      </c>
      <c r="C39" s="311" t="str">
        <f t="shared" ca="1" si="5"/>
        <v/>
      </c>
      <c r="D39" s="311"/>
      <c r="E39" s="130" t="str">
        <f t="shared" ca="1" si="6"/>
        <v/>
      </c>
      <c r="F39" s="300" t="str">
        <f t="shared" ref="F39:F70" ca="1" si="7">IF(AND(ISNUMBER(E39),收入淨額&lt;&gt;0),E39/收入淨額,"")</f>
        <v/>
      </c>
    </row>
    <row r="40" spans="2:6" x14ac:dyDescent="0.4">
      <c r="B40" s="136" t="str">
        <f t="shared" ca="1" si="4"/>
        <v/>
      </c>
      <c r="C40" s="311" t="str">
        <f t="shared" ca="1" si="5"/>
        <v/>
      </c>
      <c r="D40" s="311"/>
      <c r="E40" s="130" t="str">
        <f t="shared" ca="1" si="6"/>
        <v/>
      </c>
      <c r="F40" s="300" t="str">
        <f t="shared" ca="1" si="7"/>
        <v/>
      </c>
    </row>
    <row r="41" spans="2:6" x14ac:dyDescent="0.4">
      <c r="B41" s="136" t="str">
        <f t="shared" ca="1" si="4"/>
        <v/>
      </c>
      <c r="C41" s="311" t="str">
        <f t="shared" ca="1" si="5"/>
        <v/>
      </c>
      <c r="D41" s="311"/>
      <c r="E41" s="130" t="str">
        <f t="shared" ca="1" si="6"/>
        <v/>
      </c>
      <c r="F41" s="300" t="str">
        <f t="shared" ca="1" si="7"/>
        <v/>
      </c>
    </row>
    <row r="42" spans="2:6" x14ac:dyDescent="0.4">
      <c r="B42" s="136" t="str">
        <f t="shared" ca="1" si="4"/>
        <v/>
      </c>
      <c r="C42" s="311" t="str">
        <f t="shared" ca="1" si="5"/>
        <v/>
      </c>
      <c r="D42" s="311"/>
      <c r="E42" s="130" t="str">
        <f t="shared" ca="1" si="6"/>
        <v/>
      </c>
      <c r="F42" s="300" t="str">
        <f t="shared" ca="1" si="7"/>
        <v/>
      </c>
    </row>
    <row r="43" spans="2:6" x14ac:dyDescent="0.4">
      <c r="B43" s="136" t="str">
        <f t="shared" ca="1" si="4"/>
        <v/>
      </c>
      <c r="C43" s="311" t="str">
        <f t="shared" ca="1" si="5"/>
        <v/>
      </c>
      <c r="D43" s="311"/>
      <c r="E43" s="130" t="str">
        <f t="shared" ca="1" si="6"/>
        <v/>
      </c>
      <c r="F43" s="300" t="str">
        <f t="shared" ca="1" si="7"/>
        <v/>
      </c>
    </row>
    <row r="44" spans="2:6" x14ac:dyDescent="0.4">
      <c r="B44" s="136" t="str">
        <f t="shared" ca="1" si="4"/>
        <v/>
      </c>
      <c r="C44" s="311" t="str">
        <f t="shared" ca="1" si="5"/>
        <v/>
      </c>
      <c r="D44" s="311"/>
      <c r="E44" s="130" t="str">
        <f t="shared" ca="1" si="6"/>
        <v/>
      </c>
      <c r="F44" s="300" t="str">
        <f t="shared" ca="1" si="7"/>
        <v/>
      </c>
    </row>
    <row r="45" spans="2:6" x14ac:dyDescent="0.4">
      <c r="B45" s="136" t="str">
        <f t="shared" ca="1" si="4"/>
        <v/>
      </c>
      <c r="C45" s="311" t="str">
        <f t="shared" ca="1" si="5"/>
        <v/>
      </c>
      <c r="D45" s="311"/>
      <c r="E45" s="130" t="str">
        <f t="shared" ca="1" si="6"/>
        <v/>
      </c>
      <c r="F45" s="300" t="str">
        <f t="shared" ca="1" si="7"/>
        <v/>
      </c>
    </row>
    <row r="46" spans="2:6" x14ac:dyDescent="0.4">
      <c r="B46" s="136" t="str">
        <f t="shared" ca="1" si="4"/>
        <v/>
      </c>
      <c r="C46" s="311" t="str">
        <f t="shared" ca="1" si="5"/>
        <v/>
      </c>
      <c r="D46" s="311"/>
      <c r="E46" s="130" t="str">
        <f t="shared" ca="1" si="6"/>
        <v/>
      </c>
      <c r="F46" s="300" t="str">
        <f t="shared" ca="1" si="7"/>
        <v/>
      </c>
    </row>
    <row r="47" spans="2:6" x14ac:dyDescent="0.4">
      <c r="B47" s="136" t="str">
        <f t="shared" ca="1" si="4"/>
        <v/>
      </c>
      <c r="C47" s="311" t="str">
        <f t="shared" ca="1" si="5"/>
        <v/>
      </c>
      <c r="D47" s="311"/>
      <c r="E47" s="130" t="str">
        <f t="shared" ca="1" si="6"/>
        <v/>
      </c>
      <c r="F47" s="300" t="str">
        <f t="shared" ca="1" si="7"/>
        <v/>
      </c>
    </row>
    <row r="48" spans="2:6" x14ac:dyDescent="0.4">
      <c r="B48" s="136" t="str">
        <f t="shared" ca="1" si="4"/>
        <v/>
      </c>
      <c r="C48" s="311" t="str">
        <f t="shared" ca="1" si="5"/>
        <v/>
      </c>
      <c r="D48" s="311"/>
      <c r="E48" s="130" t="str">
        <f t="shared" ca="1" si="6"/>
        <v/>
      </c>
      <c r="F48" s="300" t="str">
        <f t="shared" ca="1" si="7"/>
        <v/>
      </c>
    </row>
    <row r="49" spans="2:6" x14ac:dyDescent="0.4">
      <c r="B49" s="136" t="str">
        <f t="shared" ca="1" si="4"/>
        <v/>
      </c>
      <c r="C49" s="311" t="str">
        <f t="shared" ca="1" si="5"/>
        <v/>
      </c>
      <c r="D49" s="311"/>
      <c r="E49" s="130" t="str">
        <f t="shared" ca="1" si="6"/>
        <v/>
      </c>
      <c r="F49" s="300" t="str">
        <f t="shared" ca="1" si="7"/>
        <v/>
      </c>
    </row>
    <row r="50" spans="2:6" x14ac:dyDescent="0.4">
      <c r="B50" s="136" t="str">
        <f t="shared" ca="1" si="4"/>
        <v/>
      </c>
      <c r="C50" s="311" t="str">
        <f t="shared" ca="1" si="5"/>
        <v/>
      </c>
      <c r="D50" s="311"/>
      <c r="E50" s="130" t="str">
        <f t="shared" ca="1" si="6"/>
        <v/>
      </c>
      <c r="F50" s="300" t="str">
        <f t="shared" ca="1" si="7"/>
        <v/>
      </c>
    </row>
    <row r="51" spans="2:6" x14ac:dyDescent="0.4">
      <c r="B51" s="136" t="str">
        <f t="shared" ca="1" si="4"/>
        <v/>
      </c>
      <c r="C51" s="311" t="str">
        <f t="shared" ca="1" si="5"/>
        <v/>
      </c>
      <c r="D51" s="311"/>
      <c r="E51" s="130" t="str">
        <f t="shared" ca="1" si="6"/>
        <v/>
      </c>
      <c r="F51" s="300" t="str">
        <f t="shared" ca="1" si="7"/>
        <v/>
      </c>
    </row>
    <row r="52" spans="2:6" x14ac:dyDescent="0.4">
      <c r="B52" s="136" t="str">
        <f t="shared" ca="1" si="4"/>
        <v/>
      </c>
      <c r="C52" s="311" t="str">
        <f t="shared" ca="1" si="5"/>
        <v/>
      </c>
      <c r="D52" s="311"/>
      <c r="E52" s="130" t="str">
        <f t="shared" ca="1" si="6"/>
        <v/>
      </c>
      <c r="F52" s="300" t="str">
        <f t="shared" ca="1" si="7"/>
        <v/>
      </c>
    </row>
    <row r="53" spans="2:6" x14ac:dyDescent="0.4">
      <c r="B53" s="136" t="str">
        <f t="shared" ca="1" si="4"/>
        <v/>
      </c>
      <c r="C53" s="311" t="str">
        <f t="shared" ca="1" si="5"/>
        <v/>
      </c>
      <c r="D53" s="311"/>
      <c r="E53" s="130" t="str">
        <f t="shared" ca="1" si="6"/>
        <v/>
      </c>
      <c r="F53" s="300" t="str">
        <f t="shared" ca="1" si="7"/>
        <v/>
      </c>
    </row>
    <row r="54" spans="2:6" x14ac:dyDescent="0.4">
      <c r="B54" s="136" t="str">
        <f t="shared" ca="1" si="4"/>
        <v/>
      </c>
      <c r="C54" s="311" t="str">
        <f t="shared" ca="1" si="5"/>
        <v/>
      </c>
      <c r="D54" s="311"/>
      <c r="E54" s="130" t="str">
        <f t="shared" ca="1" si="6"/>
        <v/>
      </c>
      <c r="F54" s="300" t="str">
        <f t="shared" ca="1" si="7"/>
        <v/>
      </c>
    </row>
    <row r="55" spans="2:6" x14ac:dyDescent="0.4">
      <c r="B55" s="136" t="str">
        <f t="shared" ca="1" si="4"/>
        <v/>
      </c>
      <c r="C55" s="311" t="str">
        <f t="shared" ca="1" si="5"/>
        <v/>
      </c>
      <c r="D55" s="311"/>
      <c r="E55" s="130" t="str">
        <f t="shared" ca="1" si="6"/>
        <v/>
      </c>
      <c r="F55" s="300" t="str">
        <f t="shared" ca="1" si="7"/>
        <v/>
      </c>
    </row>
    <row r="56" spans="2:6" x14ac:dyDescent="0.4">
      <c r="B56" s="136" t="str">
        <f t="shared" ca="1" si="4"/>
        <v/>
      </c>
      <c r="C56" s="311" t="str">
        <f t="shared" ca="1" si="5"/>
        <v/>
      </c>
      <c r="D56" s="311"/>
      <c r="E56" s="130" t="str">
        <f t="shared" ca="1" si="6"/>
        <v/>
      </c>
      <c r="F56" s="300" t="str">
        <f t="shared" ca="1" si="7"/>
        <v/>
      </c>
    </row>
    <row r="57" spans="2:6" x14ac:dyDescent="0.4">
      <c r="B57" s="136" t="str">
        <f t="shared" ca="1" si="4"/>
        <v/>
      </c>
      <c r="C57" s="311" t="str">
        <f t="shared" ca="1" si="5"/>
        <v/>
      </c>
      <c r="D57" s="311"/>
      <c r="E57" s="130" t="str">
        <f t="shared" ca="1" si="6"/>
        <v/>
      </c>
      <c r="F57" s="300" t="str">
        <f t="shared" ca="1" si="7"/>
        <v/>
      </c>
    </row>
    <row r="58" spans="2:6" x14ac:dyDescent="0.4">
      <c r="B58" s="136" t="str">
        <f t="shared" ca="1" si="4"/>
        <v/>
      </c>
      <c r="C58" s="311" t="str">
        <f t="shared" ca="1" si="5"/>
        <v/>
      </c>
      <c r="D58" s="311"/>
      <c r="E58" s="130" t="str">
        <f t="shared" ca="1" si="6"/>
        <v/>
      </c>
      <c r="F58" s="300" t="str">
        <f t="shared" ca="1" si="7"/>
        <v/>
      </c>
    </row>
    <row r="59" spans="2:6" x14ac:dyDescent="0.4">
      <c r="B59" s="136" t="str">
        <f t="shared" ca="1" si="4"/>
        <v/>
      </c>
      <c r="C59" s="311" t="str">
        <f t="shared" ca="1" si="5"/>
        <v/>
      </c>
      <c r="D59" s="311"/>
      <c r="E59" s="130" t="str">
        <f t="shared" ca="1" si="6"/>
        <v/>
      </c>
      <c r="F59" s="300" t="str">
        <f t="shared" ca="1" si="7"/>
        <v/>
      </c>
    </row>
    <row r="60" spans="2:6" x14ac:dyDescent="0.4">
      <c r="B60" s="136" t="str">
        <f t="shared" ca="1" si="4"/>
        <v/>
      </c>
      <c r="C60" s="311" t="str">
        <f t="shared" ca="1" si="5"/>
        <v/>
      </c>
      <c r="D60" s="311"/>
      <c r="E60" s="130" t="str">
        <f t="shared" ca="1" si="6"/>
        <v/>
      </c>
      <c r="F60" s="300" t="str">
        <f t="shared" ca="1" si="7"/>
        <v/>
      </c>
    </row>
    <row r="61" spans="2:6" x14ac:dyDescent="0.4">
      <c r="B61" s="136" t="str">
        <f t="shared" ca="1" si="4"/>
        <v/>
      </c>
      <c r="C61" s="311" t="str">
        <f t="shared" ca="1" si="5"/>
        <v/>
      </c>
      <c r="D61" s="311"/>
      <c r="E61" s="130" t="str">
        <f t="shared" ca="1" si="6"/>
        <v/>
      </c>
      <c r="F61" s="300" t="str">
        <f t="shared" ca="1" si="7"/>
        <v/>
      </c>
    </row>
    <row r="62" spans="2:6" x14ac:dyDescent="0.4">
      <c r="B62" s="136" t="str">
        <f t="shared" ca="1" si="4"/>
        <v/>
      </c>
      <c r="C62" s="311" t="str">
        <f t="shared" ca="1" si="5"/>
        <v/>
      </c>
      <c r="D62" s="311"/>
      <c r="E62" s="130" t="str">
        <f t="shared" ca="1" si="6"/>
        <v/>
      </c>
      <c r="F62" s="300" t="str">
        <f t="shared" ca="1" si="7"/>
        <v/>
      </c>
    </row>
    <row r="63" spans="2:6" x14ac:dyDescent="0.4">
      <c r="B63" s="136" t="str">
        <f t="shared" ca="1" si="4"/>
        <v/>
      </c>
      <c r="C63" s="311" t="str">
        <f t="shared" ca="1" si="5"/>
        <v/>
      </c>
      <c r="D63" s="311"/>
      <c r="E63" s="130" t="str">
        <f t="shared" ca="1" si="6"/>
        <v/>
      </c>
      <c r="F63" s="300" t="str">
        <f t="shared" ca="1" si="7"/>
        <v/>
      </c>
    </row>
    <row r="64" spans="2:6" x14ac:dyDescent="0.4">
      <c r="B64" s="136" t="str">
        <f t="shared" ca="1" si="4"/>
        <v/>
      </c>
      <c r="C64" s="311" t="str">
        <f t="shared" ca="1" si="5"/>
        <v/>
      </c>
      <c r="D64" s="311"/>
      <c r="E64" s="130" t="str">
        <f t="shared" ca="1" si="6"/>
        <v/>
      </c>
      <c r="F64" s="300" t="str">
        <f t="shared" ca="1" si="7"/>
        <v/>
      </c>
    </row>
    <row r="65" spans="2:6" x14ac:dyDescent="0.4">
      <c r="B65" s="136" t="str">
        <f t="shared" ca="1" si="4"/>
        <v/>
      </c>
      <c r="C65" s="311" t="str">
        <f t="shared" ca="1" si="5"/>
        <v/>
      </c>
      <c r="D65" s="311"/>
      <c r="E65" s="130" t="str">
        <f t="shared" ca="1" si="6"/>
        <v/>
      </c>
      <c r="F65" s="300" t="str">
        <f t="shared" ca="1" si="7"/>
        <v/>
      </c>
    </row>
    <row r="66" spans="2:6" x14ac:dyDescent="0.4">
      <c r="B66" s="136" t="str">
        <f t="shared" ca="1" si="4"/>
        <v/>
      </c>
      <c r="C66" s="311" t="str">
        <f t="shared" ca="1" si="5"/>
        <v/>
      </c>
      <c r="D66" s="311"/>
      <c r="E66" s="130" t="str">
        <f t="shared" ca="1" si="6"/>
        <v/>
      </c>
      <c r="F66" s="300" t="str">
        <f t="shared" ca="1" si="7"/>
        <v/>
      </c>
    </row>
    <row r="67" spans="2:6" x14ac:dyDescent="0.4">
      <c r="B67" s="136" t="str">
        <f t="shared" ca="1" si="4"/>
        <v/>
      </c>
      <c r="C67" s="311" t="str">
        <f t="shared" ca="1" si="5"/>
        <v/>
      </c>
      <c r="D67" s="311"/>
      <c r="E67" s="130" t="str">
        <f t="shared" ca="1" si="6"/>
        <v/>
      </c>
      <c r="F67" s="300" t="str">
        <f t="shared" ca="1" si="7"/>
        <v/>
      </c>
    </row>
    <row r="68" spans="2:6" x14ac:dyDescent="0.4">
      <c r="B68" s="136" t="str">
        <f t="shared" ca="1" si="4"/>
        <v/>
      </c>
      <c r="C68" s="311" t="str">
        <f t="shared" ca="1" si="5"/>
        <v/>
      </c>
      <c r="D68" s="311"/>
      <c r="E68" s="130" t="str">
        <f t="shared" ca="1" si="6"/>
        <v/>
      </c>
      <c r="F68" s="300" t="str">
        <f t="shared" ca="1" si="7"/>
        <v/>
      </c>
    </row>
    <row r="69" spans="2:6" x14ac:dyDescent="0.4">
      <c r="B69" s="136" t="str">
        <f t="shared" ca="1" si="4"/>
        <v/>
      </c>
      <c r="C69" s="311" t="str">
        <f t="shared" ca="1" si="5"/>
        <v/>
      </c>
      <c r="D69" s="311"/>
      <c r="E69" s="130" t="str">
        <f t="shared" ca="1" si="6"/>
        <v/>
      </c>
      <c r="F69" s="300" t="str">
        <f t="shared" ca="1" si="7"/>
        <v/>
      </c>
    </row>
    <row r="70" spans="2:6" x14ac:dyDescent="0.4">
      <c r="B70" s="136" t="str">
        <f t="shared" ref="B70:B133" ca="1" si="8">IF(ISNA(VLOOKUP(ROW()-5,益表,1,FALSE))=TRUE,"",IF(VLOOKUP(ROW()-5,益表,7,FALSE)="","",VLOOKUP(ROW()-5,益表,7,FALSE)))</f>
        <v/>
      </c>
      <c r="C70" s="311" t="str">
        <f t="shared" ref="C70:C133" ca="1" si="9">IF(ISNA(VLOOKUP(ROW()-5,益表,1,FALSE))=TRUE,"",VLOOKUP(ROW()-5,益表,9,FALSE))</f>
        <v/>
      </c>
      <c r="D70" s="311"/>
      <c r="E70" s="130" t="str">
        <f t="shared" ref="E70:E133" ca="1" si="10">IF(ISNA(VLOOKUP(ROW()-5,益表,1,FALSE))=TRUE,"",IF(VLOOKUP(ROW()-5,益表,12,FALSE)="","",IF(LEFT(VLOOKUP(ROW()-5,益表,9,FALSE),1)="減",VLOOKUP(ROW()-5,益表,12,FALSE)*-1,VLOOKUP(ROW()-5,益表,12,FALSE))))</f>
        <v/>
      </c>
      <c r="F70" s="300" t="str">
        <f t="shared" ca="1" si="7"/>
        <v/>
      </c>
    </row>
    <row r="71" spans="2:6" x14ac:dyDescent="0.4">
      <c r="B71" s="136" t="str">
        <f t="shared" ca="1" si="8"/>
        <v/>
      </c>
      <c r="C71" s="311" t="str">
        <f t="shared" ca="1" si="9"/>
        <v/>
      </c>
      <c r="D71" s="311"/>
      <c r="E71" s="130" t="str">
        <f t="shared" ca="1" si="10"/>
        <v/>
      </c>
      <c r="F71" s="300" t="str">
        <f t="shared" ref="F71:F102" ca="1" si="11">IF(AND(ISNUMBER(E71),收入淨額&lt;&gt;0),E71/收入淨額,"")</f>
        <v/>
      </c>
    </row>
    <row r="72" spans="2:6" x14ac:dyDescent="0.4">
      <c r="B72" s="136" t="str">
        <f t="shared" ca="1" si="8"/>
        <v/>
      </c>
      <c r="C72" s="311" t="str">
        <f t="shared" ca="1" si="9"/>
        <v/>
      </c>
      <c r="D72" s="311"/>
      <c r="E72" s="130" t="str">
        <f t="shared" ca="1" si="10"/>
        <v/>
      </c>
      <c r="F72" s="300" t="str">
        <f t="shared" ca="1" si="11"/>
        <v/>
      </c>
    </row>
    <row r="73" spans="2:6" x14ac:dyDescent="0.4">
      <c r="B73" s="136" t="str">
        <f t="shared" ca="1" si="8"/>
        <v/>
      </c>
      <c r="C73" s="311" t="str">
        <f t="shared" ca="1" si="9"/>
        <v/>
      </c>
      <c r="D73" s="311"/>
      <c r="E73" s="130" t="str">
        <f t="shared" ca="1" si="10"/>
        <v/>
      </c>
      <c r="F73" s="300" t="str">
        <f t="shared" ca="1" si="11"/>
        <v/>
      </c>
    </row>
    <row r="74" spans="2:6" x14ac:dyDescent="0.4">
      <c r="B74" s="136" t="str">
        <f t="shared" ca="1" si="8"/>
        <v/>
      </c>
      <c r="C74" s="311" t="str">
        <f t="shared" ca="1" si="9"/>
        <v/>
      </c>
      <c r="D74" s="311"/>
      <c r="E74" s="130" t="str">
        <f t="shared" ca="1" si="10"/>
        <v/>
      </c>
      <c r="F74" s="300" t="str">
        <f t="shared" ca="1" si="11"/>
        <v/>
      </c>
    </row>
    <row r="75" spans="2:6" x14ac:dyDescent="0.4">
      <c r="B75" s="136" t="str">
        <f t="shared" ca="1" si="8"/>
        <v/>
      </c>
      <c r="C75" s="311" t="str">
        <f t="shared" ca="1" si="9"/>
        <v/>
      </c>
      <c r="D75" s="311"/>
      <c r="E75" s="130" t="str">
        <f t="shared" ca="1" si="10"/>
        <v/>
      </c>
      <c r="F75" s="300" t="str">
        <f t="shared" ca="1" si="11"/>
        <v/>
      </c>
    </row>
    <row r="76" spans="2:6" x14ac:dyDescent="0.4">
      <c r="B76" s="136" t="str">
        <f t="shared" ca="1" si="8"/>
        <v/>
      </c>
      <c r="C76" s="311" t="str">
        <f t="shared" ca="1" si="9"/>
        <v/>
      </c>
      <c r="D76" s="311"/>
      <c r="E76" s="130" t="str">
        <f t="shared" ca="1" si="10"/>
        <v/>
      </c>
      <c r="F76" s="300" t="str">
        <f t="shared" ca="1" si="11"/>
        <v/>
      </c>
    </row>
    <row r="77" spans="2:6" x14ac:dyDescent="0.4">
      <c r="B77" s="136" t="str">
        <f t="shared" ca="1" si="8"/>
        <v/>
      </c>
      <c r="C77" s="311" t="str">
        <f t="shared" ca="1" si="9"/>
        <v/>
      </c>
      <c r="D77" s="311"/>
      <c r="E77" s="130" t="str">
        <f t="shared" ca="1" si="10"/>
        <v/>
      </c>
      <c r="F77" s="300" t="str">
        <f t="shared" ca="1" si="11"/>
        <v/>
      </c>
    </row>
    <row r="78" spans="2:6" x14ac:dyDescent="0.4">
      <c r="B78" s="136" t="str">
        <f t="shared" ca="1" si="8"/>
        <v/>
      </c>
      <c r="C78" s="311" t="str">
        <f t="shared" ca="1" si="9"/>
        <v/>
      </c>
      <c r="D78" s="311"/>
      <c r="E78" s="130" t="str">
        <f t="shared" ca="1" si="10"/>
        <v/>
      </c>
      <c r="F78" s="300" t="str">
        <f t="shared" ca="1" si="11"/>
        <v/>
      </c>
    </row>
    <row r="79" spans="2:6" x14ac:dyDescent="0.4">
      <c r="B79" s="136" t="str">
        <f t="shared" ca="1" si="8"/>
        <v/>
      </c>
      <c r="C79" s="311" t="str">
        <f t="shared" ca="1" si="9"/>
        <v/>
      </c>
      <c r="D79" s="311"/>
      <c r="E79" s="130" t="str">
        <f t="shared" ca="1" si="10"/>
        <v/>
      </c>
      <c r="F79" s="300" t="str">
        <f t="shared" ca="1" si="11"/>
        <v/>
      </c>
    </row>
    <row r="80" spans="2:6" x14ac:dyDescent="0.4">
      <c r="B80" s="136" t="str">
        <f t="shared" ca="1" si="8"/>
        <v/>
      </c>
      <c r="C80" s="311" t="str">
        <f t="shared" ca="1" si="9"/>
        <v/>
      </c>
      <c r="D80" s="311"/>
      <c r="E80" s="130" t="str">
        <f t="shared" ca="1" si="10"/>
        <v/>
      </c>
      <c r="F80" s="300" t="str">
        <f t="shared" ca="1" si="11"/>
        <v/>
      </c>
    </row>
    <row r="81" spans="2:6" x14ac:dyDescent="0.4">
      <c r="B81" s="136" t="str">
        <f t="shared" ca="1" si="8"/>
        <v/>
      </c>
      <c r="C81" s="311" t="str">
        <f t="shared" ca="1" si="9"/>
        <v/>
      </c>
      <c r="D81" s="311"/>
      <c r="E81" s="130" t="str">
        <f t="shared" ca="1" si="10"/>
        <v/>
      </c>
      <c r="F81" s="300" t="str">
        <f t="shared" ca="1" si="11"/>
        <v/>
      </c>
    </row>
    <row r="82" spans="2:6" x14ac:dyDescent="0.4">
      <c r="B82" s="136" t="str">
        <f t="shared" ca="1" si="8"/>
        <v/>
      </c>
      <c r="C82" s="311" t="str">
        <f t="shared" ca="1" si="9"/>
        <v/>
      </c>
      <c r="D82" s="311"/>
      <c r="E82" s="130" t="str">
        <f t="shared" ca="1" si="10"/>
        <v/>
      </c>
      <c r="F82" s="300" t="str">
        <f t="shared" ca="1" si="11"/>
        <v/>
      </c>
    </row>
    <row r="83" spans="2:6" x14ac:dyDescent="0.4">
      <c r="B83" s="136" t="str">
        <f t="shared" ca="1" si="8"/>
        <v/>
      </c>
      <c r="C83" s="311" t="str">
        <f t="shared" ca="1" si="9"/>
        <v/>
      </c>
      <c r="D83" s="311"/>
      <c r="E83" s="130" t="str">
        <f t="shared" ca="1" si="10"/>
        <v/>
      </c>
      <c r="F83" s="300" t="str">
        <f t="shared" ca="1" si="11"/>
        <v/>
      </c>
    </row>
    <row r="84" spans="2:6" x14ac:dyDescent="0.4">
      <c r="B84" s="136" t="str">
        <f t="shared" ca="1" si="8"/>
        <v/>
      </c>
      <c r="C84" s="311" t="str">
        <f t="shared" ca="1" si="9"/>
        <v/>
      </c>
      <c r="D84" s="311"/>
      <c r="E84" s="130" t="str">
        <f t="shared" ca="1" si="10"/>
        <v/>
      </c>
      <c r="F84" s="300" t="str">
        <f t="shared" ca="1" si="11"/>
        <v/>
      </c>
    </row>
    <row r="85" spans="2:6" x14ac:dyDescent="0.4">
      <c r="B85" s="136" t="str">
        <f t="shared" ca="1" si="8"/>
        <v/>
      </c>
      <c r="C85" s="311" t="str">
        <f t="shared" ca="1" si="9"/>
        <v/>
      </c>
      <c r="D85" s="311"/>
      <c r="E85" s="130" t="str">
        <f t="shared" ca="1" si="10"/>
        <v/>
      </c>
      <c r="F85" s="300" t="str">
        <f t="shared" ca="1" si="11"/>
        <v/>
      </c>
    </row>
    <row r="86" spans="2:6" x14ac:dyDescent="0.4">
      <c r="B86" s="136" t="str">
        <f t="shared" ca="1" si="8"/>
        <v/>
      </c>
      <c r="C86" s="311" t="str">
        <f t="shared" ca="1" si="9"/>
        <v/>
      </c>
      <c r="D86" s="311"/>
      <c r="E86" s="130" t="str">
        <f t="shared" ca="1" si="10"/>
        <v/>
      </c>
      <c r="F86" s="300" t="str">
        <f t="shared" ca="1" si="11"/>
        <v/>
      </c>
    </row>
    <row r="87" spans="2:6" x14ac:dyDescent="0.4">
      <c r="B87" s="136" t="str">
        <f t="shared" ca="1" si="8"/>
        <v/>
      </c>
      <c r="C87" s="311" t="str">
        <f t="shared" ca="1" si="9"/>
        <v/>
      </c>
      <c r="D87" s="311"/>
      <c r="E87" s="130" t="str">
        <f t="shared" ca="1" si="10"/>
        <v/>
      </c>
      <c r="F87" s="300" t="str">
        <f t="shared" ca="1" si="11"/>
        <v/>
      </c>
    </row>
    <row r="88" spans="2:6" x14ac:dyDescent="0.4">
      <c r="B88" s="136" t="str">
        <f t="shared" ca="1" si="8"/>
        <v/>
      </c>
      <c r="C88" s="311" t="str">
        <f t="shared" ca="1" si="9"/>
        <v/>
      </c>
      <c r="D88" s="311"/>
      <c r="E88" s="130" t="str">
        <f t="shared" ca="1" si="10"/>
        <v/>
      </c>
      <c r="F88" s="300" t="str">
        <f t="shared" ca="1" si="11"/>
        <v/>
      </c>
    </row>
    <row r="89" spans="2:6" x14ac:dyDescent="0.4">
      <c r="B89" s="136" t="str">
        <f t="shared" ca="1" si="8"/>
        <v/>
      </c>
      <c r="C89" s="311" t="str">
        <f t="shared" ca="1" si="9"/>
        <v/>
      </c>
      <c r="D89" s="311"/>
      <c r="E89" s="130" t="str">
        <f t="shared" ca="1" si="10"/>
        <v/>
      </c>
      <c r="F89" s="300" t="str">
        <f t="shared" ca="1" si="11"/>
        <v/>
      </c>
    </row>
    <row r="90" spans="2:6" x14ac:dyDescent="0.4">
      <c r="B90" s="136" t="str">
        <f t="shared" ca="1" si="8"/>
        <v/>
      </c>
      <c r="C90" s="311" t="str">
        <f t="shared" ca="1" si="9"/>
        <v/>
      </c>
      <c r="D90" s="311"/>
      <c r="E90" s="130" t="str">
        <f t="shared" ca="1" si="10"/>
        <v/>
      </c>
      <c r="F90" s="300" t="str">
        <f t="shared" ca="1" si="11"/>
        <v/>
      </c>
    </row>
    <row r="91" spans="2:6" x14ac:dyDescent="0.4">
      <c r="B91" s="136" t="str">
        <f t="shared" ca="1" si="8"/>
        <v/>
      </c>
      <c r="C91" s="311" t="str">
        <f t="shared" ca="1" si="9"/>
        <v/>
      </c>
      <c r="D91" s="311"/>
      <c r="E91" s="130" t="str">
        <f t="shared" ca="1" si="10"/>
        <v/>
      </c>
      <c r="F91" s="300" t="str">
        <f t="shared" ca="1" si="11"/>
        <v/>
      </c>
    </row>
    <row r="92" spans="2:6" x14ac:dyDescent="0.4">
      <c r="B92" s="136" t="str">
        <f t="shared" ca="1" si="8"/>
        <v/>
      </c>
      <c r="C92" s="311" t="str">
        <f t="shared" ca="1" si="9"/>
        <v/>
      </c>
      <c r="D92" s="311"/>
      <c r="E92" s="130" t="str">
        <f t="shared" ca="1" si="10"/>
        <v/>
      </c>
      <c r="F92" s="300" t="str">
        <f t="shared" ca="1" si="11"/>
        <v/>
      </c>
    </row>
    <row r="93" spans="2:6" x14ac:dyDescent="0.4">
      <c r="B93" s="136" t="str">
        <f t="shared" ca="1" si="8"/>
        <v/>
      </c>
      <c r="C93" s="311" t="str">
        <f t="shared" ca="1" si="9"/>
        <v/>
      </c>
      <c r="D93" s="311"/>
      <c r="E93" s="130" t="str">
        <f t="shared" ca="1" si="10"/>
        <v/>
      </c>
      <c r="F93" s="300" t="str">
        <f t="shared" ca="1" si="11"/>
        <v/>
      </c>
    </row>
    <row r="94" spans="2:6" x14ac:dyDescent="0.4">
      <c r="B94" s="136" t="str">
        <f t="shared" ca="1" si="8"/>
        <v/>
      </c>
      <c r="C94" s="311" t="str">
        <f t="shared" ca="1" si="9"/>
        <v/>
      </c>
      <c r="D94" s="311"/>
      <c r="E94" s="130" t="str">
        <f t="shared" ca="1" si="10"/>
        <v/>
      </c>
      <c r="F94" s="300" t="str">
        <f t="shared" ca="1" si="11"/>
        <v/>
      </c>
    </row>
    <row r="95" spans="2:6" x14ac:dyDescent="0.4">
      <c r="B95" s="136" t="str">
        <f t="shared" ca="1" si="8"/>
        <v/>
      </c>
      <c r="C95" s="311" t="str">
        <f t="shared" ca="1" si="9"/>
        <v/>
      </c>
      <c r="D95" s="311"/>
      <c r="E95" s="130" t="str">
        <f t="shared" ca="1" si="10"/>
        <v/>
      </c>
      <c r="F95" s="300" t="str">
        <f t="shared" ca="1" si="11"/>
        <v/>
      </c>
    </row>
    <row r="96" spans="2:6" x14ac:dyDescent="0.4">
      <c r="B96" s="136" t="str">
        <f t="shared" ca="1" si="8"/>
        <v/>
      </c>
      <c r="C96" s="311" t="str">
        <f t="shared" ca="1" si="9"/>
        <v/>
      </c>
      <c r="D96" s="311"/>
      <c r="E96" s="130" t="str">
        <f t="shared" ca="1" si="10"/>
        <v/>
      </c>
      <c r="F96" s="300" t="str">
        <f t="shared" ca="1" si="11"/>
        <v/>
      </c>
    </row>
    <row r="97" spans="2:6" x14ac:dyDescent="0.4">
      <c r="B97" s="136" t="str">
        <f t="shared" ca="1" si="8"/>
        <v/>
      </c>
      <c r="C97" s="311" t="str">
        <f t="shared" ca="1" si="9"/>
        <v/>
      </c>
      <c r="D97" s="311"/>
      <c r="E97" s="130" t="str">
        <f t="shared" ca="1" si="10"/>
        <v/>
      </c>
      <c r="F97" s="300" t="str">
        <f t="shared" ca="1" si="11"/>
        <v/>
      </c>
    </row>
    <row r="98" spans="2:6" x14ac:dyDescent="0.4">
      <c r="B98" s="136" t="str">
        <f t="shared" ca="1" si="8"/>
        <v/>
      </c>
      <c r="C98" s="311" t="str">
        <f t="shared" ca="1" si="9"/>
        <v/>
      </c>
      <c r="D98" s="311"/>
      <c r="E98" s="130" t="str">
        <f t="shared" ca="1" si="10"/>
        <v/>
      </c>
      <c r="F98" s="300" t="str">
        <f t="shared" ca="1" si="11"/>
        <v/>
      </c>
    </row>
    <row r="99" spans="2:6" x14ac:dyDescent="0.4">
      <c r="B99" s="136" t="str">
        <f t="shared" ca="1" si="8"/>
        <v/>
      </c>
      <c r="C99" s="311" t="str">
        <f t="shared" ca="1" si="9"/>
        <v/>
      </c>
      <c r="D99" s="311"/>
      <c r="E99" s="130" t="str">
        <f t="shared" ca="1" si="10"/>
        <v/>
      </c>
      <c r="F99" s="300" t="str">
        <f t="shared" ca="1" si="11"/>
        <v/>
      </c>
    </row>
    <row r="100" spans="2:6" x14ac:dyDescent="0.4">
      <c r="B100" s="136" t="str">
        <f t="shared" ca="1" si="8"/>
        <v/>
      </c>
      <c r="C100" s="311" t="str">
        <f t="shared" ca="1" si="9"/>
        <v/>
      </c>
      <c r="D100" s="311"/>
      <c r="E100" s="130" t="str">
        <f t="shared" ca="1" si="10"/>
        <v/>
      </c>
      <c r="F100" s="300" t="str">
        <f t="shared" ca="1" si="11"/>
        <v/>
      </c>
    </row>
    <row r="101" spans="2:6" x14ac:dyDescent="0.4">
      <c r="B101" s="136" t="str">
        <f t="shared" ca="1" si="8"/>
        <v/>
      </c>
      <c r="C101" s="311" t="str">
        <f t="shared" ca="1" si="9"/>
        <v/>
      </c>
      <c r="D101" s="311"/>
      <c r="E101" s="130" t="str">
        <f t="shared" ca="1" si="10"/>
        <v/>
      </c>
      <c r="F101" s="300" t="str">
        <f t="shared" ca="1" si="11"/>
        <v/>
      </c>
    </row>
    <row r="102" spans="2:6" x14ac:dyDescent="0.4">
      <c r="B102" s="136" t="str">
        <f t="shared" ca="1" si="8"/>
        <v/>
      </c>
      <c r="C102" s="311" t="str">
        <f t="shared" ca="1" si="9"/>
        <v/>
      </c>
      <c r="D102" s="311"/>
      <c r="E102" s="130" t="str">
        <f t="shared" ca="1" si="10"/>
        <v/>
      </c>
      <c r="F102" s="300" t="str">
        <f t="shared" ca="1" si="11"/>
        <v/>
      </c>
    </row>
    <row r="103" spans="2:6" x14ac:dyDescent="0.4">
      <c r="B103" s="136" t="str">
        <f t="shared" ca="1" si="8"/>
        <v/>
      </c>
      <c r="C103" s="311" t="str">
        <f t="shared" ca="1" si="9"/>
        <v/>
      </c>
      <c r="D103" s="311"/>
      <c r="E103" s="130" t="str">
        <f t="shared" ca="1" si="10"/>
        <v/>
      </c>
      <c r="F103" s="300" t="str">
        <f t="shared" ref="F103:F134" ca="1" si="12">IF(AND(ISNUMBER(E103),收入淨額&lt;&gt;0),E103/收入淨額,"")</f>
        <v/>
      </c>
    </row>
    <row r="104" spans="2:6" x14ac:dyDescent="0.4">
      <c r="B104" s="136" t="str">
        <f t="shared" ca="1" si="8"/>
        <v/>
      </c>
      <c r="C104" s="311" t="str">
        <f t="shared" ca="1" si="9"/>
        <v/>
      </c>
      <c r="D104" s="311"/>
      <c r="E104" s="130" t="str">
        <f t="shared" ca="1" si="10"/>
        <v/>
      </c>
      <c r="F104" s="300" t="str">
        <f t="shared" ca="1" si="12"/>
        <v/>
      </c>
    </row>
    <row r="105" spans="2:6" x14ac:dyDescent="0.4">
      <c r="B105" s="136" t="str">
        <f t="shared" ca="1" si="8"/>
        <v/>
      </c>
      <c r="C105" s="311" t="str">
        <f t="shared" ca="1" si="9"/>
        <v/>
      </c>
      <c r="D105" s="311"/>
      <c r="E105" s="130" t="str">
        <f t="shared" ca="1" si="10"/>
        <v/>
      </c>
      <c r="F105" s="300" t="str">
        <f t="shared" ca="1" si="12"/>
        <v/>
      </c>
    </row>
    <row r="106" spans="2:6" x14ac:dyDescent="0.4">
      <c r="B106" s="136" t="str">
        <f t="shared" ca="1" si="8"/>
        <v/>
      </c>
      <c r="C106" s="311" t="str">
        <f t="shared" ca="1" si="9"/>
        <v/>
      </c>
      <c r="D106" s="311"/>
      <c r="E106" s="130" t="str">
        <f t="shared" ca="1" si="10"/>
        <v/>
      </c>
      <c r="F106" s="300" t="str">
        <f t="shared" ca="1" si="12"/>
        <v/>
      </c>
    </row>
    <row r="107" spans="2:6" x14ac:dyDescent="0.4">
      <c r="B107" s="136" t="str">
        <f t="shared" ca="1" si="8"/>
        <v/>
      </c>
      <c r="C107" s="311" t="str">
        <f t="shared" ca="1" si="9"/>
        <v/>
      </c>
      <c r="D107" s="311"/>
      <c r="E107" s="130" t="str">
        <f t="shared" ca="1" si="10"/>
        <v/>
      </c>
      <c r="F107" s="300" t="str">
        <f t="shared" ca="1" si="12"/>
        <v/>
      </c>
    </row>
    <row r="108" spans="2:6" x14ac:dyDescent="0.4">
      <c r="B108" s="136" t="str">
        <f t="shared" ca="1" si="8"/>
        <v/>
      </c>
      <c r="C108" s="311" t="str">
        <f t="shared" ca="1" si="9"/>
        <v/>
      </c>
      <c r="D108" s="311"/>
      <c r="E108" s="130" t="str">
        <f t="shared" ca="1" si="10"/>
        <v/>
      </c>
      <c r="F108" s="300" t="str">
        <f t="shared" ca="1" si="12"/>
        <v/>
      </c>
    </row>
    <row r="109" spans="2:6" x14ac:dyDescent="0.4">
      <c r="B109" s="136" t="str">
        <f t="shared" ca="1" si="8"/>
        <v/>
      </c>
      <c r="C109" s="311" t="str">
        <f t="shared" ca="1" si="9"/>
        <v/>
      </c>
      <c r="D109" s="311"/>
      <c r="E109" s="130" t="str">
        <f t="shared" ca="1" si="10"/>
        <v/>
      </c>
      <c r="F109" s="300" t="str">
        <f t="shared" ca="1" si="12"/>
        <v/>
      </c>
    </row>
    <row r="110" spans="2:6" x14ac:dyDescent="0.4">
      <c r="B110" s="136" t="str">
        <f t="shared" ca="1" si="8"/>
        <v/>
      </c>
      <c r="C110" s="311" t="str">
        <f t="shared" ca="1" si="9"/>
        <v/>
      </c>
      <c r="D110" s="311"/>
      <c r="E110" s="130" t="str">
        <f t="shared" ca="1" si="10"/>
        <v/>
      </c>
      <c r="F110" s="300" t="str">
        <f t="shared" ca="1" si="12"/>
        <v/>
      </c>
    </row>
    <row r="111" spans="2:6" x14ac:dyDescent="0.4">
      <c r="B111" s="136" t="str">
        <f t="shared" ca="1" si="8"/>
        <v/>
      </c>
      <c r="C111" s="311" t="str">
        <f t="shared" ca="1" si="9"/>
        <v/>
      </c>
      <c r="D111" s="311"/>
      <c r="E111" s="130" t="str">
        <f t="shared" ca="1" si="10"/>
        <v/>
      </c>
      <c r="F111" s="300" t="str">
        <f t="shared" ca="1" si="12"/>
        <v/>
      </c>
    </row>
    <row r="112" spans="2:6" x14ac:dyDescent="0.4">
      <c r="B112" s="136" t="str">
        <f t="shared" ca="1" si="8"/>
        <v/>
      </c>
      <c r="C112" s="311" t="str">
        <f t="shared" ca="1" si="9"/>
        <v/>
      </c>
      <c r="D112" s="311"/>
      <c r="E112" s="130" t="str">
        <f t="shared" ca="1" si="10"/>
        <v/>
      </c>
      <c r="F112" s="300" t="str">
        <f t="shared" ca="1" si="12"/>
        <v/>
      </c>
    </row>
    <row r="113" spans="2:6" x14ac:dyDescent="0.4">
      <c r="B113" s="136" t="str">
        <f t="shared" ca="1" si="8"/>
        <v/>
      </c>
      <c r="C113" s="311" t="str">
        <f t="shared" ca="1" si="9"/>
        <v/>
      </c>
      <c r="D113" s="311"/>
      <c r="E113" s="130" t="str">
        <f t="shared" ca="1" si="10"/>
        <v/>
      </c>
      <c r="F113" s="300" t="str">
        <f t="shared" ca="1" si="12"/>
        <v/>
      </c>
    </row>
    <row r="114" spans="2:6" x14ac:dyDescent="0.4">
      <c r="B114" s="136" t="str">
        <f t="shared" ca="1" si="8"/>
        <v/>
      </c>
      <c r="C114" s="311" t="str">
        <f t="shared" ca="1" si="9"/>
        <v/>
      </c>
      <c r="D114" s="311"/>
      <c r="E114" s="130" t="str">
        <f t="shared" ca="1" si="10"/>
        <v/>
      </c>
      <c r="F114" s="300" t="str">
        <f t="shared" ca="1" si="12"/>
        <v/>
      </c>
    </row>
    <row r="115" spans="2:6" x14ac:dyDescent="0.4">
      <c r="B115" s="136" t="str">
        <f t="shared" ca="1" si="8"/>
        <v/>
      </c>
      <c r="C115" s="311" t="str">
        <f t="shared" ca="1" si="9"/>
        <v/>
      </c>
      <c r="D115" s="311"/>
      <c r="E115" s="130" t="str">
        <f t="shared" ca="1" si="10"/>
        <v/>
      </c>
      <c r="F115" s="300" t="str">
        <f t="shared" ca="1" si="12"/>
        <v/>
      </c>
    </row>
    <row r="116" spans="2:6" x14ac:dyDescent="0.4">
      <c r="B116" s="136" t="str">
        <f t="shared" ca="1" si="8"/>
        <v/>
      </c>
      <c r="C116" s="311" t="str">
        <f t="shared" ca="1" si="9"/>
        <v/>
      </c>
      <c r="D116" s="311"/>
      <c r="E116" s="130" t="str">
        <f t="shared" ca="1" si="10"/>
        <v/>
      </c>
      <c r="F116" s="300" t="str">
        <f t="shared" ca="1" si="12"/>
        <v/>
      </c>
    </row>
    <row r="117" spans="2:6" x14ac:dyDescent="0.4">
      <c r="B117" s="136" t="str">
        <f t="shared" ca="1" si="8"/>
        <v/>
      </c>
      <c r="C117" s="311" t="str">
        <f t="shared" ca="1" si="9"/>
        <v/>
      </c>
      <c r="D117" s="311"/>
      <c r="E117" s="130" t="str">
        <f t="shared" ca="1" si="10"/>
        <v/>
      </c>
      <c r="F117" s="300" t="str">
        <f t="shared" ca="1" si="12"/>
        <v/>
      </c>
    </row>
    <row r="118" spans="2:6" x14ac:dyDescent="0.4">
      <c r="B118" s="136" t="str">
        <f t="shared" ca="1" si="8"/>
        <v/>
      </c>
      <c r="C118" s="311" t="str">
        <f t="shared" ca="1" si="9"/>
        <v/>
      </c>
      <c r="D118" s="311"/>
      <c r="E118" s="130" t="str">
        <f t="shared" ca="1" si="10"/>
        <v/>
      </c>
      <c r="F118" s="300" t="str">
        <f t="shared" ca="1" si="12"/>
        <v/>
      </c>
    </row>
    <row r="119" spans="2:6" x14ac:dyDescent="0.4">
      <c r="B119" s="136" t="str">
        <f t="shared" ca="1" si="8"/>
        <v/>
      </c>
      <c r="C119" s="311" t="str">
        <f t="shared" ca="1" si="9"/>
        <v/>
      </c>
      <c r="D119" s="311"/>
      <c r="E119" s="130" t="str">
        <f t="shared" ca="1" si="10"/>
        <v/>
      </c>
      <c r="F119" s="300" t="str">
        <f t="shared" ca="1" si="12"/>
        <v/>
      </c>
    </row>
    <row r="120" spans="2:6" x14ac:dyDescent="0.4">
      <c r="B120" s="136" t="str">
        <f t="shared" ca="1" si="8"/>
        <v/>
      </c>
      <c r="C120" s="311" t="str">
        <f t="shared" ca="1" si="9"/>
        <v/>
      </c>
      <c r="D120" s="311"/>
      <c r="E120" s="130" t="str">
        <f t="shared" ca="1" si="10"/>
        <v/>
      </c>
      <c r="F120" s="300" t="str">
        <f t="shared" ca="1" si="12"/>
        <v/>
      </c>
    </row>
    <row r="121" spans="2:6" x14ac:dyDescent="0.4">
      <c r="B121" s="136" t="str">
        <f t="shared" ca="1" si="8"/>
        <v/>
      </c>
      <c r="C121" s="311" t="str">
        <f t="shared" ca="1" si="9"/>
        <v/>
      </c>
      <c r="D121" s="311"/>
      <c r="E121" s="130" t="str">
        <f t="shared" ca="1" si="10"/>
        <v/>
      </c>
      <c r="F121" s="300" t="str">
        <f t="shared" ca="1" si="12"/>
        <v/>
      </c>
    </row>
    <row r="122" spans="2:6" x14ac:dyDescent="0.4">
      <c r="B122" s="136" t="str">
        <f t="shared" ca="1" si="8"/>
        <v/>
      </c>
      <c r="C122" s="311" t="str">
        <f t="shared" ca="1" si="9"/>
        <v/>
      </c>
      <c r="D122" s="311"/>
      <c r="E122" s="130" t="str">
        <f t="shared" ca="1" si="10"/>
        <v/>
      </c>
      <c r="F122" s="300" t="str">
        <f t="shared" ca="1" si="12"/>
        <v/>
      </c>
    </row>
    <row r="123" spans="2:6" x14ac:dyDescent="0.4">
      <c r="B123" s="136" t="str">
        <f t="shared" ca="1" si="8"/>
        <v/>
      </c>
      <c r="C123" s="311" t="str">
        <f t="shared" ca="1" si="9"/>
        <v/>
      </c>
      <c r="D123" s="311"/>
      <c r="E123" s="130" t="str">
        <f t="shared" ca="1" si="10"/>
        <v/>
      </c>
      <c r="F123" s="300" t="str">
        <f t="shared" ca="1" si="12"/>
        <v/>
      </c>
    </row>
    <row r="124" spans="2:6" x14ac:dyDescent="0.4">
      <c r="B124" s="136" t="str">
        <f t="shared" ca="1" si="8"/>
        <v/>
      </c>
      <c r="C124" s="311" t="str">
        <f t="shared" ca="1" si="9"/>
        <v/>
      </c>
      <c r="D124" s="311"/>
      <c r="E124" s="130" t="str">
        <f t="shared" ca="1" si="10"/>
        <v/>
      </c>
      <c r="F124" s="300" t="str">
        <f t="shared" ca="1" si="12"/>
        <v/>
      </c>
    </row>
    <row r="125" spans="2:6" x14ac:dyDescent="0.4">
      <c r="B125" s="136" t="str">
        <f t="shared" ca="1" si="8"/>
        <v/>
      </c>
      <c r="C125" s="311" t="str">
        <f t="shared" ca="1" si="9"/>
        <v/>
      </c>
      <c r="D125" s="311"/>
      <c r="E125" s="130" t="str">
        <f t="shared" ca="1" si="10"/>
        <v/>
      </c>
      <c r="F125" s="300" t="str">
        <f t="shared" ca="1" si="12"/>
        <v/>
      </c>
    </row>
    <row r="126" spans="2:6" x14ac:dyDescent="0.4">
      <c r="B126" s="136" t="str">
        <f t="shared" ca="1" si="8"/>
        <v/>
      </c>
      <c r="C126" s="311" t="str">
        <f t="shared" ca="1" si="9"/>
        <v/>
      </c>
      <c r="D126" s="311"/>
      <c r="E126" s="130" t="str">
        <f t="shared" ca="1" si="10"/>
        <v/>
      </c>
      <c r="F126" s="300" t="str">
        <f t="shared" ca="1" si="12"/>
        <v/>
      </c>
    </row>
    <row r="127" spans="2:6" x14ac:dyDescent="0.4">
      <c r="B127" s="136" t="str">
        <f t="shared" ca="1" si="8"/>
        <v/>
      </c>
      <c r="C127" s="311" t="str">
        <f t="shared" ca="1" si="9"/>
        <v/>
      </c>
      <c r="D127" s="311"/>
      <c r="E127" s="130" t="str">
        <f t="shared" ca="1" si="10"/>
        <v/>
      </c>
      <c r="F127" s="300" t="str">
        <f t="shared" ca="1" si="12"/>
        <v/>
      </c>
    </row>
    <row r="128" spans="2:6" x14ac:dyDescent="0.4">
      <c r="B128" s="136" t="str">
        <f t="shared" ca="1" si="8"/>
        <v/>
      </c>
      <c r="C128" s="311" t="str">
        <f t="shared" ca="1" si="9"/>
        <v/>
      </c>
      <c r="D128" s="311"/>
      <c r="E128" s="130" t="str">
        <f t="shared" ca="1" si="10"/>
        <v/>
      </c>
      <c r="F128" s="300" t="str">
        <f t="shared" ca="1" si="12"/>
        <v/>
      </c>
    </row>
    <row r="129" spans="2:6" x14ac:dyDescent="0.4">
      <c r="B129" s="136" t="str">
        <f t="shared" ca="1" si="8"/>
        <v/>
      </c>
      <c r="C129" s="311" t="str">
        <f t="shared" ca="1" si="9"/>
        <v/>
      </c>
      <c r="D129" s="311"/>
      <c r="E129" s="130" t="str">
        <f t="shared" ca="1" si="10"/>
        <v/>
      </c>
      <c r="F129" s="300" t="str">
        <f t="shared" ca="1" si="12"/>
        <v/>
      </c>
    </row>
    <row r="130" spans="2:6" x14ac:dyDescent="0.4">
      <c r="B130" s="136" t="str">
        <f t="shared" ca="1" si="8"/>
        <v/>
      </c>
      <c r="C130" s="311" t="str">
        <f t="shared" ca="1" si="9"/>
        <v/>
      </c>
      <c r="D130" s="311"/>
      <c r="E130" s="130" t="str">
        <f t="shared" ca="1" si="10"/>
        <v/>
      </c>
      <c r="F130" s="300" t="str">
        <f t="shared" ca="1" si="12"/>
        <v/>
      </c>
    </row>
    <row r="131" spans="2:6" x14ac:dyDescent="0.4">
      <c r="B131" s="136" t="str">
        <f t="shared" ca="1" si="8"/>
        <v/>
      </c>
      <c r="C131" s="311" t="str">
        <f t="shared" ca="1" si="9"/>
        <v/>
      </c>
      <c r="D131" s="311"/>
      <c r="E131" s="130" t="str">
        <f t="shared" ca="1" si="10"/>
        <v/>
      </c>
      <c r="F131" s="300" t="str">
        <f t="shared" ca="1" si="12"/>
        <v/>
      </c>
    </row>
    <row r="132" spans="2:6" x14ac:dyDescent="0.4">
      <c r="B132" s="136" t="str">
        <f t="shared" ca="1" si="8"/>
        <v/>
      </c>
      <c r="C132" s="311" t="str">
        <f t="shared" ca="1" si="9"/>
        <v/>
      </c>
      <c r="D132" s="311"/>
      <c r="E132" s="130" t="str">
        <f t="shared" ca="1" si="10"/>
        <v/>
      </c>
      <c r="F132" s="300" t="str">
        <f t="shared" ca="1" si="12"/>
        <v/>
      </c>
    </row>
    <row r="133" spans="2:6" x14ac:dyDescent="0.4">
      <c r="B133" s="136" t="str">
        <f t="shared" ca="1" si="8"/>
        <v/>
      </c>
      <c r="C133" s="311" t="str">
        <f t="shared" ca="1" si="9"/>
        <v/>
      </c>
      <c r="D133" s="311"/>
      <c r="E133" s="130" t="str">
        <f t="shared" ca="1" si="10"/>
        <v/>
      </c>
      <c r="F133" s="300" t="str">
        <f t="shared" ca="1" si="12"/>
        <v/>
      </c>
    </row>
    <row r="134" spans="2:6" x14ac:dyDescent="0.4">
      <c r="B134" s="136" t="str">
        <f t="shared" ref="B134:B197" ca="1" si="13">IF(ISNA(VLOOKUP(ROW()-5,益表,1,FALSE))=TRUE,"",IF(VLOOKUP(ROW()-5,益表,7,FALSE)="","",VLOOKUP(ROW()-5,益表,7,FALSE)))</f>
        <v/>
      </c>
      <c r="C134" s="311" t="str">
        <f t="shared" ref="C134:C197" ca="1" si="14">IF(ISNA(VLOOKUP(ROW()-5,益表,1,FALSE))=TRUE,"",VLOOKUP(ROW()-5,益表,9,FALSE))</f>
        <v/>
      </c>
      <c r="D134" s="311"/>
      <c r="E134" s="130" t="str">
        <f t="shared" ref="E134:E197" ca="1" si="15">IF(ISNA(VLOOKUP(ROW()-5,益表,1,FALSE))=TRUE,"",IF(VLOOKUP(ROW()-5,益表,12,FALSE)="","",IF(LEFT(VLOOKUP(ROW()-5,益表,9,FALSE),1)="減",VLOOKUP(ROW()-5,益表,12,FALSE)*-1,VLOOKUP(ROW()-5,益表,12,FALSE))))</f>
        <v/>
      </c>
      <c r="F134" s="300" t="str">
        <f t="shared" ca="1" si="12"/>
        <v/>
      </c>
    </row>
    <row r="135" spans="2:6" x14ac:dyDescent="0.4">
      <c r="B135" s="136" t="str">
        <f t="shared" ca="1" si="13"/>
        <v/>
      </c>
      <c r="C135" s="311" t="str">
        <f t="shared" ca="1" si="14"/>
        <v/>
      </c>
      <c r="D135" s="311"/>
      <c r="E135" s="130" t="str">
        <f t="shared" ca="1" si="15"/>
        <v/>
      </c>
      <c r="F135" s="300" t="str">
        <f t="shared" ref="F135:F166" ca="1" si="16">IF(AND(ISNUMBER(E135),收入淨額&lt;&gt;0),E135/收入淨額,"")</f>
        <v/>
      </c>
    </row>
    <row r="136" spans="2:6" x14ac:dyDescent="0.4">
      <c r="B136" s="136" t="str">
        <f t="shared" ca="1" si="13"/>
        <v/>
      </c>
      <c r="C136" s="311" t="str">
        <f t="shared" ca="1" si="14"/>
        <v/>
      </c>
      <c r="D136" s="311"/>
      <c r="E136" s="130" t="str">
        <f t="shared" ca="1" si="15"/>
        <v/>
      </c>
      <c r="F136" s="300" t="str">
        <f t="shared" ca="1" si="16"/>
        <v/>
      </c>
    </row>
    <row r="137" spans="2:6" x14ac:dyDescent="0.4">
      <c r="B137" s="136" t="str">
        <f t="shared" ca="1" si="13"/>
        <v/>
      </c>
      <c r="C137" s="311" t="str">
        <f t="shared" ca="1" si="14"/>
        <v/>
      </c>
      <c r="D137" s="311"/>
      <c r="E137" s="130" t="str">
        <f t="shared" ca="1" si="15"/>
        <v/>
      </c>
      <c r="F137" s="300" t="str">
        <f t="shared" ca="1" si="16"/>
        <v/>
      </c>
    </row>
    <row r="138" spans="2:6" x14ac:dyDescent="0.4">
      <c r="B138" s="136" t="str">
        <f t="shared" ca="1" si="13"/>
        <v/>
      </c>
      <c r="C138" s="311" t="str">
        <f t="shared" ca="1" si="14"/>
        <v/>
      </c>
      <c r="D138" s="311"/>
      <c r="E138" s="130" t="str">
        <f t="shared" ca="1" si="15"/>
        <v/>
      </c>
      <c r="F138" s="300" t="str">
        <f t="shared" ca="1" si="16"/>
        <v/>
      </c>
    </row>
    <row r="139" spans="2:6" x14ac:dyDescent="0.4">
      <c r="B139" s="136" t="str">
        <f t="shared" ca="1" si="13"/>
        <v/>
      </c>
      <c r="C139" s="311" t="str">
        <f t="shared" ca="1" si="14"/>
        <v/>
      </c>
      <c r="D139" s="311"/>
      <c r="E139" s="130" t="str">
        <f t="shared" ca="1" si="15"/>
        <v/>
      </c>
      <c r="F139" s="300" t="str">
        <f t="shared" ca="1" si="16"/>
        <v/>
      </c>
    </row>
    <row r="140" spans="2:6" x14ac:dyDescent="0.4">
      <c r="B140" s="136" t="str">
        <f t="shared" ca="1" si="13"/>
        <v/>
      </c>
      <c r="C140" s="311" t="str">
        <f t="shared" ca="1" si="14"/>
        <v/>
      </c>
      <c r="D140" s="311"/>
      <c r="E140" s="130" t="str">
        <f t="shared" ca="1" si="15"/>
        <v/>
      </c>
      <c r="F140" s="300" t="str">
        <f t="shared" ca="1" si="16"/>
        <v/>
      </c>
    </row>
    <row r="141" spans="2:6" x14ac:dyDescent="0.4">
      <c r="B141" s="136" t="str">
        <f t="shared" ca="1" si="13"/>
        <v/>
      </c>
      <c r="C141" s="311" t="str">
        <f t="shared" ca="1" si="14"/>
        <v/>
      </c>
      <c r="D141" s="311"/>
      <c r="E141" s="130" t="str">
        <f t="shared" ca="1" si="15"/>
        <v/>
      </c>
      <c r="F141" s="300" t="str">
        <f t="shared" ca="1" si="16"/>
        <v/>
      </c>
    </row>
    <row r="142" spans="2:6" x14ac:dyDescent="0.4">
      <c r="B142" s="136" t="str">
        <f t="shared" ca="1" si="13"/>
        <v/>
      </c>
      <c r="C142" s="311" t="str">
        <f t="shared" ca="1" si="14"/>
        <v/>
      </c>
      <c r="D142" s="311"/>
      <c r="E142" s="130" t="str">
        <f t="shared" ca="1" si="15"/>
        <v/>
      </c>
      <c r="F142" s="300" t="str">
        <f t="shared" ca="1" si="16"/>
        <v/>
      </c>
    </row>
    <row r="143" spans="2:6" x14ac:dyDescent="0.4">
      <c r="B143" s="136" t="str">
        <f t="shared" ca="1" si="13"/>
        <v/>
      </c>
      <c r="C143" s="311" t="str">
        <f t="shared" ca="1" si="14"/>
        <v/>
      </c>
      <c r="D143" s="311"/>
      <c r="E143" s="130" t="str">
        <f t="shared" ca="1" si="15"/>
        <v/>
      </c>
      <c r="F143" s="300" t="str">
        <f t="shared" ca="1" si="16"/>
        <v/>
      </c>
    </row>
    <row r="144" spans="2:6" x14ac:dyDescent="0.4">
      <c r="B144" s="136" t="str">
        <f t="shared" ca="1" si="13"/>
        <v/>
      </c>
      <c r="C144" s="311" t="str">
        <f t="shared" ca="1" si="14"/>
        <v/>
      </c>
      <c r="D144" s="311"/>
      <c r="E144" s="130" t="str">
        <f t="shared" ca="1" si="15"/>
        <v/>
      </c>
      <c r="F144" s="300" t="str">
        <f t="shared" ca="1" si="16"/>
        <v/>
      </c>
    </row>
    <row r="145" spans="2:6" x14ac:dyDescent="0.4">
      <c r="B145" s="136" t="str">
        <f t="shared" ca="1" si="13"/>
        <v/>
      </c>
      <c r="C145" s="311" t="str">
        <f t="shared" ca="1" si="14"/>
        <v/>
      </c>
      <c r="D145" s="311"/>
      <c r="E145" s="130" t="str">
        <f t="shared" ca="1" si="15"/>
        <v/>
      </c>
      <c r="F145" s="300" t="str">
        <f t="shared" ca="1" si="16"/>
        <v/>
      </c>
    </row>
    <row r="146" spans="2:6" x14ac:dyDescent="0.4">
      <c r="B146" s="136" t="str">
        <f t="shared" ca="1" si="13"/>
        <v/>
      </c>
      <c r="C146" s="311" t="str">
        <f t="shared" ca="1" si="14"/>
        <v/>
      </c>
      <c r="D146" s="311"/>
      <c r="E146" s="130" t="str">
        <f t="shared" ca="1" si="15"/>
        <v/>
      </c>
      <c r="F146" s="300" t="str">
        <f t="shared" ca="1" si="16"/>
        <v/>
      </c>
    </row>
    <row r="147" spans="2:6" x14ac:dyDescent="0.4">
      <c r="B147" s="136" t="str">
        <f t="shared" ca="1" si="13"/>
        <v/>
      </c>
      <c r="C147" s="311" t="str">
        <f t="shared" ca="1" si="14"/>
        <v/>
      </c>
      <c r="D147" s="311"/>
      <c r="E147" s="130" t="str">
        <f t="shared" ca="1" si="15"/>
        <v/>
      </c>
      <c r="F147" s="300" t="str">
        <f t="shared" ca="1" si="16"/>
        <v/>
      </c>
    </row>
    <row r="148" spans="2:6" x14ac:dyDescent="0.4">
      <c r="B148" s="136" t="str">
        <f t="shared" ca="1" si="13"/>
        <v/>
      </c>
      <c r="C148" s="311" t="str">
        <f t="shared" ca="1" si="14"/>
        <v/>
      </c>
      <c r="D148" s="311"/>
      <c r="E148" s="130" t="str">
        <f t="shared" ca="1" si="15"/>
        <v/>
      </c>
      <c r="F148" s="300" t="str">
        <f t="shared" ca="1" si="16"/>
        <v/>
      </c>
    </row>
    <row r="149" spans="2:6" x14ac:dyDescent="0.4">
      <c r="B149" s="136" t="str">
        <f t="shared" ca="1" si="13"/>
        <v/>
      </c>
      <c r="C149" s="311" t="str">
        <f t="shared" ca="1" si="14"/>
        <v/>
      </c>
      <c r="D149" s="311"/>
      <c r="E149" s="130" t="str">
        <f t="shared" ca="1" si="15"/>
        <v/>
      </c>
      <c r="F149" s="300" t="str">
        <f t="shared" ca="1" si="16"/>
        <v/>
      </c>
    </row>
    <row r="150" spans="2:6" x14ac:dyDescent="0.4">
      <c r="B150" s="136" t="str">
        <f t="shared" ca="1" si="13"/>
        <v/>
      </c>
      <c r="C150" s="311" t="str">
        <f t="shared" ca="1" si="14"/>
        <v/>
      </c>
      <c r="D150" s="311"/>
      <c r="E150" s="130" t="str">
        <f t="shared" ca="1" si="15"/>
        <v/>
      </c>
      <c r="F150" s="300" t="str">
        <f t="shared" ca="1" si="16"/>
        <v/>
      </c>
    </row>
    <row r="151" spans="2:6" x14ac:dyDescent="0.4">
      <c r="B151" s="136" t="str">
        <f t="shared" ca="1" si="13"/>
        <v/>
      </c>
      <c r="C151" s="311" t="str">
        <f t="shared" ca="1" si="14"/>
        <v/>
      </c>
      <c r="D151" s="311"/>
      <c r="E151" s="130" t="str">
        <f t="shared" ca="1" si="15"/>
        <v/>
      </c>
      <c r="F151" s="300" t="str">
        <f t="shared" ca="1" si="16"/>
        <v/>
      </c>
    </row>
    <row r="152" spans="2:6" x14ac:dyDescent="0.4">
      <c r="B152" s="136" t="str">
        <f t="shared" ca="1" si="13"/>
        <v/>
      </c>
      <c r="C152" s="311" t="str">
        <f t="shared" ca="1" si="14"/>
        <v/>
      </c>
      <c r="D152" s="311"/>
      <c r="E152" s="130" t="str">
        <f t="shared" ca="1" si="15"/>
        <v/>
      </c>
      <c r="F152" s="300" t="str">
        <f t="shared" ca="1" si="16"/>
        <v/>
      </c>
    </row>
    <row r="153" spans="2:6" x14ac:dyDescent="0.4">
      <c r="B153" s="136" t="str">
        <f t="shared" ca="1" si="13"/>
        <v/>
      </c>
      <c r="C153" s="311" t="str">
        <f t="shared" ca="1" si="14"/>
        <v/>
      </c>
      <c r="D153" s="311"/>
      <c r="E153" s="130" t="str">
        <f t="shared" ca="1" si="15"/>
        <v/>
      </c>
      <c r="F153" s="300" t="str">
        <f t="shared" ca="1" si="16"/>
        <v/>
      </c>
    </row>
    <row r="154" spans="2:6" x14ac:dyDescent="0.4">
      <c r="B154" s="136" t="str">
        <f t="shared" ca="1" si="13"/>
        <v/>
      </c>
      <c r="C154" s="311" t="str">
        <f t="shared" ca="1" si="14"/>
        <v/>
      </c>
      <c r="D154" s="311"/>
      <c r="E154" s="130" t="str">
        <f t="shared" ca="1" si="15"/>
        <v/>
      </c>
      <c r="F154" s="300" t="str">
        <f t="shared" ca="1" si="16"/>
        <v/>
      </c>
    </row>
    <row r="155" spans="2:6" x14ac:dyDescent="0.4">
      <c r="B155" s="136" t="str">
        <f t="shared" ca="1" si="13"/>
        <v/>
      </c>
      <c r="C155" s="311" t="str">
        <f t="shared" ca="1" si="14"/>
        <v/>
      </c>
      <c r="D155" s="311"/>
      <c r="E155" s="130" t="str">
        <f t="shared" ca="1" si="15"/>
        <v/>
      </c>
      <c r="F155" s="300" t="str">
        <f t="shared" ca="1" si="16"/>
        <v/>
      </c>
    </row>
    <row r="156" spans="2:6" x14ac:dyDescent="0.4">
      <c r="B156" s="136" t="str">
        <f t="shared" ca="1" si="13"/>
        <v/>
      </c>
      <c r="C156" s="311" t="str">
        <f t="shared" ca="1" si="14"/>
        <v/>
      </c>
      <c r="D156" s="311"/>
      <c r="E156" s="130" t="str">
        <f t="shared" ca="1" si="15"/>
        <v/>
      </c>
      <c r="F156" s="300" t="str">
        <f t="shared" ca="1" si="16"/>
        <v/>
      </c>
    </row>
    <row r="157" spans="2:6" x14ac:dyDescent="0.4">
      <c r="B157" s="136" t="str">
        <f t="shared" ca="1" si="13"/>
        <v/>
      </c>
      <c r="C157" s="311" t="str">
        <f t="shared" ca="1" si="14"/>
        <v/>
      </c>
      <c r="D157" s="311"/>
      <c r="E157" s="130" t="str">
        <f t="shared" ca="1" si="15"/>
        <v/>
      </c>
      <c r="F157" s="300" t="str">
        <f t="shared" ca="1" si="16"/>
        <v/>
      </c>
    </row>
    <row r="158" spans="2:6" x14ac:dyDescent="0.4">
      <c r="B158" s="136" t="str">
        <f t="shared" ca="1" si="13"/>
        <v/>
      </c>
      <c r="C158" s="311" t="str">
        <f t="shared" ca="1" si="14"/>
        <v/>
      </c>
      <c r="D158" s="311"/>
      <c r="E158" s="130" t="str">
        <f t="shared" ca="1" si="15"/>
        <v/>
      </c>
      <c r="F158" s="300" t="str">
        <f t="shared" ca="1" si="16"/>
        <v/>
      </c>
    </row>
    <row r="159" spans="2:6" x14ac:dyDescent="0.4">
      <c r="B159" s="136" t="str">
        <f t="shared" ca="1" si="13"/>
        <v/>
      </c>
      <c r="C159" s="311" t="str">
        <f t="shared" ca="1" si="14"/>
        <v/>
      </c>
      <c r="D159" s="311"/>
      <c r="E159" s="130" t="str">
        <f t="shared" ca="1" si="15"/>
        <v/>
      </c>
      <c r="F159" s="300" t="str">
        <f t="shared" ca="1" si="16"/>
        <v/>
      </c>
    </row>
    <row r="160" spans="2:6" x14ac:dyDescent="0.4">
      <c r="B160" s="136" t="str">
        <f t="shared" ca="1" si="13"/>
        <v/>
      </c>
      <c r="C160" s="311" t="str">
        <f t="shared" ca="1" si="14"/>
        <v/>
      </c>
      <c r="D160" s="311"/>
      <c r="E160" s="130" t="str">
        <f t="shared" ca="1" si="15"/>
        <v/>
      </c>
      <c r="F160" s="300" t="str">
        <f t="shared" ca="1" si="16"/>
        <v/>
      </c>
    </row>
    <row r="161" spans="2:6" x14ac:dyDescent="0.4">
      <c r="B161" s="136" t="str">
        <f t="shared" ca="1" si="13"/>
        <v/>
      </c>
      <c r="C161" s="311" t="str">
        <f t="shared" ca="1" si="14"/>
        <v/>
      </c>
      <c r="D161" s="311"/>
      <c r="E161" s="130" t="str">
        <f t="shared" ca="1" si="15"/>
        <v/>
      </c>
      <c r="F161" s="300" t="str">
        <f t="shared" ca="1" si="16"/>
        <v/>
      </c>
    </row>
    <row r="162" spans="2:6" x14ac:dyDescent="0.4">
      <c r="B162" s="136" t="str">
        <f t="shared" ca="1" si="13"/>
        <v/>
      </c>
      <c r="C162" s="311" t="str">
        <f t="shared" ca="1" si="14"/>
        <v/>
      </c>
      <c r="D162" s="311"/>
      <c r="E162" s="130" t="str">
        <f t="shared" ca="1" si="15"/>
        <v/>
      </c>
      <c r="F162" s="300" t="str">
        <f t="shared" ca="1" si="16"/>
        <v/>
      </c>
    </row>
    <row r="163" spans="2:6" x14ac:dyDescent="0.4">
      <c r="B163" s="136" t="str">
        <f t="shared" ca="1" si="13"/>
        <v/>
      </c>
      <c r="C163" s="311" t="str">
        <f t="shared" ca="1" si="14"/>
        <v/>
      </c>
      <c r="D163" s="311"/>
      <c r="E163" s="130" t="str">
        <f t="shared" ca="1" si="15"/>
        <v/>
      </c>
      <c r="F163" s="300" t="str">
        <f t="shared" ca="1" si="16"/>
        <v/>
      </c>
    </row>
    <row r="164" spans="2:6" x14ac:dyDescent="0.4">
      <c r="B164" s="136" t="str">
        <f t="shared" ca="1" si="13"/>
        <v/>
      </c>
      <c r="C164" s="311" t="str">
        <f t="shared" ca="1" si="14"/>
        <v/>
      </c>
      <c r="D164" s="311"/>
      <c r="E164" s="130" t="str">
        <f t="shared" ca="1" si="15"/>
        <v/>
      </c>
      <c r="F164" s="300" t="str">
        <f t="shared" ca="1" si="16"/>
        <v/>
      </c>
    </row>
    <row r="165" spans="2:6" x14ac:dyDescent="0.4">
      <c r="B165" s="136" t="str">
        <f t="shared" ca="1" si="13"/>
        <v/>
      </c>
      <c r="C165" s="311" t="str">
        <f t="shared" ca="1" si="14"/>
        <v/>
      </c>
      <c r="D165" s="311"/>
      <c r="E165" s="130" t="str">
        <f t="shared" ca="1" si="15"/>
        <v/>
      </c>
      <c r="F165" s="300" t="str">
        <f t="shared" ca="1" si="16"/>
        <v/>
      </c>
    </row>
    <row r="166" spans="2:6" x14ac:dyDescent="0.4">
      <c r="B166" s="136" t="str">
        <f t="shared" ca="1" si="13"/>
        <v/>
      </c>
      <c r="C166" s="311" t="str">
        <f t="shared" ca="1" si="14"/>
        <v/>
      </c>
      <c r="D166" s="311"/>
      <c r="E166" s="130" t="str">
        <f t="shared" ca="1" si="15"/>
        <v/>
      </c>
      <c r="F166" s="300" t="str">
        <f t="shared" ca="1" si="16"/>
        <v/>
      </c>
    </row>
    <row r="167" spans="2:6" x14ac:dyDescent="0.4">
      <c r="B167" s="136" t="str">
        <f t="shared" ca="1" si="13"/>
        <v/>
      </c>
      <c r="C167" s="311" t="str">
        <f t="shared" ca="1" si="14"/>
        <v/>
      </c>
      <c r="D167" s="311"/>
      <c r="E167" s="130" t="str">
        <f t="shared" ca="1" si="15"/>
        <v/>
      </c>
      <c r="F167" s="300" t="str">
        <f t="shared" ref="F167:F198" ca="1" si="17">IF(AND(ISNUMBER(E167),收入淨額&lt;&gt;0),E167/收入淨額,"")</f>
        <v/>
      </c>
    </row>
    <row r="168" spans="2:6" x14ac:dyDescent="0.4">
      <c r="B168" s="136" t="str">
        <f t="shared" ca="1" si="13"/>
        <v/>
      </c>
      <c r="C168" s="311" t="str">
        <f t="shared" ca="1" si="14"/>
        <v/>
      </c>
      <c r="D168" s="311"/>
      <c r="E168" s="130" t="str">
        <f t="shared" ca="1" si="15"/>
        <v/>
      </c>
      <c r="F168" s="300" t="str">
        <f t="shared" ca="1" si="17"/>
        <v/>
      </c>
    </row>
    <row r="169" spans="2:6" x14ac:dyDescent="0.4">
      <c r="B169" s="136" t="str">
        <f t="shared" ca="1" si="13"/>
        <v/>
      </c>
      <c r="C169" s="311" t="str">
        <f t="shared" ca="1" si="14"/>
        <v/>
      </c>
      <c r="D169" s="311"/>
      <c r="E169" s="130" t="str">
        <f t="shared" ca="1" si="15"/>
        <v/>
      </c>
      <c r="F169" s="300" t="str">
        <f t="shared" ca="1" si="17"/>
        <v/>
      </c>
    </row>
    <row r="170" spans="2:6" x14ac:dyDescent="0.4">
      <c r="B170" s="136" t="str">
        <f t="shared" ca="1" si="13"/>
        <v/>
      </c>
      <c r="C170" s="311" t="str">
        <f t="shared" ca="1" si="14"/>
        <v/>
      </c>
      <c r="D170" s="311"/>
      <c r="E170" s="130" t="str">
        <f t="shared" ca="1" si="15"/>
        <v/>
      </c>
      <c r="F170" s="300" t="str">
        <f t="shared" ca="1" si="17"/>
        <v/>
      </c>
    </row>
    <row r="171" spans="2:6" x14ac:dyDescent="0.4">
      <c r="B171" s="136" t="str">
        <f t="shared" ca="1" si="13"/>
        <v/>
      </c>
      <c r="C171" s="311" t="str">
        <f t="shared" ca="1" si="14"/>
        <v/>
      </c>
      <c r="D171" s="311"/>
      <c r="E171" s="130" t="str">
        <f t="shared" ca="1" si="15"/>
        <v/>
      </c>
      <c r="F171" s="300" t="str">
        <f t="shared" ca="1" si="17"/>
        <v/>
      </c>
    </row>
    <row r="172" spans="2:6" x14ac:dyDescent="0.4">
      <c r="B172" s="136" t="str">
        <f t="shared" ca="1" si="13"/>
        <v/>
      </c>
      <c r="C172" s="311" t="str">
        <f t="shared" ca="1" si="14"/>
        <v/>
      </c>
      <c r="D172" s="311"/>
      <c r="E172" s="130" t="str">
        <f t="shared" ca="1" si="15"/>
        <v/>
      </c>
      <c r="F172" s="300" t="str">
        <f t="shared" ca="1" si="17"/>
        <v/>
      </c>
    </row>
    <row r="173" spans="2:6" x14ac:dyDescent="0.4">
      <c r="B173" s="136" t="str">
        <f t="shared" ca="1" si="13"/>
        <v/>
      </c>
      <c r="C173" s="311" t="str">
        <f t="shared" ca="1" si="14"/>
        <v/>
      </c>
      <c r="D173" s="311"/>
      <c r="E173" s="130" t="str">
        <f t="shared" ca="1" si="15"/>
        <v/>
      </c>
      <c r="F173" s="300" t="str">
        <f t="shared" ca="1" si="17"/>
        <v/>
      </c>
    </row>
    <row r="174" spans="2:6" x14ac:dyDescent="0.4">
      <c r="B174" s="136" t="str">
        <f t="shared" ca="1" si="13"/>
        <v/>
      </c>
      <c r="C174" s="311" t="str">
        <f t="shared" ca="1" si="14"/>
        <v/>
      </c>
      <c r="D174" s="311"/>
      <c r="E174" s="130" t="str">
        <f t="shared" ca="1" si="15"/>
        <v/>
      </c>
      <c r="F174" s="300" t="str">
        <f t="shared" ca="1" si="17"/>
        <v/>
      </c>
    </row>
    <row r="175" spans="2:6" x14ac:dyDescent="0.4">
      <c r="B175" s="136" t="str">
        <f t="shared" ca="1" si="13"/>
        <v/>
      </c>
      <c r="C175" s="311" t="str">
        <f t="shared" ca="1" si="14"/>
        <v/>
      </c>
      <c r="D175" s="311"/>
      <c r="E175" s="130" t="str">
        <f t="shared" ca="1" si="15"/>
        <v/>
      </c>
      <c r="F175" s="300" t="str">
        <f t="shared" ca="1" si="17"/>
        <v/>
      </c>
    </row>
    <row r="176" spans="2:6" x14ac:dyDescent="0.4">
      <c r="B176" s="136" t="str">
        <f t="shared" ca="1" si="13"/>
        <v/>
      </c>
      <c r="C176" s="311" t="str">
        <f t="shared" ca="1" si="14"/>
        <v/>
      </c>
      <c r="D176" s="311"/>
      <c r="E176" s="130" t="str">
        <f t="shared" ca="1" si="15"/>
        <v/>
      </c>
      <c r="F176" s="300" t="str">
        <f t="shared" ca="1" si="17"/>
        <v/>
      </c>
    </row>
    <row r="177" spans="2:6" x14ac:dyDescent="0.4">
      <c r="B177" s="136" t="str">
        <f t="shared" ca="1" si="13"/>
        <v/>
      </c>
      <c r="C177" s="311" t="str">
        <f t="shared" ca="1" si="14"/>
        <v/>
      </c>
      <c r="D177" s="311"/>
      <c r="E177" s="130" t="str">
        <f t="shared" ca="1" si="15"/>
        <v/>
      </c>
      <c r="F177" s="300" t="str">
        <f t="shared" ca="1" si="17"/>
        <v/>
      </c>
    </row>
    <row r="178" spans="2:6" x14ac:dyDescent="0.4">
      <c r="B178" s="136" t="str">
        <f t="shared" ca="1" si="13"/>
        <v/>
      </c>
      <c r="C178" s="311" t="str">
        <f t="shared" ca="1" si="14"/>
        <v/>
      </c>
      <c r="D178" s="311"/>
      <c r="E178" s="130" t="str">
        <f t="shared" ca="1" si="15"/>
        <v/>
      </c>
      <c r="F178" s="300" t="str">
        <f t="shared" ca="1" si="17"/>
        <v/>
      </c>
    </row>
    <row r="179" spans="2:6" x14ac:dyDescent="0.4">
      <c r="B179" s="136" t="str">
        <f t="shared" ca="1" si="13"/>
        <v/>
      </c>
      <c r="C179" s="311" t="str">
        <f t="shared" ca="1" si="14"/>
        <v/>
      </c>
      <c r="D179" s="311"/>
      <c r="E179" s="130" t="str">
        <f t="shared" ca="1" si="15"/>
        <v/>
      </c>
      <c r="F179" s="300" t="str">
        <f t="shared" ca="1" si="17"/>
        <v/>
      </c>
    </row>
    <row r="180" spans="2:6" x14ac:dyDescent="0.4">
      <c r="B180" s="136" t="str">
        <f t="shared" ca="1" si="13"/>
        <v/>
      </c>
      <c r="C180" s="311" t="str">
        <f t="shared" ca="1" si="14"/>
        <v/>
      </c>
      <c r="D180" s="311"/>
      <c r="E180" s="130" t="str">
        <f t="shared" ca="1" si="15"/>
        <v/>
      </c>
      <c r="F180" s="300" t="str">
        <f t="shared" ca="1" si="17"/>
        <v/>
      </c>
    </row>
    <row r="181" spans="2:6" x14ac:dyDescent="0.4">
      <c r="B181" s="136" t="str">
        <f t="shared" ca="1" si="13"/>
        <v/>
      </c>
      <c r="C181" s="311" t="str">
        <f t="shared" ca="1" si="14"/>
        <v/>
      </c>
      <c r="D181" s="311"/>
      <c r="E181" s="130" t="str">
        <f t="shared" ca="1" si="15"/>
        <v/>
      </c>
      <c r="F181" s="300" t="str">
        <f t="shared" ca="1" si="17"/>
        <v/>
      </c>
    </row>
    <row r="182" spans="2:6" x14ac:dyDescent="0.4">
      <c r="B182" s="136" t="str">
        <f t="shared" ca="1" si="13"/>
        <v/>
      </c>
      <c r="C182" s="311" t="str">
        <f t="shared" ca="1" si="14"/>
        <v/>
      </c>
      <c r="D182" s="311"/>
      <c r="E182" s="130" t="str">
        <f t="shared" ca="1" si="15"/>
        <v/>
      </c>
      <c r="F182" s="300" t="str">
        <f t="shared" ca="1" si="17"/>
        <v/>
      </c>
    </row>
    <row r="183" spans="2:6" x14ac:dyDescent="0.4">
      <c r="B183" s="136" t="str">
        <f t="shared" ca="1" si="13"/>
        <v/>
      </c>
      <c r="C183" s="311" t="str">
        <f t="shared" ca="1" si="14"/>
        <v/>
      </c>
      <c r="D183" s="311"/>
      <c r="E183" s="130" t="str">
        <f t="shared" ca="1" si="15"/>
        <v/>
      </c>
      <c r="F183" s="300" t="str">
        <f t="shared" ca="1" si="17"/>
        <v/>
      </c>
    </row>
    <row r="184" spans="2:6" x14ac:dyDescent="0.4">
      <c r="B184" s="136" t="str">
        <f t="shared" ca="1" si="13"/>
        <v/>
      </c>
      <c r="C184" s="311" t="str">
        <f t="shared" ca="1" si="14"/>
        <v/>
      </c>
      <c r="D184" s="311"/>
      <c r="E184" s="130" t="str">
        <f t="shared" ca="1" si="15"/>
        <v/>
      </c>
      <c r="F184" s="300" t="str">
        <f t="shared" ca="1" si="17"/>
        <v/>
      </c>
    </row>
    <row r="185" spans="2:6" x14ac:dyDescent="0.4">
      <c r="B185" s="136" t="str">
        <f t="shared" ca="1" si="13"/>
        <v/>
      </c>
      <c r="C185" s="311" t="str">
        <f t="shared" ca="1" si="14"/>
        <v/>
      </c>
      <c r="D185" s="311"/>
      <c r="E185" s="130" t="str">
        <f t="shared" ca="1" si="15"/>
        <v/>
      </c>
      <c r="F185" s="300" t="str">
        <f t="shared" ca="1" si="17"/>
        <v/>
      </c>
    </row>
    <row r="186" spans="2:6" x14ac:dyDescent="0.4">
      <c r="B186" s="136" t="str">
        <f t="shared" ca="1" si="13"/>
        <v/>
      </c>
      <c r="C186" s="311" t="str">
        <f t="shared" ca="1" si="14"/>
        <v/>
      </c>
      <c r="D186" s="311"/>
      <c r="E186" s="130" t="str">
        <f t="shared" ca="1" si="15"/>
        <v/>
      </c>
      <c r="F186" s="300" t="str">
        <f t="shared" ca="1" si="17"/>
        <v/>
      </c>
    </row>
    <row r="187" spans="2:6" x14ac:dyDescent="0.4">
      <c r="B187" s="136" t="str">
        <f t="shared" ca="1" si="13"/>
        <v/>
      </c>
      <c r="C187" s="311" t="str">
        <f t="shared" ca="1" si="14"/>
        <v/>
      </c>
      <c r="D187" s="311"/>
      <c r="E187" s="130" t="str">
        <f t="shared" ca="1" si="15"/>
        <v/>
      </c>
      <c r="F187" s="300" t="str">
        <f t="shared" ca="1" si="17"/>
        <v/>
      </c>
    </row>
    <row r="188" spans="2:6" x14ac:dyDescent="0.4">
      <c r="B188" s="136" t="str">
        <f t="shared" ca="1" si="13"/>
        <v/>
      </c>
      <c r="C188" s="311" t="str">
        <f t="shared" ca="1" si="14"/>
        <v/>
      </c>
      <c r="D188" s="311"/>
      <c r="E188" s="130" t="str">
        <f t="shared" ca="1" si="15"/>
        <v/>
      </c>
      <c r="F188" s="300" t="str">
        <f t="shared" ca="1" si="17"/>
        <v/>
      </c>
    </row>
    <row r="189" spans="2:6" x14ac:dyDescent="0.4">
      <c r="B189" s="136" t="str">
        <f t="shared" ca="1" si="13"/>
        <v/>
      </c>
      <c r="C189" s="311" t="str">
        <f t="shared" ca="1" si="14"/>
        <v/>
      </c>
      <c r="D189" s="311"/>
      <c r="E189" s="130" t="str">
        <f t="shared" ca="1" si="15"/>
        <v/>
      </c>
      <c r="F189" s="300" t="str">
        <f t="shared" ca="1" si="17"/>
        <v/>
      </c>
    </row>
    <row r="190" spans="2:6" x14ac:dyDescent="0.4">
      <c r="B190" s="136" t="str">
        <f t="shared" ca="1" si="13"/>
        <v/>
      </c>
      <c r="C190" s="311" t="str">
        <f t="shared" ca="1" si="14"/>
        <v/>
      </c>
      <c r="D190" s="311"/>
      <c r="E190" s="130" t="str">
        <f t="shared" ca="1" si="15"/>
        <v/>
      </c>
      <c r="F190" s="300" t="str">
        <f t="shared" ca="1" si="17"/>
        <v/>
      </c>
    </row>
    <row r="191" spans="2:6" x14ac:dyDescent="0.4">
      <c r="B191" s="136" t="str">
        <f t="shared" ca="1" si="13"/>
        <v/>
      </c>
      <c r="C191" s="311" t="str">
        <f t="shared" ca="1" si="14"/>
        <v/>
      </c>
      <c r="D191" s="311"/>
      <c r="E191" s="130" t="str">
        <f t="shared" ca="1" si="15"/>
        <v/>
      </c>
      <c r="F191" s="300" t="str">
        <f t="shared" ca="1" si="17"/>
        <v/>
      </c>
    </row>
    <row r="192" spans="2:6" x14ac:dyDescent="0.4">
      <c r="B192" s="136" t="str">
        <f t="shared" ca="1" si="13"/>
        <v/>
      </c>
      <c r="C192" s="311" t="str">
        <f t="shared" ca="1" si="14"/>
        <v/>
      </c>
      <c r="D192" s="311"/>
      <c r="E192" s="130" t="str">
        <f t="shared" ca="1" si="15"/>
        <v/>
      </c>
      <c r="F192" s="300" t="str">
        <f t="shared" ca="1" si="17"/>
        <v/>
      </c>
    </row>
    <row r="193" spans="2:6" x14ac:dyDescent="0.4">
      <c r="B193" s="136" t="str">
        <f t="shared" ca="1" si="13"/>
        <v/>
      </c>
      <c r="C193" s="311" t="str">
        <f t="shared" ca="1" si="14"/>
        <v/>
      </c>
      <c r="D193" s="311"/>
      <c r="E193" s="130" t="str">
        <f t="shared" ca="1" si="15"/>
        <v/>
      </c>
      <c r="F193" s="300" t="str">
        <f t="shared" ca="1" si="17"/>
        <v/>
      </c>
    </row>
    <row r="194" spans="2:6" x14ac:dyDescent="0.4">
      <c r="B194" s="136" t="str">
        <f t="shared" ca="1" si="13"/>
        <v/>
      </c>
      <c r="C194" s="311" t="str">
        <f t="shared" ca="1" si="14"/>
        <v/>
      </c>
      <c r="D194" s="311"/>
      <c r="E194" s="130" t="str">
        <f t="shared" ca="1" si="15"/>
        <v/>
      </c>
      <c r="F194" s="300" t="str">
        <f t="shared" ca="1" si="17"/>
        <v/>
      </c>
    </row>
    <row r="195" spans="2:6" x14ac:dyDescent="0.4">
      <c r="B195" s="136" t="str">
        <f t="shared" ca="1" si="13"/>
        <v/>
      </c>
      <c r="C195" s="311" t="str">
        <f t="shared" ca="1" si="14"/>
        <v/>
      </c>
      <c r="D195" s="311"/>
      <c r="E195" s="130" t="str">
        <f t="shared" ca="1" si="15"/>
        <v/>
      </c>
      <c r="F195" s="300" t="str">
        <f t="shared" ca="1" si="17"/>
        <v/>
      </c>
    </row>
    <row r="196" spans="2:6" x14ac:dyDescent="0.4">
      <c r="B196" s="136" t="str">
        <f t="shared" ca="1" si="13"/>
        <v/>
      </c>
      <c r="C196" s="311" t="str">
        <f t="shared" ca="1" si="14"/>
        <v/>
      </c>
      <c r="D196" s="311"/>
      <c r="E196" s="130" t="str">
        <f t="shared" ca="1" si="15"/>
        <v/>
      </c>
      <c r="F196" s="300" t="str">
        <f t="shared" ca="1" si="17"/>
        <v/>
      </c>
    </row>
    <row r="197" spans="2:6" x14ac:dyDescent="0.4">
      <c r="B197" s="136" t="str">
        <f t="shared" ca="1" si="13"/>
        <v/>
      </c>
      <c r="C197" s="311" t="str">
        <f t="shared" ca="1" si="14"/>
        <v/>
      </c>
      <c r="D197" s="311"/>
      <c r="E197" s="130" t="str">
        <f t="shared" ca="1" si="15"/>
        <v/>
      </c>
      <c r="F197" s="300" t="str">
        <f t="shared" ca="1" si="17"/>
        <v/>
      </c>
    </row>
    <row r="198" spans="2:6" x14ac:dyDescent="0.4">
      <c r="B198" s="136" t="str">
        <f t="shared" ref="B198:B200" ca="1" si="18">IF(ISNA(VLOOKUP(ROW()-5,益表,1,FALSE))=TRUE,"",IF(VLOOKUP(ROW()-5,益表,7,FALSE)="","",VLOOKUP(ROW()-5,益表,7,FALSE)))</f>
        <v/>
      </c>
      <c r="C198" s="311" t="str">
        <f t="shared" ref="C198:C200" ca="1" si="19">IF(ISNA(VLOOKUP(ROW()-5,益表,1,FALSE))=TRUE,"",VLOOKUP(ROW()-5,益表,9,FALSE))</f>
        <v/>
      </c>
      <c r="D198" s="311"/>
      <c r="E198" s="130" t="str">
        <f t="shared" ref="E198:E200" ca="1" si="20">IF(ISNA(VLOOKUP(ROW()-5,益表,1,FALSE))=TRUE,"",IF(VLOOKUP(ROW()-5,益表,12,FALSE)="","",IF(LEFT(VLOOKUP(ROW()-5,益表,9,FALSE),1)="減",VLOOKUP(ROW()-5,益表,12,FALSE)*-1,VLOOKUP(ROW()-5,益表,12,FALSE))))</f>
        <v/>
      </c>
      <c r="F198" s="300" t="str">
        <f t="shared" ca="1" si="17"/>
        <v/>
      </c>
    </row>
    <row r="199" spans="2:6" x14ac:dyDescent="0.4">
      <c r="B199" s="136" t="str">
        <f t="shared" ca="1" si="18"/>
        <v/>
      </c>
      <c r="C199" s="311" t="str">
        <f t="shared" ca="1" si="19"/>
        <v/>
      </c>
      <c r="D199" s="311"/>
      <c r="E199" s="130" t="str">
        <f t="shared" ca="1" si="20"/>
        <v/>
      </c>
      <c r="F199" s="300" t="str">
        <f t="shared" ref="F199:F230" ca="1" si="21">IF(AND(ISNUMBER(E199),收入淨額&lt;&gt;0),E199/收入淨額,"")</f>
        <v/>
      </c>
    </row>
    <row r="200" spans="2:6" x14ac:dyDescent="0.4">
      <c r="B200" s="136" t="str">
        <f t="shared" ca="1" si="18"/>
        <v/>
      </c>
      <c r="C200" s="311" t="str">
        <f t="shared" ca="1" si="19"/>
        <v/>
      </c>
      <c r="D200" s="311"/>
      <c r="E200" s="130" t="str">
        <f t="shared" ca="1" si="20"/>
        <v/>
      </c>
      <c r="F200" s="300" t="str">
        <f t="shared" ca="1" si="21"/>
        <v/>
      </c>
    </row>
    <row r="201" spans="2:6" x14ac:dyDescent="0.4">
      <c r="F201" s="300"/>
    </row>
    <row r="202" spans="2:6" x14ac:dyDescent="0.4">
      <c r="F202" s="300"/>
    </row>
  </sheetData>
  <sheetProtection sheet="1" objects="1" scenarios="1"/>
  <mergeCells count="195">
    <mergeCell ref="C11:D11"/>
    <mergeCell ref="C6:D6"/>
    <mergeCell ref="C7:D7"/>
    <mergeCell ref="C8:D8"/>
    <mergeCell ref="C9:D9"/>
    <mergeCell ref="C10:D10"/>
    <mergeCell ref="C23:D23"/>
    <mergeCell ref="C12:D12"/>
    <mergeCell ref="C13:D13"/>
    <mergeCell ref="C14:D14"/>
    <mergeCell ref="C15:D15"/>
    <mergeCell ref="C16:D16"/>
    <mergeCell ref="C17:D17"/>
    <mergeCell ref="C18:D18"/>
    <mergeCell ref="C19:D19"/>
    <mergeCell ref="C20:D20"/>
    <mergeCell ref="C21:D21"/>
    <mergeCell ref="C22:D22"/>
    <mergeCell ref="C35:D35"/>
    <mergeCell ref="C24:D24"/>
    <mergeCell ref="C25:D25"/>
    <mergeCell ref="C26:D26"/>
    <mergeCell ref="C27:D27"/>
    <mergeCell ref="C28:D28"/>
    <mergeCell ref="C29:D29"/>
    <mergeCell ref="C30:D30"/>
    <mergeCell ref="C31:D31"/>
    <mergeCell ref="C32:D32"/>
    <mergeCell ref="C33:D33"/>
    <mergeCell ref="C34:D34"/>
    <mergeCell ref="C47:D47"/>
    <mergeCell ref="C36:D36"/>
    <mergeCell ref="C37:D37"/>
    <mergeCell ref="C38:D38"/>
    <mergeCell ref="C39:D39"/>
    <mergeCell ref="C40:D40"/>
    <mergeCell ref="C41:D41"/>
    <mergeCell ref="C42:D42"/>
    <mergeCell ref="C43:D43"/>
    <mergeCell ref="C44:D44"/>
    <mergeCell ref="C45:D45"/>
    <mergeCell ref="C46:D46"/>
    <mergeCell ref="C59:D59"/>
    <mergeCell ref="C48:D48"/>
    <mergeCell ref="C49:D49"/>
    <mergeCell ref="C50:D50"/>
    <mergeCell ref="C51:D51"/>
    <mergeCell ref="C52:D52"/>
    <mergeCell ref="C53:D53"/>
    <mergeCell ref="C54:D54"/>
    <mergeCell ref="C55:D55"/>
    <mergeCell ref="C56:D56"/>
    <mergeCell ref="C57:D57"/>
    <mergeCell ref="C58:D58"/>
    <mergeCell ref="C71:D71"/>
    <mergeCell ref="C60:D60"/>
    <mergeCell ref="C61:D61"/>
    <mergeCell ref="C62:D62"/>
    <mergeCell ref="C63:D63"/>
    <mergeCell ref="C64:D64"/>
    <mergeCell ref="C65:D65"/>
    <mergeCell ref="C66:D66"/>
    <mergeCell ref="C67:D67"/>
    <mergeCell ref="C68:D68"/>
    <mergeCell ref="C69:D69"/>
    <mergeCell ref="C70:D70"/>
    <mergeCell ref="C90:D90"/>
    <mergeCell ref="C84:D84"/>
    <mergeCell ref="C85:D85"/>
    <mergeCell ref="C86:D86"/>
    <mergeCell ref="C87:D87"/>
    <mergeCell ref="C88:D88"/>
    <mergeCell ref="C89:D89"/>
    <mergeCell ref="C83:D83"/>
    <mergeCell ref="C72:D72"/>
    <mergeCell ref="C73:D73"/>
    <mergeCell ref="C74:D74"/>
    <mergeCell ref="C75:D75"/>
    <mergeCell ref="C76:D76"/>
    <mergeCell ref="C77:D77"/>
    <mergeCell ref="C78:D78"/>
    <mergeCell ref="C79:D79"/>
    <mergeCell ref="C80:D80"/>
    <mergeCell ref="C81:D81"/>
    <mergeCell ref="C82:D82"/>
    <mergeCell ref="C96:D96"/>
    <mergeCell ref="C97:D97"/>
    <mergeCell ref="C98:D98"/>
    <mergeCell ref="C99:D99"/>
    <mergeCell ref="C100:D100"/>
    <mergeCell ref="C91:D91"/>
    <mergeCell ref="C92:D92"/>
    <mergeCell ref="C93:D93"/>
    <mergeCell ref="C94:D94"/>
    <mergeCell ref="C95:D95"/>
    <mergeCell ref="C106:D106"/>
    <mergeCell ref="C107:D107"/>
    <mergeCell ref="C108:D108"/>
    <mergeCell ref="C109:D109"/>
    <mergeCell ref="C110:D110"/>
    <mergeCell ref="C101:D101"/>
    <mergeCell ref="C102:D102"/>
    <mergeCell ref="C103:D103"/>
    <mergeCell ref="C104:D104"/>
    <mergeCell ref="C105:D105"/>
    <mergeCell ref="C116:D116"/>
    <mergeCell ref="C117:D117"/>
    <mergeCell ref="C118:D118"/>
    <mergeCell ref="C119:D119"/>
    <mergeCell ref="C120:D120"/>
    <mergeCell ref="C111:D111"/>
    <mergeCell ref="C112:D112"/>
    <mergeCell ref="C113:D113"/>
    <mergeCell ref="C114:D114"/>
    <mergeCell ref="C115:D115"/>
    <mergeCell ref="C126:D126"/>
    <mergeCell ref="C127:D127"/>
    <mergeCell ref="C128:D128"/>
    <mergeCell ref="C129:D129"/>
    <mergeCell ref="C130:D130"/>
    <mergeCell ref="C121:D121"/>
    <mergeCell ref="C122:D122"/>
    <mergeCell ref="C123:D123"/>
    <mergeCell ref="C124:D124"/>
    <mergeCell ref="C125:D125"/>
    <mergeCell ref="C136:D136"/>
    <mergeCell ref="C137:D137"/>
    <mergeCell ref="C138:D138"/>
    <mergeCell ref="C139:D139"/>
    <mergeCell ref="C140:D140"/>
    <mergeCell ref="C131:D131"/>
    <mergeCell ref="C132:D132"/>
    <mergeCell ref="C133:D133"/>
    <mergeCell ref="C134:D134"/>
    <mergeCell ref="C135:D135"/>
    <mergeCell ref="C146:D146"/>
    <mergeCell ref="C147:D147"/>
    <mergeCell ref="C148:D148"/>
    <mergeCell ref="C149:D149"/>
    <mergeCell ref="C150:D150"/>
    <mergeCell ref="C141:D141"/>
    <mergeCell ref="C142:D142"/>
    <mergeCell ref="C143:D143"/>
    <mergeCell ref="C144:D144"/>
    <mergeCell ref="C145:D145"/>
    <mergeCell ref="C156:D156"/>
    <mergeCell ref="C157:D157"/>
    <mergeCell ref="C158:D158"/>
    <mergeCell ref="C159:D159"/>
    <mergeCell ref="C160:D160"/>
    <mergeCell ref="C151:D151"/>
    <mergeCell ref="C152:D152"/>
    <mergeCell ref="C153:D153"/>
    <mergeCell ref="C154:D154"/>
    <mergeCell ref="C155:D155"/>
    <mergeCell ref="C166:D166"/>
    <mergeCell ref="C167:D167"/>
    <mergeCell ref="C168:D168"/>
    <mergeCell ref="C169:D169"/>
    <mergeCell ref="C170:D170"/>
    <mergeCell ref="C161:D161"/>
    <mergeCell ref="C162:D162"/>
    <mergeCell ref="C163:D163"/>
    <mergeCell ref="C164:D164"/>
    <mergeCell ref="C165:D165"/>
    <mergeCell ref="C176:D176"/>
    <mergeCell ref="C177:D177"/>
    <mergeCell ref="C178:D178"/>
    <mergeCell ref="C179:D179"/>
    <mergeCell ref="C180:D180"/>
    <mergeCell ref="C171:D171"/>
    <mergeCell ref="C172:D172"/>
    <mergeCell ref="C173:D173"/>
    <mergeCell ref="C174:D174"/>
    <mergeCell ref="C175:D175"/>
    <mergeCell ref="C186:D186"/>
    <mergeCell ref="C187:D187"/>
    <mergeCell ref="C188:D188"/>
    <mergeCell ref="C189:D189"/>
    <mergeCell ref="C190:D190"/>
    <mergeCell ref="C181:D181"/>
    <mergeCell ref="C182:D182"/>
    <mergeCell ref="C183:D183"/>
    <mergeCell ref="C184:D184"/>
    <mergeCell ref="C185:D185"/>
    <mergeCell ref="C196:D196"/>
    <mergeCell ref="C197:D197"/>
    <mergeCell ref="C198:D198"/>
    <mergeCell ref="C199:D199"/>
    <mergeCell ref="C200:D200"/>
    <mergeCell ref="C191:D191"/>
    <mergeCell ref="C192:D192"/>
    <mergeCell ref="C193:D193"/>
    <mergeCell ref="C194:D194"/>
    <mergeCell ref="C195:D195"/>
  </mergeCells>
  <phoneticPr fontId="2" type="noConversion"/>
  <conditionalFormatting sqref="E6:E200">
    <cfRule type="expression" dxfId="33" priority="3">
      <formula>RIGHT($C6,2)="損益"</formula>
    </cfRule>
    <cfRule type="expression" dxfId="32" priority="8">
      <formula>RIGHT($C6,2)="淨額"</formula>
    </cfRule>
    <cfRule type="expression" dxfId="31" priority="9">
      <formula>RIGHT($C6,2)="毛利"</formula>
    </cfRule>
    <cfRule type="expression" dxfId="30" priority="10">
      <formula>RIGHT($C6,2)="合計"</formula>
    </cfRule>
  </conditionalFormatting>
  <conditionalFormatting sqref="C6:C200">
    <cfRule type="expression" dxfId="29" priority="4">
      <formula>LEN(B6)&gt;2</formula>
    </cfRule>
  </conditionalFormatting>
  <conditionalFormatting sqref="E6:E200">
    <cfRule type="expression" dxfId="28" priority="2">
      <formula>RIGHT($C6,2)="淨利"</formula>
    </cfRule>
  </conditionalFormatting>
  <conditionalFormatting sqref="H3:H4">
    <cfRule type="expression" dxfId="27" priority="1">
      <formula>$H$2=14</formula>
    </cfRule>
  </conditionalFormatting>
  <dataValidations count="2">
    <dataValidation type="date" operator="greaterThan" allowBlank="1" showInputMessage="1" showErrorMessage="1" sqref="C4" xr:uid="{00000000-0002-0000-0400-000000000000}">
      <formula1>36526</formula1>
    </dataValidation>
    <dataValidation allowBlank="1" showInputMessage="1" showErrorMessage="1" prompt="請輸入西元日期" sqref="H3:H4" xr:uid="{1F48AFDD-3554-43A7-8604-D3F44FA88406}"/>
  </dataValidations>
  <printOptions horizontalCentered="1"/>
  <pageMargins left="0.59055118110236227" right="0.59055118110236227" top="0.78740157480314965" bottom="0.98425196850393704" header="0.39370078740157483" footer="0.39370078740157483"/>
  <pageSetup paperSize="9" orientation="portrait" r:id="rId1"/>
  <headerFooter alignWithMargins="0">
    <oddFooter>&amp;C第&amp;"Times New Roman,標準" &amp;P/&amp;N &amp;"新細明體,標準"頁&amp;R列印日&amp;"Times New Roman,標準":&amp;D</oddFooter>
  </headerFooter>
  <drawing r:id="rId2"/>
  <legacyDrawing r:id="rId3"/>
  <picture r:id="rId4"/>
  <mc:AlternateContent xmlns:mc="http://schemas.openxmlformats.org/markup-compatibility/2006">
    <mc:Choice Requires="x14">
      <controls>
        <mc:AlternateContent xmlns:mc="http://schemas.openxmlformats.org/markup-compatibility/2006">
          <mc:Choice Requires="x14">
            <control shapeId="2051" r:id="rId5" name="Drop Down 3">
              <controlPr locked="0" defaultSize="0" print="0" autoLine="0" autoPict="0">
                <anchor moveWithCells="1">
                  <from>
                    <xdr:col>6</xdr:col>
                    <xdr:colOff>171450</xdr:colOff>
                    <xdr:row>0</xdr:row>
                    <xdr:rowOff>215900</xdr:rowOff>
                  </from>
                  <to>
                    <xdr:col>7</xdr:col>
                    <xdr:colOff>730250</xdr:colOff>
                    <xdr:row>1</xdr:row>
                    <xdr:rowOff>254000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8">
    <tabColor rgb="FF7030A0"/>
    <pageSetUpPr autoPageBreaks="0" fitToPage="1"/>
  </sheetPr>
  <dimension ref="A1:J200"/>
  <sheetViews>
    <sheetView showGridLines="0" showZeros="0" zoomScale="90" zoomScaleNormal="90" workbookViewId="0">
      <pane ySplit="6" topLeftCell="A7" activePane="bottomLeft" state="frozen"/>
      <selection pane="bottomLeft" activeCell="B8" sqref="B8"/>
    </sheetView>
  </sheetViews>
  <sheetFormatPr defaultColWidth="9" defaultRowHeight="17" x14ac:dyDescent="0.4"/>
  <cols>
    <col min="1" max="1" width="2.08984375" style="1" customWidth="1"/>
    <col min="2" max="2" width="11.6328125" style="1" customWidth="1"/>
    <col min="3" max="3" width="25.6328125" style="2" customWidth="1"/>
    <col min="4" max="4" width="14.6328125" style="14" customWidth="1"/>
    <col min="5" max="5" width="0.6328125" style="14" customWidth="1"/>
    <col min="6" max="6" width="11.6328125" style="15" customWidth="1"/>
    <col min="7" max="7" width="25.6328125" style="15" customWidth="1"/>
    <col min="8" max="8" width="14.6328125" style="1" customWidth="1"/>
    <col min="9" max="10" width="9" style="3"/>
    <col min="11" max="16384" width="9" style="1"/>
  </cols>
  <sheetData>
    <row r="1" spans="1:10" s="195" customFormat="1" ht="17" customHeight="1" x14ac:dyDescent="0.4">
      <c r="A1" s="201" t="str">
        <f ca="1">日記簿!F1</f>
        <v/>
      </c>
      <c r="C1" s="191"/>
      <c r="D1" s="196">
        <f>會計項目表!J1</f>
        <v>2</v>
      </c>
      <c r="E1" s="197"/>
      <c r="F1" s="198"/>
      <c r="G1" s="191"/>
      <c r="H1" s="199">
        <f>會計項目表!L1</f>
        <v>2</v>
      </c>
      <c r="I1" s="200"/>
      <c r="J1" s="200"/>
    </row>
    <row r="2" spans="1:10" ht="20" customHeight="1" x14ac:dyDescent="0.45">
      <c r="B2" s="58" t="str">
        <f>公司名稱</f>
        <v>OO有限公司</v>
      </c>
      <c r="C2" s="27"/>
      <c r="D2" s="85"/>
      <c r="E2" s="85"/>
      <c r="F2" s="86"/>
      <c r="G2" s="86"/>
      <c r="H2" s="86"/>
    </row>
    <row r="3" spans="1:10" ht="20" customHeight="1" x14ac:dyDescent="0.45">
      <c r="B3" s="58" t="s">
        <v>170</v>
      </c>
      <c r="C3" s="27"/>
      <c r="D3" s="85"/>
      <c r="E3" s="85"/>
      <c r="F3" s="86"/>
      <c r="G3" s="86"/>
      <c r="H3" s="86"/>
    </row>
    <row r="4" spans="1:10" ht="20" customHeight="1" thickBot="1" x14ac:dyDescent="0.5">
      <c r="B4" s="290"/>
      <c r="C4" s="291">
        <f>資產負債表日</f>
        <v>45291</v>
      </c>
      <c r="D4" s="87"/>
      <c r="E4" s="87"/>
      <c r="F4" s="35"/>
      <c r="G4" s="35"/>
      <c r="H4" s="109" t="str">
        <f>日記簿!L5</f>
        <v>幣別：新台幣</v>
      </c>
    </row>
    <row r="5" spans="1:10" ht="20" customHeight="1" x14ac:dyDescent="0.4">
      <c r="B5" s="292" t="s">
        <v>168</v>
      </c>
      <c r="C5" s="293"/>
      <c r="D5" s="294"/>
      <c r="E5" s="295"/>
      <c r="F5" s="296" t="s">
        <v>125</v>
      </c>
      <c r="G5" s="292"/>
      <c r="H5" s="292"/>
    </row>
    <row r="6" spans="1:10" ht="18.5" x14ac:dyDescent="0.55000000000000004">
      <c r="B6" s="138" t="s">
        <v>258</v>
      </c>
      <c r="C6" s="138" t="s">
        <v>259</v>
      </c>
      <c r="D6" s="138" t="s">
        <v>169</v>
      </c>
      <c r="E6" s="140"/>
      <c r="F6" s="141" t="s">
        <v>258</v>
      </c>
      <c r="G6" s="138" t="s">
        <v>259</v>
      </c>
      <c r="H6" s="138" t="s">
        <v>169</v>
      </c>
    </row>
    <row r="7" spans="1:10" x14ac:dyDescent="0.4">
      <c r="B7" s="26">
        <f t="shared" ref="B7:B38" ca="1" si="0">IF(ROW()-6&lt;=$D$1,VLOOKUP(ROW()-6,試算借,5,FALSE),0)</f>
        <v>11121</v>
      </c>
      <c r="C7" s="89" t="str">
        <f t="shared" ref="C7:C38" ca="1" si="1">IF(ROW()-6&lt;=$D$1,VLOOKUP(ROW()-6,試算借,7,FALSE),IF(ROW()-7=MAX($D$1,$H$1),"合計",0))</f>
        <v>銀行存款-一銀活存</v>
      </c>
      <c r="D7" s="88">
        <f t="shared" ref="D7:D38" ca="1" si="2">IF(ROW()-6&lt;=$D$1,VLOOKUP(ROW()-6,試算借,9,FALSE),IF(ROW()-7=MAX($D$1,$H$1),SUM(OFFSET($D$7,0,0,ROW()-7,1)),0))</f>
        <v>1005500</v>
      </c>
      <c r="E7" s="90">
        <f ca="1">D7+F7</f>
        <v>1008610</v>
      </c>
      <c r="F7" s="26">
        <f t="shared" ref="F7:F38" ca="1" si="3">IF(ROW()-6&lt;=$H$1,VLOOKUP(ROW()-6,試算貸,3,FALSE),0)</f>
        <v>3110</v>
      </c>
      <c r="G7" s="89" t="str">
        <f t="shared" ref="G7:G38" ca="1" si="4">IF(ROW()-6&lt;=$H$1,VLOOKUP(ROW()-6,試算貸,5,FALSE),IF(ROW()-7=MAX($D$1,$H$1),"合計",0))</f>
        <v>實收資本</v>
      </c>
      <c r="H7" s="88">
        <f t="shared" ref="H7:H38" ca="1" si="5">IF(ROW()-6&lt;=$H$1,VLOOKUP(ROW()-6,試算貸,7,FALSE),IF(ROW()-7=MAX($D$1,$H$1),SUM(OFFSET($H$7,0,0,ROW()-7,1)),0))</f>
        <v>1000000</v>
      </c>
    </row>
    <row r="8" spans="1:10" x14ac:dyDescent="0.4">
      <c r="B8" s="26">
        <f t="shared" ca="1" si="0"/>
        <v>6230</v>
      </c>
      <c r="C8" s="89" t="str">
        <f t="shared" ca="1" si="1"/>
        <v>其他費用</v>
      </c>
      <c r="D8" s="88">
        <f t="shared" ca="1" si="2"/>
        <v>500</v>
      </c>
      <c r="E8" s="90">
        <f t="shared" ref="E8:E71" ca="1" si="6">D8+F8</f>
        <v>4600</v>
      </c>
      <c r="F8" s="26">
        <f t="shared" ca="1" si="3"/>
        <v>4100</v>
      </c>
      <c r="G8" s="89" t="str">
        <f t="shared" ca="1" si="4"/>
        <v>銷貨收入</v>
      </c>
      <c r="H8" s="88">
        <f t="shared" ca="1" si="5"/>
        <v>6000</v>
      </c>
    </row>
    <row r="9" spans="1:10" x14ac:dyDescent="0.4">
      <c r="B9" s="26">
        <f t="shared" si="0"/>
        <v>0</v>
      </c>
      <c r="C9" s="89" t="str">
        <f t="shared" si="1"/>
        <v>合計</v>
      </c>
      <c r="D9" s="88">
        <f t="shared" ca="1" si="2"/>
        <v>1006000</v>
      </c>
      <c r="E9" s="90">
        <f t="shared" ca="1" si="6"/>
        <v>1006000</v>
      </c>
      <c r="F9" s="26">
        <f t="shared" si="3"/>
        <v>0</v>
      </c>
      <c r="G9" s="89" t="str">
        <f t="shared" si="4"/>
        <v>合計</v>
      </c>
      <c r="H9" s="88">
        <f t="shared" ca="1" si="5"/>
        <v>1006000</v>
      </c>
    </row>
    <row r="10" spans="1:10" x14ac:dyDescent="0.4">
      <c r="B10" s="26">
        <f t="shared" si="0"/>
        <v>0</v>
      </c>
      <c r="C10" s="89">
        <f t="shared" si="1"/>
        <v>0</v>
      </c>
      <c r="D10" s="88">
        <f t="shared" ca="1" si="2"/>
        <v>0</v>
      </c>
      <c r="E10" s="90">
        <f t="shared" ca="1" si="6"/>
        <v>0</v>
      </c>
      <c r="F10" s="26">
        <f t="shared" si="3"/>
        <v>0</v>
      </c>
      <c r="G10" s="89">
        <f t="shared" si="4"/>
        <v>0</v>
      </c>
      <c r="H10" s="88">
        <f t="shared" ca="1" si="5"/>
        <v>0</v>
      </c>
    </row>
    <row r="11" spans="1:10" x14ac:dyDescent="0.4">
      <c r="B11" s="26">
        <f t="shared" si="0"/>
        <v>0</v>
      </c>
      <c r="C11" s="89">
        <f t="shared" si="1"/>
        <v>0</v>
      </c>
      <c r="D11" s="88">
        <f t="shared" ca="1" si="2"/>
        <v>0</v>
      </c>
      <c r="E11" s="90">
        <f t="shared" ca="1" si="6"/>
        <v>0</v>
      </c>
      <c r="F11" s="26">
        <f t="shared" si="3"/>
        <v>0</v>
      </c>
      <c r="G11" s="89">
        <f t="shared" si="4"/>
        <v>0</v>
      </c>
      <c r="H11" s="88">
        <f t="shared" ca="1" si="5"/>
        <v>0</v>
      </c>
    </row>
    <row r="12" spans="1:10" x14ac:dyDescent="0.4">
      <c r="B12" s="26">
        <f t="shared" si="0"/>
        <v>0</v>
      </c>
      <c r="C12" s="89">
        <f t="shared" si="1"/>
        <v>0</v>
      </c>
      <c r="D12" s="88">
        <f t="shared" ca="1" si="2"/>
        <v>0</v>
      </c>
      <c r="E12" s="90">
        <f t="shared" ca="1" si="6"/>
        <v>0</v>
      </c>
      <c r="F12" s="26">
        <f t="shared" si="3"/>
        <v>0</v>
      </c>
      <c r="G12" s="89">
        <f t="shared" si="4"/>
        <v>0</v>
      </c>
      <c r="H12" s="88">
        <f t="shared" ca="1" si="5"/>
        <v>0</v>
      </c>
    </row>
    <row r="13" spans="1:10" x14ac:dyDescent="0.4">
      <c r="B13" s="26">
        <f t="shared" si="0"/>
        <v>0</v>
      </c>
      <c r="C13" s="89">
        <f t="shared" si="1"/>
        <v>0</v>
      </c>
      <c r="D13" s="88">
        <f t="shared" ca="1" si="2"/>
        <v>0</v>
      </c>
      <c r="E13" s="90">
        <f t="shared" ca="1" si="6"/>
        <v>0</v>
      </c>
      <c r="F13" s="26">
        <f t="shared" si="3"/>
        <v>0</v>
      </c>
      <c r="G13" s="89">
        <f t="shared" si="4"/>
        <v>0</v>
      </c>
      <c r="H13" s="88">
        <f t="shared" ca="1" si="5"/>
        <v>0</v>
      </c>
    </row>
    <row r="14" spans="1:10" x14ac:dyDescent="0.4">
      <c r="B14" s="26">
        <f t="shared" si="0"/>
        <v>0</v>
      </c>
      <c r="C14" s="89">
        <f t="shared" si="1"/>
        <v>0</v>
      </c>
      <c r="D14" s="88">
        <f t="shared" ca="1" si="2"/>
        <v>0</v>
      </c>
      <c r="E14" s="90">
        <f t="shared" ca="1" si="6"/>
        <v>0</v>
      </c>
      <c r="F14" s="26">
        <f t="shared" si="3"/>
        <v>0</v>
      </c>
      <c r="G14" s="89">
        <f t="shared" si="4"/>
        <v>0</v>
      </c>
      <c r="H14" s="88">
        <f t="shared" ca="1" si="5"/>
        <v>0</v>
      </c>
    </row>
    <row r="15" spans="1:10" x14ac:dyDescent="0.4">
      <c r="B15" s="26">
        <f t="shared" si="0"/>
        <v>0</v>
      </c>
      <c r="C15" s="89">
        <f t="shared" si="1"/>
        <v>0</v>
      </c>
      <c r="D15" s="88">
        <f t="shared" ca="1" si="2"/>
        <v>0</v>
      </c>
      <c r="E15" s="90">
        <f t="shared" ca="1" si="6"/>
        <v>0</v>
      </c>
      <c r="F15" s="26">
        <f t="shared" si="3"/>
        <v>0</v>
      </c>
      <c r="G15" s="89">
        <f t="shared" si="4"/>
        <v>0</v>
      </c>
      <c r="H15" s="88">
        <f t="shared" ca="1" si="5"/>
        <v>0</v>
      </c>
    </row>
    <row r="16" spans="1:10" x14ac:dyDescent="0.4">
      <c r="B16" s="26">
        <f t="shared" si="0"/>
        <v>0</v>
      </c>
      <c r="C16" s="89">
        <f t="shared" si="1"/>
        <v>0</v>
      </c>
      <c r="D16" s="88">
        <f t="shared" ca="1" si="2"/>
        <v>0</v>
      </c>
      <c r="E16" s="90">
        <f t="shared" ca="1" si="6"/>
        <v>0</v>
      </c>
      <c r="F16" s="26">
        <f t="shared" si="3"/>
        <v>0</v>
      </c>
      <c r="G16" s="89">
        <f t="shared" si="4"/>
        <v>0</v>
      </c>
      <c r="H16" s="88">
        <f t="shared" ca="1" si="5"/>
        <v>0</v>
      </c>
    </row>
    <row r="17" spans="2:8" x14ac:dyDescent="0.4">
      <c r="B17" s="26">
        <f t="shared" si="0"/>
        <v>0</v>
      </c>
      <c r="C17" s="89">
        <f t="shared" si="1"/>
        <v>0</v>
      </c>
      <c r="D17" s="88">
        <f t="shared" ca="1" si="2"/>
        <v>0</v>
      </c>
      <c r="E17" s="90">
        <f t="shared" ca="1" si="6"/>
        <v>0</v>
      </c>
      <c r="F17" s="26">
        <f t="shared" si="3"/>
        <v>0</v>
      </c>
      <c r="G17" s="89">
        <f t="shared" si="4"/>
        <v>0</v>
      </c>
      <c r="H17" s="88">
        <f t="shared" ca="1" si="5"/>
        <v>0</v>
      </c>
    </row>
    <row r="18" spans="2:8" x14ac:dyDescent="0.4">
      <c r="B18" s="26">
        <f t="shared" si="0"/>
        <v>0</v>
      </c>
      <c r="C18" s="89">
        <f t="shared" si="1"/>
        <v>0</v>
      </c>
      <c r="D18" s="88">
        <f t="shared" ca="1" si="2"/>
        <v>0</v>
      </c>
      <c r="E18" s="90">
        <f t="shared" ca="1" si="6"/>
        <v>0</v>
      </c>
      <c r="F18" s="26">
        <f t="shared" si="3"/>
        <v>0</v>
      </c>
      <c r="G18" s="89">
        <f t="shared" si="4"/>
        <v>0</v>
      </c>
      <c r="H18" s="88">
        <f t="shared" ca="1" si="5"/>
        <v>0</v>
      </c>
    </row>
    <row r="19" spans="2:8" x14ac:dyDescent="0.4">
      <c r="B19" s="26">
        <f t="shared" si="0"/>
        <v>0</v>
      </c>
      <c r="C19" s="89">
        <f t="shared" si="1"/>
        <v>0</v>
      </c>
      <c r="D19" s="88">
        <f t="shared" ca="1" si="2"/>
        <v>0</v>
      </c>
      <c r="E19" s="90">
        <f t="shared" ca="1" si="6"/>
        <v>0</v>
      </c>
      <c r="F19" s="26">
        <f t="shared" si="3"/>
        <v>0</v>
      </c>
      <c r="G19" s="89">
        <f t="shared" si="4"/>
        <v>0</v>
      </c>
      <c r="H19" s="88">
        <f t="shared" ca="1" si="5"/>
        <v>0</v>
      </c>
    </row>
    <row r="20" spans="2:8" x14ac:dyDescent="0.4">
      <c r="B20" s="26">
        <f t="shared" si="0"/>
        <v>0</v>
      </c>
      <c r="C20" s="89">
        <f t="shared" si="1"/>
        <v>0</v>
      </c>
      <c r="D20" s="88">
        <f t="shared" ca="1" si="2"/>
        <v>0</v>
      </c>
      <c r="E20" s="90">
        <f t="shared" ca="1" si="6"/>
        <v>0</v>
      </c>
      <c r="F20" s="26">
        <f t="shared" si="3"/>
        <v>0</v>
      </c>
      <c r="G20" s="89">
        <f t="shared" si="4"/>
        <v>0</v>
      </c>
      <c r="H20" s="88">
        <f t="shared" ca="1" si="5"/>
        <v>0</v>
      </c>
    </row>
    <row r="21" spans="2:8" x14ac:dyDescent="0.4">
      <c r="B21" s="26">
        <f t="shared" si="0"/>
        <v>0</v>
      </c>
      <c r="C21" s="89">
        <f t="shared" si="1"/>
        <v>0</v>
      </c>
      <c r="D21" s="88">
        <f t="shared" ca="1" si="2"/>
        <v>0</v>
      </c>
      <c r="E21" s="90">
        <f t="shared" ca="1" si="6"/>
        <v>0</v>
      </c>
      <c r="F21" s="26">
        <f t="shared" si="3"/>
        <v>0</v>
      </c>
      <c r="G21" s="89">
        <f t="shared" si="4"/>
        <v>0</v>
      </c>
      <c r="H21" s="88">
        <f t="shared" ca="1" si="5"/>
        <v>0</v>
      </c>
    </row>
    <row r="22" spans="2:8" x14ac:dyDescent="0.4">
      <c r="B22" s="26">
        <f t="shared" si="0"/>
        <v>0</v>
      </c>
      <c r="C22" s="89">
        <f t="shared" si="1"/>
        <v>0</v>
      </c>
      <c r="D22" s="88">
        <f t="shared" ca="1" si="2"/>
        <v>0</v>
      </c>
      <c r="E22" s="90">
        <f t="shared" ca="1" si="6"/>
        <v>0</v>
      </c>
      <c r="F22" s="26">
        <f t="shared" si="3"/>
        <v>0</v>
      </c>
      <c r="G22" s="89">
        <f t="shared" si="4"/>
        <v>0</v>
      </c>
      <c r="H22" s="88">
        <f t="shared" ca="1" si="5"/>
        <v>0</v>
      </c>
    </row>
    <row r="23" spans="2:8" x14ac:dyDescent="0.4">
      <c r="B23" s="26">
        <f t="shared" si="0"/>
        <v>0</v>
      </c>
      <c r="C23" s="89">
        <f t="shared" si="1"/>
        <v>0</v>
      </c>
      <c r="D23" s="88">
        <f t="shared" ca="1" si="2"/>
        <v>0</v>
      </c>
      <c r="E23" s="90">
        <f t="shared" ca="1" si="6"/>
        <v>0</v>
      </c>
      <c r="F23" s="26">
        <f t="shared" si="3"/>
        <v>0</v>
      </c>
      <c r="G23" s="89">
        <f t="shared" si="4"/>
        <v>0</v>
      </c>
      <c r="H23" s="88">
        <f t="shared" ca="1" si="5"/>
        <v>0</v>
      </c>
    </row>
    <row r="24" spans="2:8" x14ac:dyDescent="0.4">
      <c r="B24" s="26">
        <f t="shared" si="0"/>
        <v>0</v>
      </c>
      <c r="C24" s="89">
        <f t="shared" si="1"/>
        <v>0</v>
      </c>
      <c r="D24" s="88">
        <f t="shared" ca="1" si="2"/>
        <v>0</v>
      </c>
      <c r="E24" s="90">
        <f t="shared" ca="1" si="6"/>
        <v>0</v>
      </c>
      <c r="F24" s="26">
        <f t="shared" si="3"/>
        <v>0</v>
      </c>
      <c r="G24" s="89">
        <f t="shared" si="4"/>
        <v>0</v>
      </c>
      <c r="H24" s="88">
        <f t="shared" ca="1" si="5"/>
        <v>0</v>
      </c>
    </row>
    <row r="25" spans="2:8" x14ac:dyDescent="0.4">
      <c r="B25" s="26">
        <f t="shared" si="0"/>
        <v>0</v>
      </c>
      <c r="C25" s="89">
        <f t="shared" si="1"/>
        <v>0</v>
      </c>
      <c r="D25" s="88">
        <f t="shared" ca="1" si="2"/>
        <v>0</v>
      </c>
      <c r="E25" s="90">
        <f t="shared" ca="1" si="6"/>
        <v>0</v>
      </c>
      <c r="F25" s="26">
        <f t="shared" si="3"/>
        <v>0</v>
      </c>
      <c r="G25" s="89">
        <f t="shared" si="4"/>
        <v>0</v>
      </c>
      <c r="H25" s="88">
        <f t="shared" ca="1" si="5"/>
        <v>0</v>
      </c>
    </row>
    <row r="26" spans="2:8" x14ac:dyDescent="0.4">
      <c r="B26" s="26">
        <f t="shared" si="0"/>
        <v>0</v>
      </c>
      <c r="C26" s="89">
        <f t="shared" si="1"/>
        <v>0</v>
      </c>
      <c r="D26" s="88">
        <f t="shared" ca="1" si="2"/>
        <v>0</v>
      </c>
      <c r="E26" s="90">
        <f t="shared" ca="1" si="6"/>
        <v>0</v>
      </c>
      <c r="F26" s="26">
        <f t="shared" si="3"/>
        <v>0</v>
      </c>
      <c r="G26" s="89">
        <f t="shared" si="4"/>
        <v>0</v>
      </c>
      <c r="H26" s="88">
        <f t="shared" ca="1" si="5"/>
        <v>0</v>
      </c>
    </row>
    <row r="27" spans="2:8" x14ac:dyDescent="0.4">
      <c r="B27" s="26">
        <f t="shared" si="0"/>
        <v>0</v>
      </c>
      <c r="C27" s="89">
        <f t="shared" si="1"/>
        <v>0</v>
      </c>
      <c r="D27" s="88">
        <f t="shared" ca="1" si="2"/>
        <v>0</v>
      </c>
      <c r="E27" s="90">
        <f t="shared" ca="1" si="6"/>
        <v>0</v>
      </c>
      <c r="F27" s="26">
        <f t="shared" si="3"/>
        <v>0</v>
      </c>
      <c r="G27" s="89">
        <f t="shared" si="4"/>
        <v>0</v>
      </c>
      <c r="H27" s="88">
        <f t="shared" ca="1" si="5"/>
        <v>0</v>
      </c>
    </row>
    <row r="28" spans="2:8" x14ac:dyDescent="0.4">
      <c r="B28" s="26">
        <f t="shared" si="0"/>
        <v>0</v>
      </c>
      <c r="C28" s="89">
        <f t="shared" si="1"/>
        <v>0</v>
      </c>
      <c r="D28" s="88">
        <f t="shared" ca="1" si="2"/>
        <v>0</v>
      </c>
      <c r="E28" s="90">
        <f t="shared" ca="1" si="6"/>
        <v>0</v>
      </c>
      <c r="F28" s="26">
        <f t="shared" si="3"/>
        <v>0</v>
      </c>
      <c r="G28" s="89">
        <f t="shared" si="4"/>
        <v>0</v>
      </c>
      <c r="H28" s="88">
        <f t="shared" ca="1" si="5"/>
        <v>0</v>
      </c>
    </row>
    <row r="29" spans="2:8" x14ac:dyDescent="0.4">
      <c r="B29" s="26">
        <f t="shared" si="0"/>
        <v>0</v>
      </c>
      <c r="C29" s="89">
        <f t="shared" si="1"/>
        <v>0</v>
      </c>
      <c r="D29" s="88">
        <f t="shared" ca="1" si="2"/>
        <v>0</v>
      </c>
      <c r="E29" s="90">
        <f t="shared" ca="1" si="6"/>
        <v>0</v>
      </c>
      <c r="F29" s="26">
        <f t="shared" si="3"/>
        <v>0</v>
      </c>
      <c r="G29" s="89">
        <f t="shared" si="4"/>
        <v>0</v>
      </c>
      <c r="H29" s="88">
        <f t="shared" ca="1" si="5"/>
        <v>0</v>
      </c>
    </row>
    <row r="30" spans="2:8" x14ac:dyDescent="0.4">
      <c r="B30" s="26">
        <f t="shared" si="0"/>
        <v>0</v>
      </c>
      <c r="C30" s="89">
        <f t="shared" si="1"/>
        <v>0</v>
      </c>
      <c r="D30" s="88">
        <f t="shared" ca="1" si="2"/>
        <v>0</v>
      </c>
      <c r="E30" s="90">
        <f t="shared" ca="1" si="6"/>
        <v>0</v>
      </c>
      <c r="F30" s="26">
        <f t="shared" si="3"/>
        <v>0</v>
      </c>
      <c r="G30" s="89">
        <f t="shared" si="4"/>
        <v>0</v>
      </c>
      <c r="H30" s="88">
        <f t="shared" ca="1" si="5"/>
        <v>0</v>
      </c>
    </row>
    <row r="31" spans="2:8" x14ac:dyDescent="0.4">
      <c r="B31" s="26">
        <f t="shared" si="0"/>
        <v>0</v>
      </c>
      <c r="C31" s="89">
        <f t="shared" si="1"/>
        <v>0</v>
      </c>
      <c r="D31" s="88">
        <f t="shared" ca="1" si="2"/>
        <v>0</v>
      </c>
      <c r="E31" s="90">
        <f t="shared" ca="1" si="6"/>
        <v>0</v>
      </c>
      <c r="F31" s="26">
        <f t="shared" si="3"/>
        <v>0</v>
      </c>
      <c r="G31" s="89">
        <f t="shared" si="4"/>
        <v>0</v>
      </c>
      <c r="H31" s="88">
        <f t="shared" ca="1" si="5"/>
        <v>0</v>
      </c>
    </row>
    <row r="32" spans="2:8" x14ac:dyDescent="0.4">
      <c r="B32" s="26">
        <f t="shared" si="0"/>
        <v>0</v>
      </c>
      <c r="C32" s="89">
        <f t="shared" si="1"/>
        <v>0</v>
      </c>
      <c r="D32" s="88">
        <f t="shared" ca="1" si="2"/>
        <v>0</v>
      </c>
      <c r="E32" s="90">
        <f t="shared" ca="1" si="6"/>
        <v>0</v>
      </c>
      <c r="F32" s="26">
        <f t="shared" si="3"/>
        <v>0</v>
      </c>
      <c r="G32" s="89">
        <f t="shared" si="4"/>
        <v>0</v>
      </c>
      <c r="H32" s="88">
        <f t="shared" ca="1" si="5"/>
        <v>0</v>
      </c>
    </row>
    <row r="33" spans="2:8" x14ac:dyDescent="0.4">
      <c r="B33" s="26">
        <f t="shared" si="0"/>
        <v>0</v>
      </c>
      <c r="C33" s="89">
        <f t="shared" si="1"/>
        <v>0</v>
      </c>
      <c r="D33" s="88">
        <f t="shared" ca="1" si="2"/>
        <v>0</v>
      </c>
      <c r="E33" s="90">
        <f t="shared" ca="1" si="6"/>
        <v>0</v>
      </c>
      <c r="F33" s="26">
        <f t="shared" si="3"/>
        <v>0</v>
      </c>
      <c r="G33" s="89">
        <f t="shared" si="4"/>
        <v>0</v>
      </c>
      <c r="H33" s="88">
        <f t="shared" ca="1" si="5"/>
        <v>0</v>
      </c>
    </row>
    <row r="34" spans="2:8" x14ac:dyDescent="0.4">
      <c r="B34" s="26">
        <f t="shared" si="0"/>
        <v>0</v>
      </c>
      <c r="C34" s="89">
        <f t="shared" si="1"/>
        <v>0</v>
      </c>
      <c r="D34" s="88">
        <f t="shared" ca="1" si="2"/>
        <v>0</v>
      </c>
      <c r="E34" s="90">
        <f t="shared" ca="1" si="6"/>
        <v>0</v>
      </c>
      <c r="F34" s="26">
        <f t="shared" si="3"/>
        <v>0</v>
      </c>
      <c r="G34" s="89">
        <f t="shared" si="4"/>
        <v>0</v>
      </c>
      <c r="H34" s="88">
        <f t="shared" ca="1" si="5"/>
        <v>0</v>
      </c>
    </row>
    <row r="35" spans="2:8" x14ac:dyDescent="0.4">
      <c r="B35" s="26">
        <f t="shared" si="0"/>
        <v>0</v>
      </c>
      <c r="C35" s="89">
        <f t="shared" si="1"/>
        <v>0</v>
      </c>
      <c r="D35" s="88">
        <f t="shared" ca="1" si="2"/>
        <v>0</v>
      </c>
      <c r="E35" s="90">
        <f t="shared" ca="1" si="6"/>
        <v>0</v>
      </c>
      <c r="F35" s="26">
        <f t="shared" si="3"/>
        <v>0</v>
      </c>
      <c r="G35" s="89">
        <f t="shared" si="4"/>
        <v>0</v>
      </c>
      <c r="H35" s="88">
        <f t="shared" ca="1" si="5"/>
        <v>0</v>
      </c>
    </row>
    <row r="36" spans="2:8" x14ac:dyDescent="0.4">
      <c r="B36" s="26">
        <f t="shared" si="0"/>
        <v>0</v>
      </c>
      <c r="C36" s="89">
        <f t="shared" si="1"/>
        <v>0</v>
      </c>
      <c r="D36" s="88">
        <f t="shared" ca="1" si="2"/>
        <v>0</v>
      </c>
      <c r="E36" s="90">
        <f t="shared" ca="1" si="6"/>
        <v>0</v>
      </c>
      <c r="F36" s="26">
        <f t="shared" si="3"/>
        <v>0</v>
      </c>
      <c r="G36" s="89">
        <f t="shared" si="4"/>
        <v>0</v>
      </c>
      <c r="H36" s="88">
        <f t="shared" ca="1" si="5"/>
        <v>0</v>
      </c>
    </row>
    <row r="37" spans="2:8" x14ac:dyDescent="0.4">
      <c r="B37" s="26">
        <f t="shared" si="0"/>
        <v>0</v>
      </c>
      <c r="C37" s="89">
        <f t="shared" si="1"/>
        <v>0</v>
      </c>
      <c r="D37" s="88">
        <f t="shared" ca="1" si="2"/>
        <v>0</v>
      </c>
      <c r="E37" s="90">
        <f t="shared" ca="1" si="6"/>
        <v>0</v>
      </c>
      <c r="F37" s="26">
        <f t="shared" si="3"/>
        <v>0</v>
      </c>
      <c r="G37" s="89">
        <f t="shared" si="4"/>
        <v>0</v>
      </c>
      <c r="H37" s="88">
        <f t="shared" ca="1" si="5"/>
        <v>0</v>
      </c>
    </row>
    <row r="38" spans="2:8" x14ac:dyDescent="0.4">
      <c r="B38" s="26">
        <f t="shared" si="0"/>
        <v>0</v>
      </c>
      <c r="C38" s="89">
        <f t="shared" si="1"/>
        <v>0</v>
      </c>
      <c r="D38" s="88">
        <f t="shared" ca="1" si="2"/>
        <v>0</v>
      </c>
      <c r="E38" s="90">
        <f t="shared" ca="1" si="6"/>
        <v>0</v>
      </c>
      <c r="F38" s="26">
        <f t="shared" si="3"/>
        <v>0</v>
      </c>
      <c r="G38" s="89">
        <f t="shared" si="4"/>
        <v>0</v>
      </c>
      <c r="H38" s="88">
        <f t="shared" ca="1" si="5"/>
        <v>0</v>
      </c>
    </row>
    <row r="39" spans="2:8" x14ac:dyDescent="0.4">
      <c r="B39" s="26">
        <f t="shared" ref="B39:B70" si="7">IF(ROW()-6&lt;=$D$1,VLOOKUP(ROW()-6,試算借,5,FALSE),0)</f>
        <v>0</v>
      </c>
      <c r="C39" s="89">
        <f t="shared" ref="C39:C70" si="8">IF(ROW()-6&lt;=$D$1,VLOOKUP(ROW()-6,試算借,7,FALSE),IF(ROW()-7=MAX($D$1,$H$1),"合計",0))</f>
        <v>0</v>
      </c>
      <c r="D39" s="88">
        <f t="shared" ref="D39:D70" ca="1" si="9">IF(ROW()-6&lt;=$D$1,VLOOKUP(ROW()-6,試算借,9,FALSE),IF(ROW()-7=MAX($D$1,$H$1),SUM(OFFSET($D$7,0,0,ROW()-7,1)),0))</f>
        <v>0</v>
      </c>
      <c r="E39" s="90">
        <f t="shared" ca="1" si="6"/>
        <v>0</v>
      </c>
      <c r="F39" s="26">
        <f t="shared" ref="F39:F70" si="10">IF(ROW()-6&lt;=$H$1,VLOOKUP(ROW()-6,試算貸,3,FALSE),0)</f>
        <v>0</v>
      </c>
      <c r="G39" s="89">
        <f t="shared" ref="G39:G70" si="11">IF(ROW()-6&lt;=$H$1,VLOOKUP(ROW()-6,試算貸,5,FALSE),IF(ROW()-7=MAX($D$1,$H$1),"合計",0))</f>
        <v>0</v>
      </c>
      <c r="H39" s="88">
        <f t="shared" ref="H39:H70" ca="1" si="12">IF(ROW()-6&lt;=$H$1,VLOOKUP(ROW()-6,試算貸,7,FALSE),IF(ROW()-7=MAX($D$1,$H$1),SUM(OFFSET($H$7,0,0,ROW()-7,1)),0))</f>
        <v>0</v>
      </c>
    </row>
    <row r="40" spans="2:8" x14ac:dyDescent="0.4">
      <c r="B40" s="26">
        <f t="shared" si="7"/>
        <v>0</v>
      </c>
      <c r="C40" s="89">
        <f t="shared" si="8"/>
        <v>0</v>
      </c>
      <c r="D40" s="88">
        <f t="shared" ca="1" si="9"/>
        <v>0</v>
      </c>
      <c r="E40" s="90">
        <f t="shared" ca="1" si="6"/>
        <v>0</v>
      </c>
      <c r="F40" s="26">
        <f t="shared" si="10"/>
        <v>0</v>
      </c>
      <c r="G40" s="89">
        <f t="shared" si="11"/>
        <v>0</v>
      </c>
      <c r="H40" s="88">
        <f t="shared" ca="1" si="12"/>
        <v>0</v>
      </c>
    </row>
    <row r="41" spans="2:8" x14ac:dyDescent="0.4">
      <c r="B41" s="26">
        <f t="shared" si="7"/>
        <v>0</v>
      </c>
      <c r="C41" s="89">
        <f t="shared" si="8"/>
        <v>0</v>
      </c>
      <c r="D41" s="88">
        <f t="shared" ca="1" si="9"/>
        <v>0</v>
      </c>
      <c r="E41" s="90">
        <f t="shared" ca="1" si="6"/>
        <v>0</v>
      </c>
      <c r="F41" s="26">
        <f t="shared" si="10"/>
        <v>0</v>
      </c>
      <c r="G41" s="89">
        <f t="shared" si="11"/>
        <v>0</v>
      </c>
      <c r="H41" s="88">
        <f t="shared" ca="1" si="12"/>
        <v>0</v>
      </c>
    </row>
    <row r="42" spans="2:8" x14ac:dyDescent="0.4">
      <c r="B42" s="26">
        <f t="shared" si="7"/>
        <v>0</v>
      </c>
      <c r="C42" s="89">
        <f t="shared" si="8"/>
        <v>0</v>
      </c>
      <c r="D42" s="88">
        <f t="shared" ca="1" si="9"/>
        <v>0</v>
      </c>
      <c r="E42" s="90">
        <f t="shared" ca="1" si="6"/>
        <v>0</v>
      </c>
      <c r="F42" s="26">
        <f t="shared" si="10"/>
        <v>0</v>
      </c>
      <c r="G42" s="89">
        <f t="shared" si="11"/>
        <v>0</v>
      </c>
      <c r="H42" s="88">
        <f t="shared" ca="1" si="12"/>
        <v>0</v>
      </c>
    </row>
    <row r="43" spans="2:8" x14ac:dyDescent="0.4">
      <c r="B43" s="26">
        <f t="shared" si="7"/>
        <v>0</v>
      </c>
      <c r="C43" s="89">
        <f t="shared" si="8"/>
        <v>0</v>
      </c>
      <c r="D43" s="88">
        <f t="shared" ca="1" si="9"/>
        <v>0</v>
      </c>
      <c r="E43" s="90">
        <f t="shared" ca="1" si="6"/>
        <v>0</v>
      </c>
      <c r="F43" s="26">
        <f t="shared" si="10"/>
        <v>0</v>
      </c>
      <c r="G43" s="89">
        <f t="shared" si="11"/>
        <v>0</v>
      </c>
      <c r="H43" s="88">
        <f t="shared" ca="1" si="12"/>
        <v>0</v>
      </c>
    </row>
    <row r="44" spans="2:8" x14ac:dyDescent="0.4">
      <c r="B44" s="26">
        <f t="shared" si="7"/>
        <v>0</v>
      </c>
      <c r="C44" s="89">
        <f t="shared" si="8"/>
        <v>0</v>
      </c>
      <c r="D44" s="88">
        <f t="shared" ca="1" si="9"/>
        <v>0</v>
      </c>
      <c r="E44" s="90">
        <f t="shared" ca="1" si="6"/>
        <v>0</v>
      </c>
      <c r="F44" s="26">
        <f t="shared" si="10"/>
        <v>0</v>
      </c>
      <c r="G44" s="89">
        <f t="shared" si="11"/>
        <v>0</v>
      </c>
      <c r="H44" s="88">
        <f t="shared" ca="1" si="12"/>
        <v>0</v>
      </c>
    </row>
    <row r="45" spans="2:8" x14ac:dyDescent="0.4">
      <c r="B45" s="26">
        <f t="shared" si="7"/>
        <v>0</v>
      </c>
      <c r="C45" s="89">
        <f t="shared" si="8"/>
        <v>0</v>
      </c>
      <c r="D45" s="88">
        <f t="shared" ca="1" si="9"/>
        <v>0</v>
      </c>
      <c r="E45" s="90">
        <f t="shared" ca="1" si="6"/>
        <v>0</v>
      </c>
      <c r="F45" s="26">
        <f t="shared" si="10"/>
        <v>0</v>
      </c>
      <c r="G45" s="89">
        <f t="shared" si="11"/>
        <v>0</v>
      </c>
      <c r="H45" s="88">
        <f t="shared" ca="1" si="12"/>
        <v>0</v>
      </c>
    </row>
    <row r="46" spans="2:8" x14ac:dyDescent="0.4">
      <c r="B46" s="26">
        <f t="shared" si="7"/>
        <v>0</v>
      </c>
      <c r="C46" s="89">
        <f t="shared" si="8"/>
        <v>0</v>
      </c>
      <c r="D46" s="88">
        <f t="shared" ca="1" si="9"/>
        <v>0</v>
      </c>
      <c r="E46" s="90">
        <f t="shared" ca="1" si="6"/>
        <v>0</v>
      </c>
      <c r="F46" s="26">
        <f t="shared" si="10"/>
        <v>0</v>
      </c>
      <c r="G46" s="89">
        <f t="shared" si="11"/>
        <v>0</v>
      </c>
      <c r="H46" s="88">
        <f t="shared" ca="1" si="12"/>
        <v>0</v>
      </c>
    </row>
    <row r="47" spans="2:8" x14ac:dyDescent="0.4">
      <c r="B47" s="26">
        <f t="shared" si="7"/>
        <v>0</v>
      </c>
      <c r="C47" s="89">
        <f t="shared" si="8"/>
        <v>0</v>
      </c>
      <c r="D47" s="88">
        <f t="shared" ca="1" si="9"/>
        <v>0</v>
      </c>
      <c r="E47" s="90">
        <f t="shared" ca="1" si="6"/>
        <v>0</v>
      </c>
      <c r="F47" s="26">
        <f t="shared" si="10"/>
        <v>0</v>
      </c>
      <c r="G47" s="89">
        <f t="shared" si="11"/>
        <v>0</v>
      </c>
      <c r="H47" s="88">
        <f t="shared" ca="1" si="12"/>
        <v>0</v>
      </c>
    </row>
    <row r="48" spans="2:8" x14ac:dyDescent="0.4">
      <c r="B48" s="26">
        <f t="shared" si="7"/>
        <v>0</v>
      </c>
      <c r="C48" s="89">
        <f t="shared" si="8"/>
        <v>0</v>
      </c>
      <c r="D48" s="88">
        <f t="shared" ca="1" si="9"/>
        <v>0</v>
      </c>
      <c r="E48" s="90">
        <f t="shared" ca="1" si="6"/>
        <v>0</v>
      </c>
      <c r="F48" s="26">
        <f t="shared" si="10"/>
        <v>0</v>
      </c>
      <c r="G48" s="89">
        <f t="shared" si="11"/>
        <v>0</v>
      </c>
      <c r="H48" s="88">
        <f t="shared" ca="1" si="12"/>
        <v>0</v>
      </c>
    </row>
    <row r="49" spans="2:8" x14ac:dyDescent="0.4">
      <c r="B49" s="26">
        <f t="shared" si="7"/>
        <v>0</v>
      </c>
      <c r="C49" s="89">
        <f t="shared" si="8"/>
        <v>0</v>
      </c>
      <c r="D49" s="88">
        <f t="shared" ca="1" si="9"/>
        <v>0</v>
      </c>
      <c r="E49" s="90">
        <f t="shared" ca="1" si="6"/>
        <v>0</v>
      </c>
      <c r="F49" s="26">
        <f t="shared" si="10"/>
        <v>0</v>
      </c>
      <c r="G49" s="89">
        <f t="shared" si="11"/>
        <v>0</v>
      </c>
      <c r="H49" s="88">
        <f t="shared" ca="1" si="12"/>
        <v>0</v>
      </c>
    </row>
    <row r="50" spans="2:8" x14ac:dyDescent="0.4">
      <c r="B50" s="26">
        <f t="shared" si="7"/>
        <v>0</v>
      </c>
      <c r="C50" s="89">
        <f t="shared" si="8"/>
        <v>0</v>
      </c>
      <c r="D50" s="88">
        <f t="shared" ca="1" si="9"/>
        <v>0</v>
      </c>
      <c r="E50" s="90">
        <f t="shared" ca="1" si="6"/>
        <v>0</v>
      </c>
      <c r="F50" s="26">
        <f t="shared" si="10"/>
        <v>0</v>
      </c>
      <c r="G50" s="89">
        <f t="shared" si="11"/>
        <v>0</v>
      </c>
      <c r="H50" s="88">
        <f t="shared" ca="1" si="12"/>
        <v>0</v>
      </c>
    </row>
    <row r="51" spans="2:8" x14ac:dyDescent="0.4">
      <c r="B51" s="26">
        <f t="shared" si="7"/>
        <v>0</v>
      </c>
      <c r="C51" s="89">
        <f t="shared" si="8"/>
        <v>0</v>
      </c>
      <c r="D51" s="88">
        <f t="shared" ca="1" si="9"/>
        <v>0</v>
      </c>
      <c r="E51" s="90">
        <f t="shared" ca="1" si="6"/>
        <v>0</v>
      </c>
      <c r="F51" s="26">
        <f t="shared" si="10"/>
        <v>0</v>
      </c>
      <c r="G51" s="89">
        <f t="shared" si="11"/>
        <v>0</v>
      </c>
      <c r="H51" s="88">
        <f t="shared" ca="1" si="12"/>
        <v>0</v>
      </c>
    </row>
    <row r="52" spans="2:8" x14ac:dyDescent="0.4">
      <c r="B52" s="26">
        <f t="shared" si="7"/>
        <v>0</v>
      </c>
      <c r="C52" s="89">
        <f t="shared" si="8"/>
        <v>0</v>
      </c>
      <c r="D52" s="88">
        <f t="shared" ca="1" si="9"/>
        <v>0</v>
      </c>
      <c r="E52" s="90">
        <f t="shared" ca="1" si="6"/>
        <v>0</v>
      </c>
      <c r="F52" s="26">
        <f t="shared" si="10"/>
        <v>0</v>
      </c>
      <c r="G52" s="89">
        <f t="shared" si="11"/>
        <v>0</v>
      </c>
      <c r="H52" s="88">
        <f t="shared" ca="1" si="12"/>
        <v>0</v>
      </c>
    </row>
    <row r="53" spans="2:8" x14ac:dyDescent="0.4">
      <c r="B53" s="26">
        <f t="shared" si="7"/>
        <v>0</v>
      </c>
      <c r="C53" s="89">
        <f t="shared" si="8"/>
        <v>0</v>
      </c>
      <c r="D53" s="88">
        <f t="shared" ca="1" si="9"/>
        <v>0</v>
      </c>
      <c r="E53" s="90">
        <f t="shared" ca="1" si="6"/>
        <v>0</v>
      </c>
      <c r="F53" s="26">
        <f t="shared" si="10"/>
        <v>0</v>
      </c>
      <c r="G53" s="89">
        <f t="shared" si="11"/>
        <v>0</v>
      </c>
      <c r="H53" s="88">
        <f t="shared" ca="1" si="12"/>
        <v>0</v>
      </c>
    </row>
    <row r="54" spans="2:8" x14ac:dyDescent="0.4">
      <c r="B54" s="26">
        <f t="shared" si="7"/>
        <v>0</v>
      </c>
      <c r="C54" s="89">
        <f t="shared" si="8"/>
        <v>0</v>
      </c>
      <c r="D54" s="88">
        <f t="shared" ca="1" si="9"/>
        <v>0</v>
      </c>
      <c r="E54" s="90">
        <f t="shared" ca="1" si="6"/>
        <v>0</v>
      </c>
      <c r="F54" s="26">
        <f t="shared" si="10"/>
        <v>0</v>
      </c>
      <c r="G54" s="89">
        <f t="shared" si="11"/>
        <v>0</v>
      </c>
      <c r="H54" s="88">
        <f t="shared" ca="1" si="12"/>
        <v>0</v>
      </c>
    </row>
    <row r="55" spans="2:8" x14ac:dyDescent="0.4">
      <c r="B55" s="26">
        <f t="shared" si="7"/>
        <v>0</v>
      </c>
      <c r="C55" s="89">
        <f t="shared" si="8"/>
        <v>0</v>
      </c>
      <c r="D55" s="88">
        <f t="shared" ca="1" si="9"/>
        <v>0</v>
      </c>
      <c r="E55" s="90">
        <f t="shared" ca="1" si="6"/>
        <v>0</v>
      </c>
      <c r="F55" s="26">
        <f t="shared" si="10"/>
        <v>0</v>
      </c>
      <c r="G55" s="89">
        <f t="shared" si="11"/>
        <v>0</v>
      </c>
      <c r="H55" s="88">
        <f t="shared" ca="1" si="12"/>
        <v>0</v>
      </c>
    </row>
    <row r="56" spans="2:8" x14ac:dyDescent="0.4">
      <c r="B56" s="26">
        <f t="shared" si="7"/>
        <v>0</v>
      </c>
      <c r="C56" s="89">
        <f t="shared" si="8"/>
        <v>0</v>
      </c>
      <c r="D56" s="88">
        <f t="shared" ca="1" si="9"/>
        <v>0</v>
      </c>
      <c r="E56" s="90">
        <f t="shared" ca="1" si="6"/>
        <v>0</v>
      </c>
      <c r="F56" s="26">
        <f t="shared" si="10"/>
        <v>0</v>
      </c>
      <c r="G56" s="89">
        <f t="shared" si="11"/>
        <v>0</v>
      </c>
      <c r="H56" s="88">
        <f t="shared" ca="1" si="12"/>
        <v>0</v>
      </c>
    </row>
    <row r="57" spans="2:8" x14ac:dyDescent="0.4">
      <c r="B57" s="26">
        <f t="shared" si="7"/>
        <v>0</v>
      </c>
      <c r="C57" s="89">
        <f t="shared" si="8"/>
        <v>0</v>
      </c>
      <c r="D57" s="88">
        <f t="shared" ca="1" si="9"/>
        <v>0</v>
      </c>
      <c r="E57" s="90">
        <f t="shared" ca="1" si="6"/>
        <v>0</v>
      </c>
      <c r="F57" s="26">
        <f t="shared" si="10"/>
        <v>0</v>
      </c>
      <c r="G57" s="89">
        <f t="shared" si="11"/>
        <v>0</v>
      </c>
      <c r="H57" s="88">
        <f t="shared" ca="1" si="12"/>
        <v>0</v>
      </c>
    </row>
    <row r="58" spans="2:8" x14ac:dyDescent="0.4">
      <c r="B58" s="26">
        <f t="shared" si="7"/>
        <v>0</v>
      </c>
      <c r="C58" s="89">
        <f t="shared" si="8"/>
        <v>0</v>
      </c>
      <c r="D58" s="88">
        <f t="shared" ca="1" si="9"/>
        <v>0</v>
      </c>
      <c r="E58" s="90">
        <f t="shared" ca="1" si="6"/>
        <v>0</v>
      </c>
      <c r="F58" s="26">
        <f t="shared" si="10"/>
        <v>0</v>
      </c>
      <c r="G58" s="89">
        <f t="shared" si="11"/>
        <v>0</v>
      </c>
      <c r="H58" s="88">
        <f t="shared" ca="1" si="12"/>
        <v>0</v>
      </c>
    </row>
    <row r="59" spans="2:8" x14ac:dyDescent="0.4">
      <c r="B59" s="26">
        <f t="shared" si="7"/>
        <v>0</v>
      </c>
      <c r="C59" s="89">
        <f t="shared" si="8"/>
        <v>0</v>
      </c>
      <c r="D59" s="88">
        <f t="shared" ca="1" si="9"/>
        <v>0</v>
      </c>
      <c r="E59" s="90">
        <f t="shared" ca="1" si="6"/>
        <v>0</v>
      </c>
      <c r="F59" s="26">
        <f t="shared" si="10"/>
        <v>0</v>
      </c>
      <c r="G59" s="89">
        <f t="shared" si="11"/>
        <v>0</v>
      </c>
      <c r="H59" s="88">
        <f t="shared" ca="1" si="12"/>
        <v>0</v>
      </c>
    </row>
    <row r="60" spans="2:8" x14ac:dyDescent="0.4">
      <c r="B60" s="26">
        <f t="shared" si="7"/>
        <v>0</v>
      </c>
      <c r="C60" s="89">
        <f t="shared" si="8"/>
        <v>0</v>
      </c>
      <c r="D60" s="88">
        <f t="shared" ca="1" si="9"/>
        <v>0</v>
      </c>
      <c r="E60" s="90">
        <f t="shared" ca="1" si="6"/>
        <v>0</v>
      </c>
      <c r="F60" s="26">
        <f t="shared" si="10"/>
        <v>0</v>
      </c>
      <c r="G60" s="89">
        <f t="shared" si="11"/>
        <v>0</v>
      </c>
      <c r="H60" s="88">
        <f t="shared" ca="1" si="12"/>
        <v>0</v>
      </c>
    </row>
    <row r="61" spans="2:8" x14ac:dyDescent="0.4">
      <c r="B61" s="26">
        <f t="shared" si="7"/>
        <v>0</v>
      </c>
      <c r="C61" s="89">
        <f t="shared" si="8"/>
        <v>0</v>
      </c>
      <c r="D61" s="88">
        <f t="shared" ca="1" si="9"/>
        <v>0</v>
      </c>
      <c r="E61" s="90">
        <f t="shared" ca="1" si="6"/>
        <v>0</v>
      </c>
      <c r="F61" s="26">
        <f t="shared" si="10"/>
        <v>0</v>
      </c>
      <c r="G61" s="89">
        <f t="shared" si="11"/>
        <v>0</v>
      </c>
      <c r="H61" s="88">
        <f t="shared" ca="1" si="12"/>
        <v>0</v>
      </c>
    </row>
    <row r="62" spans="2:8" x14ac:dyDescent="0.4">
      <c r="B62" s="26">
        <f t="shared" si="7"/>
        <v>0</v>
      </c>
      <c r="C62" s="89">
        <f t="shared" si="8"/>
        <v>0</v>
      </c>
      <c r="D62" s="88">
        <f t="shared" ca="1" si="9"/>
        <v>0</v>
      </c>
      <c r="E62" s="90">
        <f t="shared" ca="1" si="6"/>
        <v>0</v>
      </c>
      <c r="F62" s="26">
        <f t="shared" si="10"/>
        <v>0</v>
      </c>
      <c r="G62" s="89">
        <f t="shared" si="11"/>
        <v>0</v>
      </c>
      <c r="H62" s="88">
        <f t="shared" ca="1" si="12"/>
        <v>0</v>
      </c>
    </row>
    <row r="63" spans="2:8" x14ac:dyDescent="0.4">
      <c r="B63" s="26">
        <f t="shared" si="7"/>
        <v>0</v>
      </c>
      <c r="C63" s="89">
        <f t="shared" si="8"/>
        <v>0</v>
      </c>
      <c r="D63" s="88">
        <f t="shared" ca="1" si="9"/>
        <v>0</v>
      </c>
      <c r="E63" s="90">
        <f t="shared" ca="1" si="6"/>
        <v>0</v>
      </c>
      <c r="F63" s="26">
        <f t="shared" si="10"/>
        <v>0</v>
      </c>
      <c r="G63" s="89">
        <f t="shared" si="11"/>
        <v>0</v>
      </c>
      <c r="H63" s="88">
        <f t="shared" ca="1" si="12"/>
        <v>0</v>
      </c>
    </row>
    <row r="64" spans="2:8" x14ac:dyDescent="0.4">
      <c r="B64" s="26">
        <f t="shared" si="7"/>
        <v>0</v>
      </c>
      <c r="C64" s="89">
        <f t="shared" si="8"/>
        <v>0</v>
      </c>
      <c r="D64" s="88">
        <f t="shared" ca="1" si="9"/>
        <v>0</v>
      </c>
      <c r="E64" s="90">
        <f t="shared" ca="1" si="6"/>
        <v>0</v>
      </c>
      <c r="F64" s="26">
        <f t="shared" si="10"/>
        <v>0</v>
      </c>
      <c r="G64" s="89">
        <f t="shared" si="11"/>
        <v>0</v>
      </c>
      <c r="H64" s="88">
        <f t="shared" ca="1" si="12"/>
        <v>0</v>
      </c>
    </row>
    <row r="65" spans="2:8" x14ac:dyDescent="0.4">
      <c r="B65" s="26">
        <f t="shared" si="7"/>
        <v>0</v>
      </c>
      <c r="C65" s="89">
        <f t="shared" si="8"/>
        <v>0</v>
      </c>
      <c r="D65" s="88">
        <f t="shared" ca="1" si="9"/>
        <v>0</v>
      </c>
      <c r="E65" s="90">
        <f t="shared" ca="1" si="6"/>
        <v>0</v>
      </c>
      <c r="F65" s="26">
        <f t="shared" si="10"/>
        <v>0</v>
      </c>
      <c r="G65" s="89">
        <f t="shared" si="11"/>
        <v>0</v>
      </c>
      <c r="H65" s="88">
        <f t="shared" ca="1" si="12"/>
        <v>0</v>
      </c>
    </row>
    <row r="66" spans="2:8" x14ac:dyDescent="0.4">
      <c r="B66" s="26">
        <f t="shared" si="7"/>
        <v>0</v>
      </c>
      <c r="C66" s="89">
        <f t="shared" si="8"/>
        <v>0</v>
      </c>
      <c r="D66" s="88">
        <f t="shared" ca="1" si="9"/>
        <v>0</v>
      </c>
      <c r="E66" s="90">
        <f t="shared" ca="1" si="6"/>
        <v>0</v>
      </c>
      <c r="F66" s="26">
        <f t="shared" si="10"/>
        <v>0</v>
      </c>
      <c r="G66" s="89">
        <f t="shared" si="11"/>
        <v>0</v>
      </c>
      <c r="H66" s="88">
        <f t="shared" ca="1" si="12"/>
        <v>0</v>
      </c>
    </row>
    <row r="67" spans="2:8" x14ac:dyDescent="0.4">
      <c r="B67" s="26">
        <f t="shared" si="7"/>
        <v>0</v>
      </c>
      <c r="C67" s="89">
        <f t="shared" si="8"/>
        <v>0</v>
      </c>
      <c r="D67" s="88">
        <f t="shared" ca="1" si="9"/>
        <v>0</v>
      </c>
      <c r="E67" s="90">
        <f t="shared" ca="1" si="6"/>
        <v>0</v>
      </c>
      <c r="F67" s="26">
        <f t="shared" si="10"/>
        <v>0</v>
      </c>
      <c r="G67" s="89">
        <f t="shared" si="11"/>
        <v>0</v>
      </c>
      <c r="H67" s="88">
        <f t="shared" ca="1" si="12"/>
        <v>0</v>
      </c>
    </row>
    <row r="68" spans="2:8" x14ac:dyDescent="0.4">
      <c r="B68" s="26">
        <f t="shared" si="7"/>
        <v>0</v>
      </c>
      <c r="C68" s="89">
        <f t="shared" si="8"/>
        <v>0</v>
      </c>
      <c r="D68" s="88">
        <f t="shared" ca="1" si="9"/>
        <v>0</v>
      </c>
      <c r="E68" s="90">
        <f t="shared" ca="1" si="6"/>
        <v>0</v>
      </c>
      <c r="F68" s="26">
        <f t="shared" si="10"/>
        <v>0</v>
      </c>
      <c r="G68" s="89">
        <f t="shared" si="11"/>
        <v>0</v>
      </c>
      <c r="H68" s="88">
        <f t="shared" ca="1" si="12"/>
        <v>0</v>
      </c>
    </row>
    <row r="69" spans="2:8" x14ac:dyDescent="0.4">
      <c r="B69" s="26">
        <f t="shared" si="7"/>
        <v>0</v>
      </c>
      <c r="C69" s="89">
        <f t="shared" si="8"/>
        <v>0</v>
      </c>
      <c r="D69" s="88">
        <f t="shared" ca="1" si="9"/>
        <v>0</v>
      </c>
      <c r="E69" s="90">
        <f t="shared" ca="1" si="6"/>
        <v>0</v>
      </c>
      <c r="F69" s="26">
        <f t="shared" si="10"/>
        <v>0</v>
      </c>
      <c r="G69" s="89">
        <f t="shared" si="11"/>
        <v>0</v>
      </c>
      <c r="H69" s="88">
        <f t="shared" ca="1" si="12"/>
        <v>0</v>
      </c>
    </row>
    <row r="70" spans="2:8" x14ac:dyDescent="0.4">
      <c r="B70" s="26">
        <f t="shared" si="7"/>
        <v>0</v>
      </c>
      <c r="C70" s="89">
        <f t="shared" si="8"/>
        <v>0</v>
      </c>
      <c r="D70" s="88">
        <f t="shared" ca="1" si="9"/>
        <v>0</v>
      </c>
      <c r="E70" s="90">
        <f t="shared" ca="1" si="6"/>
        <v>0</v>
      </c>
      <c r="F70" s="26">
        <f t="shared" si="10"/>
        <v>0</v>
      </c>
      <c r="G70" s="89">
        <f t="shared" si="11"/>
        <v>0</v>
      </c>
      <c r="H70" s="88">
        <f t="shared" ca="1" si="12"/>
        <v>0</v>
      </c>
    </row>
    <row r="71" spans="2:8" x14ac:dyDescent="0.4">
      <c r="B71" s="26">
        <f t="shared" ref="B71:B134" si="13">IF(ROW()-6&lt;=$D$1,VLOOKUP(ROW()-6,試算借,5,FALSE),0)</f>
        <v>0</v>
      </c>
      <c r="C71" s="89">
        <f t="shared" ref="C71:C134" si="14">IF(ROW()-6&lt;=$D$1,VLOOKUP(ROW()-6,試算借,7,FALSE),IF(ROW()-7=MAX($D$1,$H$1),"合計",0))</f>
        <v>0</v>
      </c>
      <c r="D71" s="88">
        <f t="shared" ref="D71:D134" ca="1" si="15">IF(ROW()-6&lt;=$D$1,VLOOKUP(ROW()-6,試算借,9,FALSE),IF(ROW()-7=MAX($D$1,$H$1),SUM(OFFSET($D$7,0,0,ROW()-7,1)),0))</f>
        <v>0</v>
      </c>
      <c r="E71" s="90">
        <f t="shared" ca="1" si="6"/>
        <v>0</v>
      </c>
      <c r="F71" s="26">
        <f t="shared" ref="F71:F134" si="16">IF(ROW()-6&lt;=$H$1,VLOOKUP(ROW()-6,試算貸,3,FALSE),0)</f>
        <v>0</v>
      </c>
      <c r="G71" s="89">
        <f t="shared" ref="G71:G134" si="17">IF(ROW()-6&lt;=$H$1,VLOOKUP(ROW()-6,試算貸,5,FALSE),IF(ROW()-7=MAX($D$1,$H$1),"合計",0))</f>
        <v>0</v>
      </c>
      <c r="H71" s="88">
        <f t="shared" ref="H71:H134" ca="1" si="18">IF(ROW()-6&lt;=$H$1,VLOOKUP(ROW()-6,試算貸,7,FALSE),IF(ROW()-7=MAX($D$1,$H$1),SUM(OFFSET($H$7,0,0,ROW()-7,1)),0))</f>
        <v>0</v>
      </c>
    </row>
    <row r="72" spans="2:8" x14ac:dyDescent="0.4">
      <c r="B72" s="26">
        <f t="shared" si="13"/>
        <v>0</v>
      </c>
      <c r="C72" s="89">
        <f t="shared" si="14"/>
        <v>0</v>
      </c>
      <c r="D72" s="88">
        <f t="shared" ca="1" si="15"/>
        <v>0</v>
      </c>
      <c r="E72" s="90">
        <f t="shared" ref="E72:E100" ca="1" si="19">D72+F72</f>
        <v>0</v>
      </c>
      <c r="F72" s="26">
        <f t="shared" si="16"/>
        <v>0</v>
      </c>
      <c r="G72" s="89">
        <f t="shared" si="17"/>
        <v>0</v>
      </c>
      <c r="H72" s="88">
        <f t="shared" ca="1" si="18"/>
        <v>0</v>
      </c>
    </row>
    <row r="73" spans="2:8" x14ac:dyDescent="0.4">
      <c r="B73" s="26">
        <f t="shared" si="13"/>
        <v>0</v>
      </c>
      <c r="C73" s="89">
        <f t="shared" si="14"/>
        <v>0</v>
      </c>
      <c r="D73" s="88">
        <f t="shared" ca="1" si="15"/>
        <v>0</v>
      </c>
      <c r="E73" s="90">
        <f t="shared" ca="1" si="19"/>
        <v>0</v>
      </c>
      <c r="F73" s="26">
        <f t="shared" si="16"/>
        <v>0</v>
      </c>
      <c r="G73" s="89">
        <f t="shared" si="17"/>
        <v>0</v>
      </c>
      <c r="H73" s="88">
        <f t="shared" ca="1" si="18"/>
        <v>0</v>
      </c>
    </row>
    <row r="74" spans="2:8" x14ac:dyDescent="0.4">
      <c r="B74" s="26">
        <f t="shared" si="13"/>
        <v>0</v>
      </c>
      <c r="C74" s="89">
        <f t="shared" si="14"/>
        <v>0</v>
      </c>
      <c r="D74" s="88">
        <f t="shared" ca="1" si="15"/>
        <v>0</v>
      </c>
      <c r="E74" s="90">
        <f t="shared" ca="1" si="19"/>
        <v>0</v>
      </c>
      <c r="F74" s="26">
        <f t="shared" si="16"/>
        <v>0</v>
      </c>
      <c r="G74" s="89">
        <f t="shared" si="17"/>
        <v>0</v>
      </c>
      <c r="H74" s="88">
        <f t="shared" ca="1" si="18"/>
        <v>0</v>
      </c>
    </row>
    <row r="75" spans="2:8" x14ac:dyDescent="0.4">
      <c r="B75" s="26">
        <f t="shared" si="13"/>
        <v>0</v>
      </c>
      <c r="C75" s="89">
        <f t="shared" si="14"/>
        <v>0</v>
      </c>
      <c r="D75" s="88">
        <f t="shared" ca="1" si="15"/>
        <v>0</v>
      </c>
      <c r="E75" s="90">
        <f t="shared" ca="1" si="19"/>
        <v>0</v>
      </c>
      <c r="F75" s="26">
        <f t="shared" si="16"/>
        <v>0</v>
      </c>
      <c r="G75" s="89">
        <f t="shared" si="17"/>
        <v>0</v>
      </c>
      <c r="H75" s="88">
        <f t="shared" ca="1" si="18"/>
        <v>0</v>
      </c>
    </row>
    <row r="76" spans="2:8" x14ac:dyDescent="0.4">
      <c r="B76" s="26">
        <f t="shared" si="13"/>
        <v>0</v>
      </c>
      <c r="C76" s="89">
        <f t="shared" si="14"/>
        <v>0</v>
      </c>
      <c r="D76" s="88">
        <f t="shared" ca="1" si="15"/>
        <v>0</v>
      </c>
      <c r="E76" s="90">
        <f t="shared" ca="1" si="19"/>
        <v>0</v>
      </c>
      <c r="F76" s="26">
        <f t="shared" si="16"/>
        <v>0</v>
      </c>
      <c r="G76" s="89">
        <f t="shared" si="17"/>
        <v>0</v>
      </c>
      <c r="H76" s="88">
        <f t="shared" ca="1" si="18"/>
        <v>0</v>
      </c>
    </row>
    <row r="77" spans="2:8" x14ac:dyDescent="0.4">
      <c r="B77" s="26">
        <f t="shared" si="13"/>
        <v>0</v>
      </c>
      <c r="C77" s="89">
        <f t="shared" si="14"/>
        <v>0</v>
      </c>
      <c r="D77" s="88">
        <f t="shared" ca="1" si="15"/>
        <v>0</v>
      </c>
      <c r="E77" s="90">
        <f t="shared" ca="1" si="19"/>
        <v>0</v>
      </c>
      <c r="F77" s="26">
        <f t="shared" si="16"/>
        <v>0</v>
      </c>
      <c r="G77" s="89">
        <f t="shared" si="17"/>
        <v>0</v>
      </c>
      <c r="H77" s="88">
        <f t="shared" ca="1" si="18"/>
        <v>0</v>
      </c>
    </row>
    <row r="78" spans="2:8" x14ac:dyDescent="0.4">
      <c r="B78" s="26">
        <f t="shared" si="13"/>
        <v>0</v>
      </c>
      <c r="C78" s="89">
        <f t="shared" si="14"/>
        <v>0</v>
      </c>
      <c r="D78" s="88">
        <f t="shared" ca="1" si="15"/>
        <v>0</v>
      </c>
      <c r="E78" s="90">
        <f t="shared" ca="1" si="19"/>
        <v>0</v>
      </c>
      <c r="F78" s="26">
        <f t="shared" si="16"/>
        <v>0</v>
      </c>
      <c r="G78" s="89">
        <f t="shared" si="17"/>
        <v>0</v>
      </c>
      <c r="H78" s="88">
        <f t="shared" ca="1" si="18"/>
        <v>0</v>
      </c>
    </row>
    <row r="79" spans="2:8" x14ac:dyDescent="0.4">
      <c r="B79" s="26">
        <f t="shared" si="13"/>
        <v>0</v>
      </c>
      <c r="C79" s="89">
        <f t="shared" si="14"/>
        <v>0</v>
      </c>
      <c r="D79" s="88">
        <f t="shared" ca="1" si="15"/>
        <v>0</v>
      </c>
      <c r="E79" s="90">
        <f t="shared" ca="1" si="19"/>
        <v>0</v>
      </c>
      <c r="F79" s="26">
        <f t="shared" si="16"/>
        <v>0</v>
      </c>
      <c r="G79" s="89">
        <f t="shared" si="17"/>
        <v>0</v>
      </c>
      <c r="H79" s="88">
        <f t="shared" ca="1" si="18"/>
        <v>0</v>
      </c>
    </row>
    <row r="80" spans="2:8" x14ac:dyDescent="0.4">
      <c r="B80" s="26">
        <f t="shared" si="13"/>
        <v>0</v>
      </c>
      <c r="C80" s="89">
        <f t="shared" si="14"/>
        <v>0</v>
      </c>
      <c r="D80" s="88">
        <f t="shared" ca="1" si="15"/>
        <v>0</v>
      </c>
      <c r="E80" s="90">
        <f t="shared" ca="1" si="19"/>
        <v>0</v>
      </c>
      <c r="F80" s="26">
        <f t="shared" si="16"/>
        <v>0</v>
      </c>
      <c r="G80" s="89">
        <f t="shared" si="17"/>
        <v>0</v>
      </c>
      <c r="H80" s="88">
        <f t="shared" ca="1" si="18"/>
        <v>0</v>
      </c>
    </row>
    <row r="81" spans="2:8" x14ac:dyDescent="0.4">
      <c r="B81" s="26">
        <f t="shared" si="13"/>
        <v>0</v>
      </c>
      <c r="C81" s="89">
        <f t="shared" si="14"/>
        <v>0</v>
      </c>
      <c r="D81" s="88">
        <f t="shared" ca="1" si="15"/>
        <v>0</v>
      </c>
      <c r="E81" s="90">
        <f t="shared" ca="1" si="19"/>
        <v>0</v>
      </c>
      <c r="F81" s="26">
        <f t="shared" si="16"/>
        <v>0</v>
      </c>
      <c r="G81" s="89">
        <f t="shared" si="17"/>
        <v>0</v>
      </c>
      <c r="H81" s="88">
        <f t="shared" ca="1" si="18"/>
        <v>0</v>
      </c>
    </row>
    <row r="82" spans="2:8" x14ac:dyDescent="0.4">
      <c r="B82" s="26">
        <f t="shared" si="13"/>
        <v>0</v>
      </c>
      <c r="C82" s="89">
        <f t="shared" si="14"/>
        <v>0</v>
      </c>
      <c r="D82" s="88">
        <f t="shared" ca="1" si="15"/>
        <v>0</v>
      </c>
      <c r="E82" s="90">
        <f t="shared" ca="1" si="19"/>
        <v>0</v>
      </c>
      <c r="F82" s="26">
        <f t="shared" si="16"/>
        <v>0</v>
      </c>
      <c r="G82" s="89">
        <f t="shared" si="17"/>
        <v>0</v>
      </c>
      <c r="H82" s="88">
        <f t="shared" ca="1" si="18"/>
        <v>0</v>
      </c>
    </row>
    <row r="83" spans="2:8" x14ac:dyDescent="0.4">
      <c r="B83" s="26">
        <f t="shared" si="13"/>
        <v>0</v>
      </c>
      <c r="C83" s="89">
        <f t="shared" si="14"/>
        <v>0</v>
      </c>
      <c r="D83" s="88">
        <f t="shared" ca="1" si="15"/>
        <v>0</v>
      </c>
      <c r="E83" s="90">
        <f t="shared" ca="1" si="19"/>
        <v>0</v>
      </c>
      <c r="F83" s="26">
        <f t="shared" si="16"/>
        <v>0</v>
      </c>
      <c r="G83" s="89">
        <f t="shared" si="17"/>
        <v>0</v>
      </c>
      <c r="H83" s="88">
        <f t="shared" ca="1" si="18"/>
        <v>0</v>
      </c>
    </row>
    <row r="84" spans="2:8" x14ac:dyDescent="0.4">
      <c r="B84" s="26">
        <f t="shared" si="13"/>
        <v>0</v>
      </c>
      <c r="C84" s="89">
        <f t="shared" si="14"/>
        <v>0</v>
      </c>
      <c r="D84" s="88">
        <f t="shared" ca="1" si="15"/>
        <v>0</v>
      </c>
      <c r="E84" s="90">
        <f t="shared" ca="1" si="19"/>
        <v>0</v>
      </c>
      <c r="F84" s="26">
        <f t="shared" si="16"/>
        <v>0</v>
      </c>
      <c r="G84" s="89">
        <f t="shared" si="17"/>
        <v>0</v>
      </c>
      <c r="H84" s="88">
        <f t="shared" ca="1" si="18"/>
        <v>0</v>
      </c>
    </row>
    <row r="85" spans="2:8" x14ac:dyDescent="0.4">
      <c r="B85" s="26">
        <f t="shared" si="13"/>
        <v>0</v>
      </c>
      <c r="C85" s="89">
        <f t="shared" si="14"/>
        <v>0</v>
      </c>
      <c r="D85" s="88">
        <f t="shared" ca="1" si="15"/>
        <v>0</v>
      </c>
      <c r="E85" s="90">
        <f t="shared" ca="1" si="19"/>
        <v>0</v>
      </c>
      <c r="F85" s="26">
        <f t="shared" si="16"/>
        <v>0</v>
      </c>
      <c r="G85" s="89">
        <f t="shared" si="17"/>
        <v>0</v>
      </c>
      <c r="H85" s="88">
        <f t="shared" ca="1" si="18"/>
        <v>0</v>
      </c>
    </row>
    <row r="86" spans="2:8" x14ac:dyDescent="0.4">
      <c r="B86" s="26">
        <f t="shared" si="13"/>
        <v>0</v>
      </c>
      <c r="C86" s="89">
        <f t="shared" si="14"/>
        <v>0</v>
      </c>
      <c r="D86" s="88">
        <f t="shared" ca="1" si="15"/>
        <v>0</v>
      </c>
      <c r="E86" s="90">
        <f t="shared" ca="1" si="19"/>
        <v>0</v>
      </c>
      <c r="F86" s="26">
        <f t="shared" si="16"/>
        <v>0</v>
      </c>
      <c r="G86" s="89">
        <f t="shared" si="17"/>
        <v>0</v>
      </c>
      <c r="H86" s="88">
        <f t="shared" ca="1" si="18"/>
        <v>0</v>
      </c>
    </row>
    <row r="87" spans="2:8" x14ac:dyDescent="0.4">
      <c r="B87" s="26">
        <f t="shared" si="13"/>
        <v>0</v>
      </c>
      <c r="C87" s="89">
        <f t="shared" si="14"/>
        <v>0</v>
      </c>
      <c r="D87" s="88">
        <f t="shared" ca="1" si="15"/>
        <v>0</v>
      </c>
      <c r="E87" s="90">
        <f t="shared" ca="1" si="19"/>
        <v>0</v>
      </c>
      <c r="F87" s="26">
        <f t="shared" si="16"/>
        <v>0</v>
      </c>
      <c r="G87" s="89">
        <f t="shared" si="17"/>
        <v>0</v>
      </c>
      <c r="H87" s="88">
        <f t="shared" ca="1" si="18"/>
        <v>0</v>
      </c>
    </row>
    <row r="88" spans="2:8" x14ac:dyDescent="0.4">
      <c r="B88" s="26">
        <f t="shared" si="13"/>
        <v>0</v>
      </c>
      <c r="C88" s="89">
        <f t="shared" si="14"/>
        <v>0</v>
      </c>
      <c r="D88" s="88">
        <f t="shared" ca="1" si="15"/>
        <v>0</v>
      </c>
      <c r="E88" s="90">
        <f t="shared" ca="1" si="19"/>
        <v>0</v>
      </c>
      <c r="F88" s="26">
        <f t="shared" si="16"/>
        <v>0</v>
      </c>
      <c r="G88" s="89">
        <f t="shared" si="17"/>
        <v>0</v>
      </c>
      <c r="H88" s="88">
        <f t="shared" ca="1" si="18"/>
        <v>0</v>
      </c>
    </row>
    <row r="89" spans="2:8" x14ac:dyDescent="0.4">
      <c r="B89" s="26">
        <f t="shared" si="13"/>
        <v>0</v>
      </c>
      <c r="C89" s="89">
        <f t="shared" si="14"/>
        <v>0</v>
      </c>
      <c r="D89" s="88">
        <f t="shared" ca="1" si="15"/>
        <v>0</v>
      </c>
      <c r="E89" s="90">
        <f t="shared" ca="1" si="19"/>
        <v>0</v>
      </c>
      <c r="F89" s="26">
        <f t="shared" si="16"/>
        <v>0</v>
      </c>
      <c r="G89" s="89">
        <f t="shared" si="17"/>
        <v>0</v>
      </c>
      <c r="H89" s="88">
        <f t="shared" ca="1" si="18"/>
        <v>0</v>
      </c>
    </row>
    <row r="90" spans="2:8" x14ac:dyDescent="0.4">
      <c r="B90" s="26">
        <f t="shared" si="13"/>
        <v>0</v>
      </c>
      <c r="C90" s="89">
        <f t="shared" si="14"/>
        <v>0</v>
      </c>
      <c r="D90" s="88">
        <f t="shared" ca="1" si="15"/>
        <v>0</v>
      </c>
      <c r="E90" s="90">
        <f t="shared" ca="1" si="19"/>
        <v>0</v>
      </c>
      <c r="F90" s="26">
        <f t="shared" si="16"/>
        <v>0</v>
      </c>
      <c r="G90" s="89">
        <f t="shared" si="17"/>
        <v>0</v>
      </c>
      <c r="H90" s="88">
        <f t="shared" ca="1" si="18"/>
        <v>0</v>
      </c>
    </row>
    <row r="91" spans="2:8" x14ac:dyDescent="0.4">
      <c r="B91" s="26">
        <f t="shared" si="13"/>
        <v>0</v>
      </c>
      <c r="C91" s="89">
        <f t="shared" si="14"/>
        <v>0</v>
      </c>
      <c r="D91" s="88">
        <f t="shared" ca="1" si="15"/>
        <v>0</v>
      </c>
      <c r="E91" s="90">
        <f t="shared" ca="1" si="19"/>
        <v>0</v>
      </c>
      <c r="F91" s="26">
        <f t="shared" si="16"/>
        <v>0</v>
      </c>
      <c r="G91" s="89">
        <f t="shared" si="17"/>
        <v>0</v>
      </c>
      <c r="H91" s="88">
        <f t="shared" ca="1" si="18"/>
        <v>0</v>
      </c>
    </row>
    <row r="92" spans="2:8" x14ac:dyDescent="0.4">
      <c r="B92" s="26">
        <f t="shared" si="13"/>
        <v>0</v>
      </c>
      <c r="C92" s="89">
        <f t="shared" si="14"/>
        <v>0</v>
      </c>
      <c r="D92" s="88">
        <f t="shared" ca="1" si="15"/>
        <v>0</v>
      </c>
      <c r="E92" s="90">
        <f t="shared" ca="1" si="19"/>
        <v>0</v>
      </c>
      <c r="F92" s="26">
        <f t="shared" si="16"/>
        <v>0</v>
      </c>
      <c r="G92" s="89">
        <f t="shared" si="17"/>
        <v>0</v>
      </c>
      <c r="H92" s="88">
        <f t="shared" ca="1" si="18"/>
        <v>0</v>
      </c>
    </row>
    <row r="93" spans="2:8" x14ac:dyDescent="0.4">
      <c r="B93" s="26">
        <f t="shared" si="13"/>
        <v>0</v>
      </c>
      <c r="C93" s="89">
        <f t="shared" si="14"/>
        <v>0</v>
      </c>
      <c r="D93" s="88">
        <f t="shared" ca="1" si="15"/>
        <v>0</v>
      </c>
      <c r="E93" s="90">
        <f t="shared" ca="1" si="19"/>
        <v>0</v>
      </c>
      <c r="F93" s="26">
        <f t="shared" si="16"/>
        <v>0</v>
      </c>
      <c r="G93" s="89">
        <f t="shared" si="17"/>
        <v>0</v>
      </c>
      <c r="H93" s="88">
        <f t="shared" ca="1" si="18"/>
        <v>0</v>
      </c>
    </row>
    <row r="94" spans="2:8" x14ac:dyDescent="0.4">
      <c r="B94" s="26">
        <f t="shared" si="13"/>
        <v>0</v>
      </c>
      <c r="C94" s="89">
        <f t="shared" si="14"/>
        <v>0</v>
      </c>
      <c r="D94" s="88">
        <f t="shared" ca="1" si="15"/>
        <v>0</v>
      </c>
      <c r="E94" s="90">
        <f t="shared" ca="1" si="19"/>
        <v>0</v>
      </c>
      <c r="F94" s="26">
        <f t="shared" si="16"/>
        <v>0</v>
      </c>
      <c r="G94" s="89">
        <f t="shared" si="17"/>
        <v>0</v>
      </c>
      <c r="H94" s="88">
        <f t="shared" ca="1" si="18"/>
        <v>0</v>
      </c>
    </row>
    <row r="95" spans="2:8" x14ac:dyDescent="0.4">
      <c r="B95" s="26">
        <f t="shared" si="13"/>
        <v>0</v>
      </c>
      <c r="C95" s="89">
        <f t="shared" si="14"/>
        <v>0</v>
      </c>
      <c r="D95" s="88">
        <f t="shared" ca="1" si="15"/>
        <v>0</v>
      </c>
      <c r="E95" s="90">
        <f t="shared" ca="1" si="19"/>
        <v>0</v>
      </c>
      <c r="F95" s="26">
        <f t="shared" si="16"/>
        <v>0</v>
      </c>
      <c r="G95" s="89">
        <f t="shared" si="17"/>
        <v>0</v>
      </c>
      <c r="H95" s="88">
        <f t="shared" ca="1" si="18"/>
        <v>0</v>
      </c>
    </row>
    <row r="96" spans="2:8" x14ac:dyDescent="0.4">
      <c r="B96" s="26">
        <f t="shared" si="13"/>
        <v>0</v>
      </c>
      <c r="C96" s="89">
        <f t="shared" si="14"/>
        <v>0</v>
      </c>
      <c r="D96" s="88">
        <f t="shared" ca="1" si="15"/>
        <v>0</v>
      </c>
      <c r="E96" s="90">
        <f t="shared" ca="1" si="19"/>
        <v>0</v>
      </c>
      <c r="F96" s="26">
        <f t="shared" si="16"/>
        <v>0</v>
      </c>
      <c r="G96" s="89">
        <f t="shared" si="17"/>
        <v>0</v>
      </c>
      <c r="H96" s="88">
        <f t="shared" ca="1" si="18"/>
        <v>0</v>
      </c>
    </row>
    <row r="97" spans="2:8" x14ac:dyDescent="0.4">
      <c r="B97" s="26">
        <f t="shared" si="13"/>
        <v>0</v>
      </c>
      <c r="C97" s="89">
        <f t="shared" si="14"/>
        <v>0</v>
      </c>
      <c r="D97" s="88">
        <f t="shared" ca="1" si="15"/>
        <v>0</v>
      </c>
      <c r="E97" s="90">
        <f t="shared" ca="1" si="19"/>
        <v>0</v>
      </c>
      <c r="F97" s="26">
        <f t="shared" si="16"/>
        <v>0</v>
      </c>
      <c r="G97" s="89">
        <f t="shared" si="17"/>
        <v>0</v>
      </c>
      <c r="H97" s="88">
        <f t="shared" ca="1" si="18"/>
        <v>0</v>
      </c>
    </row>
    <row r="98" spans="2:8" x14ac:dyDescent="0.4">
      <c r="B98" s="26">
        <f t="shared" si="13"/>
        <v>0</v>
      </c>
      <c r="C98" s="89">
        <f t="shared" si="14"/>
        <v>0</v>
      </c>
      <c r="D98" s="88">
        <f t="shared" ca="1" si="15"/>
        <v>0</v>
      </c>
      <c r="E98" s="90">
        <f t="shared" ca="1" si="19"/>
        <v>0</v>
      </c>
      <c r="F98" s="26">
        <f t="shared" si="16"/>
        <v>0</v>
      </c>
      <c r="G98" s="89">
        <f t="shared" si="17"/>
        <v>0</v>
      </c>
      <c r="H98" s="88">
        <f t="shared" ca="1" si="18"/>
        <v>0</v>
      </c>
    </row>
    <row r="99" spans="2:8" x14ac:dyDescent="0.4">
      <c r="B99" s="26">
        <f t="shared" si="13"/>
        <v>0</v>
      </c>
      <c r="C99" s="89">
        <f t="shared" si="14"/>
        <v>0</v>
      </c>
      <c r="D99" s="88">
        <f t="shared" ca="1" si="15"/>
        <v>0</v>
      </c>
      <c r="E99" s="90">
        <f t="shared" ca="1" si="19"/>
        <v>0</v>
      </c>
      <c r="F99" s="26">
        <f t="shared" si="16"/>
        <v>0</v>
      </c>
      <c r="G99" s="89">
        <f t="shared" si="17"/>
        <v>0</v>
      </c>
      <c r="H99" s="88">
        <f t="shared" ca="1" si="18"/>
        <v>0</v>
      </c>
    </row>
    <row r="100" spans="2:8" x14ac:dyDescent="0.4">
      <c r="B100" s="26">
        <f t="shared" si="13"/>
        <v>0</v>
      </c>
      <c r="C100" s="89">
        <f t="shared" si="14"/>
        <v>0</v>
      </c>
      <c r="D100" s="88">
        <f t="shared" ca="1" si="15"/>
        <v>0</v>
      </c>
      <c r="E100" s="90">
        <f t="shared" ca="1" si="19"/>
        <v>0</v>
      </c>
      <c r="F100" s="26">
        <f t="shared" si="16"/>
        <v>0</v>
      </c>
      <c r="G100" s="89">
        <f t="shared" si="17"/>
        <v>0</v>
      </c>
      <c r="H100" s="88">
        <f t="shared" ca="1" si="18"/>
        <v>0</v>
      </c>
    </row>
    <row r="101" spans="2:8" x14ac:dyDescent="0.4">
      <c r="B101" s="26">
        <f t="shared" si="13"/>
        <v>0</v>
      </c>
      <c r="C101" s="89">
        <f t="shared" si="14"/>
        <v>0</v>
      </c>
      <c r="D101" s="88">
        <f t="shared" ca="1" si="15"/>
        <v>0</v>
      </c>
      <c r="E101" s="90">
        <f t="shared" ref="E101:E164" ca="1" si="20">D101+F101</f>
        <v>0</v>
      </c>
      <c r="F101" s="26">
        <f t="shared" si="16"/>
        <v>0</v>
      </c>
      <c r="G101" s="89">
        <f t="shared" si="17"/>
        <v>0</v>
      </c>
      <c r="H101" s="88">
        <f t="shared" ca="1" si="18"/>
        <v>0</v>
      </c>
    </row>
    <row r="102" spans="2:8" x14ac:dyDescent="0.4">
      <c r="B102" s="26">
        <f t="shared" si="13"/>
        <v>0</v>
      </c>
      <c r="C102" s="89">
        <f t="shared" si="14"/>
        <v>0</v>
      </c>
      <c r="D102" s="88">
        <f t="shared" ca="1" si="15"/>
        <v>0</v>
      </c>
      <c r="E102" s="90">
        <f t="shared" ca="1" si="20"/>
        <v>0</v>
      </c>
      <c r="F102" s="26">
        <f t="shared" si="16"/>
        <v>0</v>
      </c>
      <c r="G102" s="89">
        <f t="shared" si="17"/>
        <v>0</v>
      </c>
      <c r="H102" s="88">
        <f t="shared" ca="1" si="18"/>
        <v>0</v>
      </c>
    </row>
    <row r="103" spans="2:8" x14ac:dyDescent="0.4">
      <c r="B103" s="26">
        <f t="shared" si="13"/>
        <v>0</v>
      </c>
      <c r="C103" s="89">
        <f t="shared" si="14"/>
        <v>0</v>
      </c>
      <c r="D103" s="88">
        <f t="shared" ca="1" si="15"/>
        <v>0</v>
      </c>
      <c r="E103" s="90">
        <f t="shared" ca="1" si="20"/>
        <v>0</v>
      </c>
      <c r="F103" s="26">
        <f t="shared" si="16"/>
        <v>0</v>
      </c>
      <c r="G103" s="89">
        <f t="shared" si="17"/>
        <v>0</v>
      </c>
      <c r="H103" s="88">
        <f t="shared" ca="1" si="18"/>
        <v>0</v>
      </c>
    </row>
    <row r="104" spans="2:8" x14ac:dyDescent="0.4">
      <c r="B104" s="26">
        <f t="shared" si="13"/>
        <v>0</v>
      </c>
      <c r="C104" s="89">
        <f t="shared" si="14"/>
        <v>0</v>
      </c>
      <c r="D104" s="88">
        <f t="shared" ca="1" si="15"/>
        <v>0</v>
      </c>
      <c r="E104" s="90">
        <f t="shared" ca="1" si="20"/>
        <v>0</v>
      </c>
      <c r="F104" s="26">
        <f t="shared" si="16"/>
        <v>0</v>
      </c>
      <c r="G104" s="89">
        <f t="shared" si="17"/>
        <v>0</v>
      </c>
      <c r="H104" s="88">
        <f t="shared" ca="1" si="18"/>
        <v>0</v>
      </c>
    </row>
    <row r="105" spans="2:8" x14ac:dyDescent="0.4">
      <c r="B105" s="26">
        <f t="shared" si="13"/>
        <v>0</v>
      </c>
      <c r="C105" s="89">
        <f t="shared" si="14"/>
        <v>0</v>
      </c>
      <c r="D105" s="88">
        <f t="shared" ca="1" si="15"/>
        <v>0</v>
      </c>
      <c r="E105" s="90">
        <f t="shared" ca="1" si="20"/>
        <v>0</v>
      </c>
      <c r="F105" s="26">
        <f t="shared" si="16"/>
        <v>0</v>
      </c>
      <c r="G105" s="89">
        <f t="shared" si="17"/>
        <v>0</v>
      </c>
      <c r="H105" s="88">
        <f t="shared" ca="1" si="18"/>
        <v>0</v>
      </c>
    </row>
    <row r="106" spans="2:8" x14ac:dyDescent="0.4">
      <c r="B106" s="26">
        <f t="shared" si="13"/>
        <v>0</v>
      </c>
      <c r="C106" s="89">
        <f t="shared" si="14"/>
        <v>0</v>
      </c>
      <c r="D106" s="88">
        <f t="shared" ca="1" si="15"/>
        <v>0</v>
      </c>
      <c r="E106" s="90">
        <f t="shared" ca="1" si="20"/>
        <v>0</v>
      </c>
      <c r="F106" s="26">
        <f t="shared" si="16"/>
        <v>0</v>
      </c>
      <c r="G106" s="89">
        <f t="shared" si="17"/>
        <v>0</v>
      </c>
      <c r="H106" s="88">
        <f t="shared" ca="1" si="18"/>
        <v>0</v>
      </c>
    </row>
    <row r="107" spans="2:8" x14ac:dyDescent="0.4">
      <c r="B107" s="26">
        <f t="shared" si="13"/>
        <v>0</v>
      </c>
      <c r="C107" s="89">
        <f t="shared" si="14"/>
        <v>0</v>
      </c>
      <c r="D107" s="88">
        <f t="shared" ca="1" si="15"/>
        <v>0</v>
      </c>
      <c r="E107" s="90">
        <f t="shared" ca="1" si="20"/>
        <v>0</v>
      </c>
      <c r="F107" s="26">
        <f t="shared" si="16"/>
        <v>0</v>
      </c>
      <c r="G107" s="89">
        <f t="shared" si="17"/>
        <v>0</v>
      </c>
      <c r="H107" s="88">
        <f t="shared" ca="1" si="18"/>
        <v>0</v>
      </c>
    </row>
    <row r="108" spans="2:8" x14ac:dyDescent="0.4">
      <c r="B108" s="26">
        <f t="shared" si="13"/>
        <v>0</v>
      </c>
      <c r="C108" s="89">
        <f t="shared" si="14"/>
        <v>0</v>
      </c>
      <c r="D108" s="88">
        <f t="shared" ca="1" si="15"/>
        <v>0</v>
      </c>
      <c r="E108" s="90">
        <f t="shared" ca="1" si="20"/>
        <v>0</v>
      </c>
      <c r="F108" s="26">
        <f t="shared" si="16"/>
        <v>0</v>
      </c>
      <c r="G108" s="89">
        <f t="shared" si="17"/>
        <v>0</v>
      </c>
      <c r="H108" s="88">
        <f t="shared" ca="1" si="18"/>
        <v>0</v>
      </c>
    </row>
    <row r="109" spans="2:8" x14ac:dyDescent="0.4">
      <c r="B109" s="26">
        <f t="shared" si="13"/>
        <v>0</v>
      </c>
      <c r="C109" s="89">
        <f t="shared" si="14"/>
        <v>0</v>
      </c>
      <c r="D109" s="88">
        <f t="shared" ca="1" si="15"/>
        <v>0</v>
      </c>
      <c r="E109" s="90">
        <f t="shared" ca="1" si="20"/>
        <v>0</v>
      </c>
      <c r="F109" s="26">
        <f t="shared" si="16"/>
        <v>0</v>
      </c>
      <c r="G109" s="89">
        <f t="shared" si="17"/>
        <v>0</v>
      </c>
      <c r="H109" s="88">
        <f t="shared" ca="1" si="18"/>
        <v>0</v>
      </c>
    </row>
    <row r="110" spans="2:8" x14ac:dyDescent="0.4">
      <c r="B110" s="26">
        <f t="shared" si="13"/>
        <v>0</v>
      </c>
      <c r="C110" s="89">
        <f t="shared" si="14"/>
        <v>0</v>
      </c>
      <c r="D110" s="88">
        <f t="shared" ca="1" si="15"/>
        <v>0</v>
      </c>
      <c r="E110" s="90">
        <f t="shared" ca="1" si="20"/>
        <v>0</v>
      </c>
      <c r="F110" s="26">
        <f t="shared" si="16"/>
        <v>0</v>
      </c>
      <c r="G110" s="89">
        <f t="shared" si="17"/>
        <v>0</v>
      </c>
      <c r="H110" s="88">
        <f t="shared" ca="1" si="18"/>
        <v>0</v>
      </c>
    </row>
    <row r="111" spans="2:8" x14ac:dyDescent="0.4">
      <c r="B111" s="26">
        <f t="shared" si="13"/>
        <v>0</v>
      </c>
      <c r="C111" s="89">
        <f t="shared" si="14"/>
        <v>0</v>
      </c>
      <c r="D111" s="88">
        <f t="shared" ca="1" si="15"/>
        <v>0</v>
      </c>
      <c r="E111" s="90">
        <f t="shared" ca="1" si="20"/>
        <v>0</v>
      </c>
      <c r="F111" s="26">
        <f t="shared" si="16"/>
        <v>0</v>
      </c>
      <c r="G111" s="89">
        <f t="shared" si="17"/>
        <v>0</v>
      </c>
      <c r="H111" s="88">
        <f t="shared" ca="1" si="18"/>
        <v>0</v>
      </c>
    </row>
    <row r="112" spans="2:8" x14ac:dyDescent="0.4">
      <c r="B112" s="26">
        <f t="shared" si="13"/>
        <v>0</v>
      </c>
      <c r="C112" s="89">
        <f t="shared" si="14"/>
        <v>0</v>
      </c>
      <c r="D112" s="88">
        <f t="shared" ca="1" si="15"/>
        <v>0</v>
      </c>
      <c r="E112" s="90">
        <f t="shared" ca="1" si="20"/>
        <v>0</v>
      </c>
      <c r="F112" s="26">
        <f t="shared" si="16"/>
        <v>0</v>
      </c>
      <c r="G112" s="89">
        <f t="shared" si="17"/>
        <v>0</v>
      </c>
      <c r="H112" s="88">
        <f t="shared" ca="1" si="18"/>
        <v>0</v>
      </c>
    </row>
    <row r="113" spans="2:8" x14ac:dyDescent="0.4">
      <c r="B113" s="26">
        <f t="shared" si="13"/>
        <v>0</v>
      </c>
      <c r="C113" s="89">
        <f t="shared" si="14"/>
        <v>0</v>
      </c>
      <c r="D113" s="88">
        <f t="shared" ca="1" si="15"/>
        <v>0</v>
      </c>
      <c r="E113" s="90">
        <f t="shared" ca="1" si="20"/>
        <v>0</v>
      </c>
      <c r="F113" s="26">
        <f t="shared" si="16"/>
        <v>0</v>
      </c>
      <c r="G113" s="89">
        <f t="shared" si="17"/>
        <v>0</v>
      </c>
      <c r="H113" s="88">
        <f t="shared" ca="1" si="18"/>
        <v>0</v>
      </c>
    </row>
    <row r="114" spans="2:8" x14ac:dyDescent="0.4">
      <c r="B114" s="26">
        <f t="shared" si="13"/>
        <v>0</v>
      </c>
      <c r="C114" s="89">
        <f t="shared" si="14"/>
        <v>0</v>
      </c>
      <c r="D114" s="88">
        <f t="shared" ca="1" si="15"/>
        <v>0</v>
      </c>
      <c r="E114" s="90">
        <f t="shared" ca="1" si="20"/>
        <v>0</v>
      </c>
      <c r="F114" s="26">
        <f t="shared" si="16"/>
        <v>0</v>
      </c>
      <c r="G114" s="89">
        <f t="shared" si="17"/>
        <v>0</v>
      </c>
      <c r="H114" s="88">
        <f t="shared" ca="1" si="18"/>
        <v>0</v>
      </c>
    </row>
    <row r="115" spans="2:8" x14ac:dyDescent="0.4">
      <c r="B115" s="26">
        <f t="shared" si="13"/>
        <v>0</v>
      </c>
      <c r="C115" s="89">
        <f t="shared" si="14"/>
        <v>0</v>
      </c>
      <c r="D115" s="88">
        <f t="shared" ca="1" si="15"/>
        <v>0</v>
      </c>
      <c r="E115" s="90">
        <f t="shared" ca="1" si="20"/>
        <v>0</v>
      </c>
      <c r="F115" s="26">
        <f t="shared" si="16"/>
        <v>0</v>
      </c>
      <c r="G115" s="89">
        <f t="shared" si="17"/>
        <v>0</v>
      </c>
      <c r="H115" s="88">
        <f t="shared" ca="1" si="18"/>
        <v>0</v>
      </c>
    </row>
    <row r="116" spans="2:8" x14ac:dyDescent="0.4">
      <c r="B116" s="26">
        <f t="shared" si="13"/>
        <v>0</v>
      </c>
      <c r="C116" s="89">
        <f t="shared" si="14"/>
        <v>0</v>
      </c>
      <c r="D116" s="88">
        <f t="shared" ca="1" si="15"/>
        <v>0</v>
      </c>
      <c r="E116" s="90">
        <f t="shared" ca="1" si="20"/>
        <v>0</v>
      </c>
      <c r="F116" s="26">
        <f t="shared" si="16"/>
        <v>0</v>
      </c>
      <c r="G116" s="89">
        <f t="shared" si="17"/>
        <v>0</v>
      </c>
      <c r="H116" s="88">
        <f t="shared" ca="1" si="18"/>
        <v>0</v>
      </c>
    </row>
    <row r="117" spans="2:8" x14ac:dyDescent="0.4">
      <c r="B117" s="26">
        <f t="shared" si="13"/>
        <v>0</v>
      </c>
      <c r="C117" s="89">
        <f t="shared" si="14"/>
        <v>0</v>
      </c>
      <c r="D117" s="88">
        <f t="shared" ca="1" si="15"/>
        <v>0</v>
      </c>
      <c r="E117" s="90">
        <f t="shared" ca="1" si="20"/>
        <v>0</v>
      </c>
      <c r="F117" s="26">
        <f t="shared" si="16"/>
        <v>0</v>
      </c>
      <c r="G117" s="89">
        <f t="shared" si="17"/>
        <v>0</v>
      </c>
      <c r="H117" s="88">
        <f t="shared" ca="1" si="18"/>
        <v>0</v>
      </c>
    </row>
    <row r="118" spans="2:8" x14ac:dyDescent="0.4">
      <c r="B118" s="26">
        <f t="shared" si="13"/>
        <v>0</v>
      </c>
      <c r="C118" s="89">
        <f t="shared" si="14"/>
        <v>0</v>
      </c>
      <c r="D118" s="88">
        <f t="shared" ca="1" si="15"/>
        <v>0</v>
      </c>
      <c r="E118" s="90">
        <f t="shared" ca="1" si="20"/>
        <v>0</v>
      </c>
      <c r="F118" s="26">
        <f t="shared" si="16"/>
        <v>0</v>
      </c>
      <c r="G118" s="89">
        <f t="shared" si="17"/>
        <v>0</v>
      </c>
      <c r="H118" s="88">
        <f t="shared" ca="1" si="18"/>
        <v>0</v>
      </c>
    </row>
    <row r="119" spans="2:8" x14ac:dyDescent="0.4">
      <c r="B119" s="26">
        <f t="shared" si="13"/>
        <v>0</v>
      </c>
      <c r="C119" s="89">
        <f t="shared" si="14"/>
        <v>0</v>
      </c>
      <c r="D119" s="88">
        <f t="shared" ca="1" si="15"/>
        <v>0</v>
      </c>
      <c r="E119" s="90">
        <f t="shared" ca="1" si="20"/>
        <v>0</v>
      </c>
      <c r="F119" s="26">
        <f t="shared" si="16"/>
        <v>0</v>
      </c>
      <c r="G119" s="89">
        <f t="shared" si="17"/>
        <v>0</v>
      </c>
      <c r="H119" s="88">
        <f t="shared" ca="1" si="18"/>
        <v>0</v>
      </c>
    </row>
    <row r="120" spans="2:8" x14ac:dyDescent="0.4">
      <c r="B120" s="26">
        <f t="shared" si="13"/>
        <v>0</v>
      </c>
      <c r="C120" s="89">
        <f t="shared" si="14"/>
        <v>0</v>
      </c>
      <c r="D120" s="88">
        <f t="shared" ca="1" si="15"/>
        <v>0</v>
      </c>
      <c r="E120" s="90">
        <f t="shared" ca="1" si="20"/>
        <v>0</v>
      </c>
      <c r="F120" s="26">
        <f t="shared" si="16"/>
        <v>0</v>
      </c>
      <c r="G120" s="89">
        <f t="shared" si="17"/>
        <v>0</v>
      </c>
      <c r="H120" s="88">
        <f t="shared" ca="1" si="18"/>
        <v>0</v>
      </c>
    </row>
    <row r="121" spans="2:8" x14ac:dyDescent="0.4">
      <c r="B121" s="26">
        <f t="shared" si="13"/>
        <v>0</v>
      </c>
      <c r="C121" s="89">
        <f t="shared" si="14"/>
        <v>0</v>
      </c>
      <c r="D121" s="88">
        <f t="shared" ca="1" si="15"/>
        <v>0</v>
      </c>
      <c r="E121" s="90">
        <f t="shared" ca="1" si="20"/>
        <v>0</v>
      </c>
      <c r="F121" s="26">
        <f t="shared" si="16"/>
        <v>0</v>
      </c>
      <c r="G121" s="89">
        <f t="shared" si="17"/>
        <v>0</v>
      </c>
      <c r="H121" s="88">
        <f t="shared" ca="1" si="18"/>
        <v>0</v>
      </c>
    </row>
    <row r="122" spans="2:8" x14ac:dyDescent="0.4">
      <c r="B122" s="26">
        <f t="shared" si="13"/>
        <v>0</v>
      </c>
      <c r="C122" s="89">
        <f t="shared" si="14"/>
        <v>0</v>
      </c>
      <c r="D122" s="88">
        <f t="shared" ca="1" si="15"/>
        <v>0</v>
      </c>
      <c r="E122" s="90">
        <f t="shared" ca="1" si="20"/>
        <v>0</v>
      </c>
      <c r="F122" s="26">
        <f t="shared" si="16"/>
        <v>0</v>
      </c>
      <c r="G122" s="89">
        <f t="shared" si="17"/>
        <v>0</v>
      </c>
      <c r="H122" s="88">
        <f t="shared" ca="1" si="18"/>
        <v>0</v>
      </c>
    </row>
    <row r="123" spans="2:8" x14ac:dyDescent="0.4">
      <c r="B123" s="26">
        <f t="shared" si="13"/>
        <v>0</v>
      </c>
      <c r="C123" s="89">
        <f t="shared" si="14"/>
        <v>0</v>
      </c>
      <c r="D123" s="88">
        <f t="shared" ca="1" si="15"/>
        <v>0</v>
      </c>
      <c r="E123" s="90">
        <f t="shared" ca="1" si="20"/>
        <v>0</v>
      </c>
      <c r="F123" s="26">
        <f t="shared" si="16"/>
        <v>0</v>
      </c>
      <c r="G123" s="89">
        <f t="shared" si="17"/>
        <v>0</v>
      </c>
      <c r="H123" s="88">
        <f t="shared" ca="1" si="18"/>
        <v>0</v>
      </c>
    </row>
    <row r="124" spans="2:8" x14ac:dyDescent="0.4">
      <c r="B124" s="26">
        <f t="shared" si="13"/>
        <v>0</v>
      </c>
      <c r="C124" s="89">
        <f t="shared" si="14"/>
        <v>0</v>
      </c>
      <c r="D124" s="88">
        <f t="shared" ca="1" si="15"/>
        <v>0</v>
      </c>
      <c r="E124" s="90">
        <f t="shared" ca="1" si="20"/>
        <v>0</v>
      </c>
      <c r="F124" s="26">
        <f t="shared" si="16"/>
        <v>0</v>
      </c>
      <c r="G124" s="89">
        <f t="shared" si="17"/>
        <v>0</v>
      </c>
      <c r="H124" s="88">
        <f t="shared" ca="1" si="18"/>
        <v>0</v>
      </c>
    </row>
    <row r="125" spans="2:8" x14ac:dyDescent="0.4">
      <c r="B125" s="26">
        <f t="shared" si="13"/>
        <v>0</v>
      </c>
      <c r="C125" s="89">
        <f t="shared" si="14"/>
        <v>0</v>
      </c>
      <c r="D125" s="88">
        <f t="shared" ca="1" si="15"/>
        <v>0</v>
      </c>
      <c r="E125" s="90">
        <f t="shared" ca="1" si="20"/>
        <v>0</v>
      </c>
      <c r="F125" s="26">
        <f t="shared" si="16"/>
        <v>0</v>
      </c>
      <c r="G125" s="89">
        <f t="shared" si="17"/>
        <v>0</v>
      </c>
      <c r="H125" s="88">
        <f t="shared" ca="1" si="18"/>
        <v>0</v>
      </c>
    </row>
    <row r="126" spans="2:8" x14ac:dyDescent="0.4">
      <c r="B126" s="26">
        <f t="shared" si="13"/>
        <v>0</v>
      </c>
      <c r="C126" s="89">
        <f t="shared" si="14"/>
        <v>0</v>
      </c>
      <c r="D126" s="88">
        <f t="shared" ca="1" si="15"/>
        <v>0</v>
      </c>
      <c r="E126" s="90">
        <f t="shared" ca="1" si="20"/>
        <v>0</v>
      </c>
      <c r="F126" s="26">
        <f t="shared" si="16"/>
        <v>0</v>
      </c>
      <c r="G126" s="89">
        <f t="shared" si="17"/>
        <v>0</v>
      </c>
      <c r="H126" s="88">
        <f t="shared" ca="1" si="18"/>
        <v>0</v>
      </c>
    </row>
    <row r="127" spans="2:8" x14ac:dyDescent="0.4">
      <c r="B127" s="26">
        <f t="shared" si="13"/>
        <v>0</v>
      </c>
      <c r="C127" s="89">
        <f t="shared" si="14"/>
        <v>0</v>
      </c>
      <c r="D127" s="88">
        <f t="shared" ca="1" si="15"/>
        <v>0</v>
      </c>
      <c r="E127" s="90">
        <f t="shared" ca="1" si="20"/>
        <v>0</v>
      </c>
      <c r="F127" s="26">
        <f t="shared" si="16"/>
        <v>0</v>
      </c>
      <c r="G127" s="89">
        <f t="shared" si="17"/>
        <v>0</v>
      </c>
      <c r="H127" s="88">
        <f t="shared" ca="1" si="18"/>
        <v>0</v>
      </c>
    </row>
    <row r="128" spans="2:8" x14ac:dyDescent="0.4">
      <c r="B128" s="26">
        <f t="shared" si="13"/>
        <v>0</v>
      </c>
      <c r="C128" s="89">
        <f t="shared" si="14"/>
        <v>0</v>
      </c>
      <c r="D128" s="88">
        <f t="shared" ca="1" si="15"/>
        <v>0</v>
      </c>
      <c r="E128" s="90">
        <f t="shared" ca="1" si="20"/>
        <v>0</v>
      </c>
      <c r="F128" s="26">
        <f t="shared" si="16"/>
        <v>0</v>
      </c>
      <c r="G128" s="89">
        <f t="shared" si="17"/>
        <v>0</v>
      </c>
      <c r="H128" s="88">
        <f t="shared" ca="1" si="18"/>
        <v>0</v>
      </c>
    </row>
    <row r="129" spans="2:8" x14ac:dyDescent="0.4">
      <c r="B129" s="26">
        <f t="shared" si="13"/>
        <v>0</v>
      </c>
      <c r="C129" s="89">
        <f t="shared" si="14"/>
        <v>0</v>
      </c>
      <c r="D129" s="88">
        <f t="shared" ca="1" si="15"/>
        <v>0</v>
      </c>
      <c r="E129" s="90">
        <f t="shared" ca="1" si="20"/>
        <v>0</v>
      </c>
      <c r="F129" s="26">
        <f t="shared" si="16"/>
        <v>0</v>
      </c>
      <c r="G129" s="89">
        <f t="shared" si="17"/>
        <v>0</v>
      </c>
      <c r="H129" s="88">
        <f t="shared" ca="1" si="18"/>
        <v>0</v>
      </c>
    </row>
    <row r="130" spans="2:8" x14ac:dyDescent="0.4">
      <c r="B130" s="26">
        <f t="shared" si="13"/>
        <v>0</v>
      </c>
      <c r="C130" s="89">
        <f t="shared" si="14"/>
        <v>0</v>
      </c>
      <c r="D130" s="88">
        <f t="shared" ca="1" si="15"/>
        <v>0</v>
      </c>
      <c r="E130" s="90">
        <f t="shared" ca="1" si="20"/>
        <v>0</v>
      </c>
      <c r="F130" s="26">
        <f t="shared" si="16"/>
        <v>0</v>
      </c>
      <c r="G130" s="89">
        <f t="shared" si="17"/>
        <v>0</v>
      </c>
      <c r="H130" s="88">
        <f t="shared" ca="1" si="18"/>
        <v>0</v>
      </c>
    </row>
    <row r="131" spans="2:8" x14ac:dyDescent="0.4">
      <c r="B131" s="26">
        <f t="shared" si="13"/>
        <v>0</v>
      </c>
      <c r="C131" s="89">
        <f t="shared" si="14"/>
        <v>0</v>
      </c>
      <c r="D131" s="88">
        <f t="shared" ca="1" si="15"/>
        <v>0</v>
      </c>
      <c r="E131" s="90">
        <f t="shared" ca="1" si="20"/>
        <v>0</v>
      </c>
      <c r="F131" s="26">
        <f t="shared" si="16"/>
        <v>0</v>
      </c>
      <c r="G131" s="89">
        <f t="shared" si="17"/>
        <v>0</v>
      </c>
      <c r="H131" s="88">
        <f t="shared" ca="1" si="18"/>
        <v>0</v>
      </c>
    </row>
    <row r="132" spans="2:8" x14ac:dyDescent="0.4">
      <c r="B132" s="26">
        <f t="shared" si="13"/>
        <v>0</v>
      </c>
      <c r="C132" s="89">
        <f t="shared" si="14"/>
        <v>0</v>
      </c>
      <c r="D132" s="88">
        <f t="shared" ca="1" si="15"/>
        <v>0</v>
      </c>
      <c r="E132" s="90">
        <f t="shared" ca="1" si="20"/>
        <v>0</v>
      </c>
      <c r="F132" s="26">
        <f t="shared" si="16"/>
        <v>0</v>
      </c>
      <c r="G132" s="89">
        <f t="shared" si="17"/>
        <v>0</v>
      </c>
      <c r="H132" s="88">
        <f t="shared" ca="1" si="18"/>
        <v>0</v>
      </c>
    </row>
    <row r="133" spans="2:8" x14ac:dyDescent="0.4">
      <c r="B133" s="26">
        <f t="shared" si="13"/>
        <v>0</v>
      </c>
      <c r="C133" s="89">
        <f t="shared" si="14"/>
        <v>0</v>
      </c>
      <c r="D133" s="88">
        <f t="shared" ca="1" si="15"/>
        <v>0</v>
      </c>
      <c r="E133" s="90">
        <f t="shared" ca="1" si="20"/>
        <v>0</v>
      </c>
      <c r="F133" s="26">
        <f t="shared" si="16"/>
        <v>0</v>
      </c>
      <c r="G133" s="89">
        <f t="shared" si="17"/>
        <v>0</v>
      </c>
      <c r="H133" s="88">
        <f t="shared" ca="1" si="18"/>
        <v>0</v>
      </c>
    </row>
    <row r="134" spans="2:8" x14ac:dyDescent="0.4">
      <c r="B134" s="26">
        <f t="shared" si="13"/>
        <v>0</v>
      </c>
      <c r="C134" s="89">
        <f t="shared" si="14"/>
        <v>0</v>
      </c>
      <c r="D134" s="88">
        <f t="shared" ca="1" si="15"/>
        <v>0</v>
      </c>
      <c r="E134" s="90">
        <f t="shared" ca="1" si="20"/>
        <v>0</v>
      </c>
      <c r="F134" s="26">
        <f t="shared" si="16"/>
        <v>0</v>
      </c>
      <c r="G134" s="89">
        <f t="shared" si="17"/>
        <v>0</v>
      </c>
      <c r="H134" s="88">
        <f t="shared" ca="1" si="18"/>
        <v>0</v>
      </c>
    </row>
    <row r="135" spans="2:8" x14ac:dyDescent="0.4">
      <c r="B135" s="26">
        <f t="shared" ref="B135:B198" si="21">IF(ROW()-6&lt;=$D$1,VLOOKUP(ROW()-6,試算借,5,FALSE),0)</f>
        <v>0</v>
      </c>
      <c r="C135" s="89">
        <f t="shared" ref="C135:C198" si="22">IF(ROW()-6&lt;=$D$1,VLOOKUP(ROW()-6,試算借,7,FALSE),IF(ROW()-7=MAX($D$1,$H$1),"合計",0))</f>
        <v>0</v>
      </c>
      <c r="D135" s="88">
        <f t="shared" ref="D135:D198" ca="1" si="23">IF(ROW()-6&lt;=$D$1,VLOOKUP(ROW()-6,試算借,9,FALSE),IF(ROW()-7=MAX($D$1,$H$1),SUM(OFFSET($D$7,0,0,ROW()-7,1)),0))</f>
        <v>0</v>
      </c>
      <c r="E135" s="90">
        <f t="shared" ca="1" si="20"/>
        <v>0</v>
      </c>
      <c r="F135" s="26">
        <f t="shared" ref="F135:F198" si="24">IF(ROW()-6&lt;=$H$1,VLOOKUP(ROW()-6,試算貸,3,FALSE),0)</f>
        <v>0</v>
      </c>
      <c r="G135" s="89">
        <f t="shared" ref="G135:G198" si="25">IF(ROW()-6&lt;=$H$1,VLOOKUP(ROW()-6,試算貸,5,FALSE),IF(ROW()-7=MAX($D$1,$H$1),"合計",0))</f>
        <v>0</v>
      </c>
      <c r="H135" s="88">
        <f t="shared" ref="H135:H198" ca="1" si="26">IF(ROW()-6&lt;=$H$1,VLOOKUP(ROW()-6,試算貸,7,FALSE),IF(ROW()-7=MAX($D$1,$H$1),SUM(OFFSET($H$7,0,0,ROW()-7,1)),0))</f>
        <v>0</v>
      </c>
    </row>
    <row r="136" spans="2:8" x14ac:dyDescent="0.4">
      <c r="B136" s="26">
        <f t="shared" si="21"/>
        <v>0</v>
      </c>
      <c r="C136" s="89">
        <f t="shared" si="22"/>
        <v>0</v>
      </c>
      <c r="D136" s="88">
        <f t="shared" ca="1" si="23"/>
        <v>0</v>
      </c>
      <c r="E136" s="90">
        <f t="shared" ca="1" si="20"/>
        <v>0</v>
      </c>
      <c r="F136" s="26">
        <f t="shared" si="24"/>
        <v>0</v>
      </c>
      <c r="G136" s="89">
        <f t="shared" si="25"/>
        <v>0</v>
      </c>
      <c r="H136" s="88">
        <f t="shared" ca="1" si="26"/>
        <v>0</v>
      </c>
    </row>
    <row r="137" spans="2:8" x14ac:dyDescent="0.4">
      <c r="B137" s="26">
        <f t="shared" si="21"/>
        <v>0</v>
      </c>
      <c r="C137" s="89">
        <f t="shared" si="22"/>
        <v>0</v>
      </c>
      <c r="D137" s="88">
        <f t="shared" ca="1" si="23"/>
        <v>0</v>
      </c>
      <c r="E137" s="90">
        <f t="shared" ca="1" si="20"/>
        <v>0</v>
      </c>
      <c r="F137" s="26">
        <f t="shared" si="24"/>
        <v>0</v>
      </c>
      <c r="G137" s="89">
        <f t="shared" si="25"/>
        <v>0</v>
      </c>
      <c r="H137" s="88">
        <f t="shared" ca="1" si="26"/>
        <v>0</v>
      </c>
    </row>
    <row r="138" spans="2:8" x14ac:dyDescent="0.4">
      <c r="B138" s="26">
        <f t="shared" si="21"/>
        <v>0</v>
      </c>
      <c r="C138" s="89">
        <f t="shared" si="22"/>
        <v>0</v>
      </c>
      <c r="D138" s="88">
        <f t="shared" ca="1" si="23"/>
        <v>0</v>
      </c>
      <c r="E138" s="90">
        <f t="shared" ca="1" si="20"/>
        <v>0</v>
      </c>
      <c r="F138" s="26">
        <f t="shared" si="24"/>
        <v>0</v>
      </c>
      <c r="G138" s="89">
        <f t="shared" si="25"/>
        <v>0</v>
      </c>
      <c r="H138" s="88">
        <f t="shared" ca="1" si="26"/>
        <v>0</v>
      </c>
    </row>
    <row r="139" spans="2:8" x14ac:dyDescent="0.4">
      <c r="B139" s="26">
        <f t="shared" si="21"/>
        <v>0</v>
      </c>
      <c r="C139" s="89">
        <f t="shared" si="22"/>
        <v>0</v>
      </c>
      <c r="D139" s="88">
        <f t="shared" ca="1" si="23"/>
        <v>0</v>
      </c>
      <c r="E139" s="90">
        <f t="shared" ca="1" si="20"/>
        <v>0</v>
      </c>
      <c r="F139" s="26">
        <f t="shared" si="24"/>
        <v>0</v>
      </c>
      <c r="G139" s="89">
        <f t="shared" si="25"/>
        <v>0</v>
      </c>
      <c r="H139" s="88">
        <f t="shared" ca="1" si="26"/>
        <v>0</v>
      </c>
    </row>
    <row r="140" spans="2:8" x14ac:dyDescent="0.4">
      <c r="B140" s="26">
        <f t="shared" si="21"/>
        <v>0</v>
      </c>
      <c r="C140" s="89">
        <f t="shared" si="22"/>
        <v>0</v>
      </c>
      <c r="D140" s="88">
        <f t="shared" ca="1" si="23"/>
        <v>0</v>
      </c>
      <c r="E140" s="90">
        <f t="shared" ca="1" si="20"/>
        <v>0</v>
      </c>
      <c r="F140" s="26">
        <f t="shared" si="24"/>
        <v>0</v>
      </c>
      <c r="G140" s="89">
        <f t="shared" si="25"/>
        <v>0</v>
      </c>
      <c r="H140" s="88">
        <f t="shared" ca="1" si="26"/>
        <v>0</v>
      </c>
    </row>
    <row r="141" spans="2:8" x14ac:dyDescent="0.4">
      <c r="B141" s="26">
        <f t="shared" si="21"/>
        <v>0</v>
      </c>
      <c r="C141" s="89">
        <f t="shared" si="22"/>
        <v>0</v>
      </c>
      <c r="D141" s="88">
        <f t="shared" ca="1" si="23"/>
        <v>0</v>
      </c>
      <c r="E141" s="90">
        <f t="shared" ca="1" si="20"/>
        <v>0</v>
      </c>
      <c r="F141" s="26">
        <f t="shared" si="24"/>
        <v>0</v>
      </c>
      <c r="G141" s="89">
        <f t="shared" si="25"/>
        <v>0</v>
      </c>
      <c r="H141" s="88">
        <f t="shared" ca="1" si="26"/>
        <v>0</v>
      </c>
    </row>
    <row r="142" spans="2:8" x14ac:dyDescent="0.4">
      <c r="B142" s="26">
        <f t="shared" si="21"/>
        <v>0</v>
      </c>
      <c r="C142" s="89">
        <f t="shared" si="22"/>
        <v>0</v>
      </c>
      <c r="D142" s="88">
        <f t="shared" ca="1" si="23"/>
        <v>0</v>
      </c>
      <c r="E142" s="90">
        <f t="shared" ca="1" si="20"/>
        <v>0</v>
      </c>
      <c r="F142" s="26">
        <f t="shared" si="24"/>
        <v>0</v>
      </c>
      <c r="G142" s="89">
        <f t="shared" si="25"/>
        <v>0</v>
      </c>
      <c r="H142" s="88">
        <f t="shared" ca="1" si="26"/>
        <v>0</v>
      </c>
    </row>
    <row r="143" spans="2:8" x14ac:dyDescent="0.4">
      <c r="B143" s="26">
        <f t="shared" si="21"/>
        <v>0</v>
      </c>
      <c r="C143" s="89">
        <f t="shared" si="22"/>
        <v>0</v>
      </c>
      <c r="D143" s="88">
        <f t="shared" ca="1" si="23"/>
        <v>0</v>
      </c>
      <c r="E143" s="90">
        <f t="shared" ca="1" si="20"/>
        <v>0</v>
      </c>
      <c r="F143" s="26">
        <f t="shared" si="24"/>
        <v>0</v>
      </c>
      <c r="G143" s="89">
        <f t="shared" si="25"/>
        <v>0</v>
      </c>
      <c r="H143" s="88">
        <f t="shared" ca="1" si="26"/>
        <v>0</v>
      </c>
    </row>
    <row r="144" spans="2:8" x14ac:dyDescent="0.4">
      <c r="B144" s="26">
        <f t="shared" si="21"/>
        <v>0</v>
      </c>
      <c r="C144" s="89">
        <f t="shared" si="22"/>
        <v>0</v>
      </c>
      <c r="D144" s="88">
        <f t="shared" ca="1" si="23"/>
        <v>0</v>
      </c>
      <c r="E144" s="90">
        <f t="shared" ca="1" si="20"/>
        <v>0</v>
      </c>
      <c r="F144" s="26">
        <f t="shared" si="24"/>
        <v>0</v>
      </c>
      <c r="G144" s="89">
        <f t="shared" si="25"/>
        <v>0</v>
      </c>
      <c r="H144" s="88">
        <f t="shared" ca="1" si="26"/>
        <v>0</v>
      </c>
    </row>
    <row r="145" spans="2:8" x14ac:dyDescent="0.4">
      <c r="B145" s="26">
        <f t="shared" si="21"/>
        <v>0</v>
      </c>
      <c r="C145" s="89">
        <f t="shared" si="22"/>
        <v>0</v>
      </c>
      <c r="D145" s="88">
        <f t="shared" ca="1" si="23"/>
        <v>0</v>
      </c>
      <c r="E145" s="90">
        <f t="shared" ca="1" si="20"/>
        <v>0</v>
      </c>
      <c r="F145" s="26">
        <f t="shared" si="24"/>
        <v>0</v>
      </c>
      <c r="G145" s="89">
        <f t="shared" si="25"/>
        <v>0</v>
      </c>
      <c r="H145" s="88">
        <f t="shared" ca="1" si="26"/>
        <v>0</v>
      </c>
    </row>
    <row r="146" spans="2:8" x14ac:dyDescent="0.4">
      <c r="B146" s="26">
        <f t="shared" si="21"/>
        <v>0</v>
      </c>
      <c r="C146" s="89">
        <f t="shared" si="22"/>
        <v>0</v>
      </c>
      <c r="D146" s="88">
        <f t="shared" ca="1" si="23"/>
        <v>0</v>
      </c>
      <c r="E146" s="90">
        <f t="shared" ca="1" si="20"/>
        <v>0</v>
      </c>
      <c r="F146" s="26">
        <f t="shared" si="24"/>
        <v>0</v>
      </c>
      <c r="G146" s="89">
        <f t="shared" si="25"/>
        <v>0</v>
      </c>
      <c r="H146" s="88">
        <f t="shared" ca="1" si="26"/>
        <v>0</v>
      </c>
    </row>
    <row r="147" spans="2:8" x14ac:dyDescent="0.4">
      <c r="B147" s="26">
        <f t="shared" si="21"/>
        <v>0</v>
      </c>
      <c r="C147" s="89">
        <f t="shared" si="22"/>
        <v>0</v>
      </c>
      <c r="D147" s="88">
        <f t="shared" ca="1" si="23"/>
        <v>0</v>
      </c>
      <c r="E147" s="90">
        <f t="shared" ca="1" si="20"/>
        <v>0</v>
      </c>
      <c r="F147" s="26">
        <f t="shared" si="24"/>
        <v>0</v>
      </c>
      <c r="G147" s="89">
        <f t="shared" si="25"/>
        <v>0</v>
      </c>
      <c r="H147" s="88">
        <f t="shared" ca="1" si="26"/>
        <v>0</v>
      </c>
    </row>
    <row r="148" spans="2:8" x14ac:dyDescent="0.4">
      <c r="B148" s="26">
        <f t="shared" si="21"/>
        <v>0</v>
      </c>
      <c r="C148" s="89">
        <f t="shared" si="22"/>
        <v>0</v>
      </c>
      <c r="D148" s="88">
        <f t="shared" ca="1" si="23"/>
        <v>0</v>
      </c>
      <c r="E148" s="90">
        <f t="shared" ca="1" si="20"/>
        <v>0</v>
      </c>
      <c r="F148" s="26">
        <f t="shared" si="24"/>
        <v>0</v>
      </c>
      <c r="G148" s="89">
        <f t="shared" si="25"/>
        <v>0</v>
      </c>
      <c r="H148" s="88">
        <f t="shared" ca="1" si="26"/>
        <v>0</v>
      </c>
    </row>
    <row r="149" spans="2:8" x14ac:dyDescent="0.4">
      <c r="B149" s="26">
        <f t="shared" si="21"/>
        <v>0</v>
      </c>
      <c r="C149" s="89">
        <f t="shared" si="22"/>
        <v>0</v>
      </c>
      <c r="D149" s="88">
        <f t="shared" ca="1" si="23"/>
        <v>0</v>
      </c>
      <c r="E149" s="90">
        <f t="shared" ca="1" si="20"/>
        <v>0</v>
      </c>
      <c r="F149" s="26">
        <f t="shared" si="24"/>
        <v>0</v>
      </c>
      <c r="G149" s="89">
        <f t="shared" si="25"/>
        <v>0</v>
      </c>
      <c r="H149" s="88">
        <f t="shared" ca="1" si="26"/>
        <v>0</v>
      </c>
    </row>
    <row r="150" spans="2:8" x14ac:dyDescent="0.4">
      <c r="B150" s="26">
        <f t="shared" si="21"/>
        <v>0</v>
      </c>
      <c r="C150" s="89">
        <f t="shared" si="22"/>
        <v>0</v>
      </c>
      <c r="D150" s="88">
        <f t="shared" ca="1" si="23"/>
        <v>0</v>
      </c>
      <c r="E150" s="90">
        <f t="shared" ca="1" si="20"/>
        <v>0</v>
      </c>
      <c r="F150" s="26">
        <f t="shared" si="24"/>
        <v>0</v>
      </c>
      <c r="G150" s="89">
        <f t="shared" si="25"/>
        <v>0</v>
      </c>
      <c r="H150" s="88">
        <f t="shared" ca="1" si="26"/>
        <v>0</v>
      </c>
    </row>
    <row r="151" spans="2:8" x14ac:dyDescent="0.4">
      <c r="B151" s="26">
        <f t="shared" si="21"/>
        <v>0</v>
      </c>
      <c r="C151" s="89">
        <f t="shared" si="22"/>
        <v>0</v>
      </c>
      <c r="D151" s="88">
        <f t="shared" ca="1" si="23"/>
        <v>0</v>
      </c>
      <c r="E151" s="90">
        <f t="shared" ca="1" si="20"/>
        <v>0</v>
      </c>
      <c r="F151" s="26">
        <f t="shared" si="24"/>
        <v>0</v>
      </c>
      <c r="G151" s="89">
        <f t="shared" si="25"/>
        <v>0</v>
      </c>
      <c r="H151" s="88">
        <f t="shared" ca="1" si="26"/>
        <v>0</v>
      </c>
    </row>
    <row r="152" spans="2:8" x14ac:dyDescent="0.4">
      <c r="B152" s="26">
        <f t="shared" si="21"/>
        <v>0</v>
      </c>
      <c r="C152" s="89">
        <f t="shared" si="22"/>
        <v>0</v>
      </c>
      <c r="D152" s="88">
        <f t="shared" ca="1" si="23"/>
        <v>0</v>
      </c>
      <c r="E152" s="90">
        <f t="shared" ca="1" si="20"/>
        <v>0</v>
      </c>
      <c r="F152" s="26">
        <f t="shared" si="24"/>
        <v>0</v>
      </c>
      <c r="G152" s="89">
        <f t="shared" si="25"/>
        <v>0</v>
      </c>
      <c r="H152" s="88">
        <f t="shared" ca="1" si="26"/>
        <v>0</v>
      </c>
    </row>
    <row r="153" spans="2:8" x14ac:dyDescent="0.4">
      <c r="B153" s="26">
        <f t="shared" si="21"/>
        <v>0</v>
      </c>
      <c r="C153" s="89">
        <f t="shared" si="22"/>
        <v>0</v>
      </c>
      <c r="D153" s="88">
        <f t="shared" ca="1" si="23"/>
        <v>0</v>
      </c>
      <c r="E153" s="90">
        <f t="shared" ca="1" si="20"/>
        <v>0</v>
      </c>
      <c r="F153" s="26">
        <f t="shared" si="24"/>
        <v>0</v>
      </c>
      <c r="G153" s="89">
        <f t="shared" si="25"/>
        <v>0</v>
      </c>
      <c r="H153" s="88">
        <f t="shared" ca="1" si="26"/>
        <v>0</v>
      </c>
    </row>
    <row r="154" spans="2:8" x14ac:dyDescent="0.4">
      <c r="B154" s="26">
        <f t="shared" si="21"/>
        <v>0</v>
      </c>
      <c r="C154" s="89">
        <f t="shared" si="22"/>
        <v>0</v>
      </c>
      <c r="D154" s="88">
        <f t="shared" ca="1" si="23"/>
        <v>0</v>
      </c>
      <c r="E154" s="90">
        <f t="shared" ca="1" si="20"/>
        <v>0</v>
      </c>
      <c r="F154" s="26">
        <f t="shared" si="24"/>
        <v>0</v>
      </c>
      <c r="G154" s="89">
        <f t="shared" si="25"/>
        <v>0</v>
      </c>
      <c r="H154" s="88">
        <f t="shared" ca="1" si="26"/>
        <v>0</v>
      </c>
    </row>
    <row r="155" spans="2:8" x14ac:dyDescent="0.4">
      <c r="B155" s="26">
        <f t="shared" si="21"/>
        <v>0</v>
      </c>
      <c r="C155" s="89">
        <f t="shared" si="22"/>
        <v>0</v>
      </c>
      <c r="D155" s="88">
        <f t="shared" ca="1" si="23"/>
        <v>0</v>
      </c>
      <c r="E155" s="90">
        <f t="shared" ca="1" si="20"/>
        <v>0</v>
      </c>
      <c r="F155" s="26">
        <f t="shared" si="24"/>
        <v>0</v>
      </c>
      <c r="G155" s="89">
        <f t="shared" si="25"/>
        <v>0</v>
      </c>
      <c r="H155" s="88">
        <f t="shared" ca="1" si="26"/>
        <v>0</v>
      </c>
    </row>
    <row r="156" spans="2:8" x14ac:dyDescent="0.4">
      <c r="B156" s="26">
        <f t="shared" si="21"/>
        <v>0</v>
      </c>
      <c r="C156" s="89">
        <f t="shared" si="22"/>
        <v>0</v>
      </c>
      <c r="D156" s="88">
        <f t="shared" ca="1" si="23"/>
        <v>0</v>
      </c>
      <c r="E156" s="90">
        <f t="shared" ca="1" si="20"/>
        <v>0</v>
      </c>
      <c r="F156" s="26">
        <f t="shared" si="24"/>
        <v>0</v>
      </c>
      <c r="G156" s="89">
        <f t="shared" si="25"/>
        <v>0</v>
      </c>
      <c r="H156" s="88">
        <f t="shared" ca="1" si="26"/>
        <v>0</v>
      </c>
    </row>
    <row r="157" spans="2:8" x14ac:dyDescent="0.4">
      <c r="B157" s="26">
        <f t="shared" si="21"/>
        <v>0</v>
      </c>
      <c r="C157" s="89">
        <f t="shared" si="22"/>
        <v>0</v>
      </c>
      <c r="D157" s="88">
        <f t="shared" ca="1" si="23"/>
        <v>0</v>
      </c>
      <c r="E157" s="90">
        <f t="shared" ca="1" si="20"/>
        <v>0</v>
      </c>
      <c r="F157" s="26">
        <f t="shared" si="24"/>
        <v>0</v>
      </c>
      <c r="G157" s="89">
        <f t="shared" si="25"/>
        <v>0</v>
      </c>
      <c r="H157" s="88">
        <f t="shared" ca="1" si="26"/>
        <v>0</v>
      </c>
    </row>
    <row r="158" spans="2:8" x14ac:dyDescent="0.4">
      <c r="B158" s="26">
        <f t="shared" si="21"/>
        <v>0</v>
      </c>
      <c r="C158" s="89">
        <f t="shared" si="22"/>
        <v>0</v>
      </c>
      <c r="D158" s="88">
        <f t="shared" ca="1" si="23"/>
        <v>0</v>
      </c>
      <c r="E158" s="90">
        <f t="shared" ca="1" si="20"/>
        <v>0</v>
      </c>
      <c r="F158" s="26">
        <f t="shared" si="24"/>
        <v>0</v>
      </c>
      <c r="G158" s="89">
        <f t="shared" si="25"/>
        <v>0</v>
      </c>
      <c r="H158" s="88">
        <f t="shared" ca="1" si="26"/>
        <v>0</v>
      </c>
    </row>
    <row r="159" spans="2:8" x14ac:dyDescent="0.4">
      <c r="B159" s="26">
        <f t="shared" si="21"/>
        <v>0</v>
      </c>
      <c r="C159" s="89">
        <f t="shared" si="22"/>
        <v>0</v>
      </c>
      <c r="D159" s="88">
        <f t="shared" ca="1" si="23"/>
        <v>0</v>
      </c>
      <c r="E159" s="90">
        <f t="shared" ca="1" si="20"/>
        <v>0</v>
      </c>
      <c r="F159" s="26">
        <f t="shared" si="24"/>
        <v>0</v>
      </c>
      <c r="G159" s="89">
        <f t="shared" si="25"/>
        <v>0</v>
      </c>
      <c r="H159" s="88">
        <f t="shared" ca="1" si="26"/>
        <v>0</v>
      </c>
    </row>
    <row r="160" spans="2:8" x14ac:dyDescent="0.4">
      <c r="B160" s="26">
        <f t="shared" si="21"/>
        <v>0</v>
      </c>
      <c r="C160" s="89">
        <f t="shared" si="22"/>
        <v>0</v>
      </c>
      <c r="D160" s="88">
        <f t="shared" ca="1" si="23"/>
        <v>0</v>
      </c>
      <c r="E160" s="90">
        <f t="shared" ca="1" si="20"/>
        <v>0</v>
      </c>
      <c r="F160" s="26">
        <f t="shared" si="24"/>
        <v>0</v>
      </c>
      <c r="G160" s="89">
        <f t="shared" si="25"/>
        <v>0</v>
      </c>
      <c r="H160" s="88">
        <f t="shared" ca="1" si="26"/>
        <v>0</v>
      </c>
    </row>
    <row r="161" spans="2:8" x14ac:dyDescent="0.4">
      <c r="B161" s="26">
        <f t="shared" si="21"/>
        <v>0</v>
      </c>
      <c r="C161" s="89">
        <f t="shared" si="22"/>
        <v>0</v>
      </c>
      <c r="D161" s="88">
        <f t="shared" ca="1" si="23"/>
        <v>0</v>
      </c>
      <c r="E161" s="90">
        <f t="shared" ca="1" si="20"/>
        <v>0</v>
      </c>
      <c r="F161" s="26">
        <f t="shared" si="24"/>
        <v>0</v>
      </c>
      <c r="G161" s="89">
        <f t="shared" si="25"/>
        <v>0</v>
      </c>
      <c r="H161" s="88">
        <f t="shared" ca="1" si="26"/>
        <v>0</v>
      </c>
    </row>
    <row r="162" spans="2:8" x14ac:dyDescent="0.4">
      <c r="B162" s="26">
        <f t="shared" si="21"/>
        <v>0</v>
      </c>
      <c r="C162" s="89">
        <f t="shared" si="22"/>
        <v>0</v>
      </c>
      <c r="D162" s="88">
        <f t="shared" ca="1" si="23"/>
        <v>0</v>
      </c>
      <c r="E162" s="90">
        <f t="shared" ca="1" si="20"/>
        <v>0</v>
      </c>
      <c r="F162" s="26">
        <f t="shared" si="24"/>
        <v>0</v>
      </c>
      <c r="G162" s="89">
        <f t="shared" si="25"/>
        <v>0</v>
      </c>
      <c r="H162" s="88">
        <f t="shared" ca="1" si="26"/>
        <v>0</v>
      </c>
    </row>
    <row r="163" spans="2:8" x14ac:dyDescent="0.4">
      <c r="B163" s="26">
        <f t="shared" si="21"/>
        <v>0</v>
      </c>
      <c r="C163" s="89">
        <f t="shared" si="22"/>
        <v>0</v>
      </c>
      <c r="D163" s="88">
        <f t="shared" ca="1" si="23"/>
        <v>0</v>
      </c>
      <c r="E163" s="90">
        <f t="shared" ca="1" si="20"/>
        <v>0</v>
      </c>
      <c r="F163" s="26">
        <f t="shared" si="24"/>
        <v>0</v>
      </c>
      <c r="G163" s="89">
        <f t="shared" si="25"/>
        <v>0</v>
      </c>
      <c r="H163" s="88">
        <f t="shared" ca="1" si="26"/>
        <v>0</v>
      </c>
    </row>
    <row r="164" spans="2:8" x14ac:dyDescent="0.4">
      <c r="B164" s="26">
        <f t="shared" si="21"/>
        <v>0</v>
      </c>
      <c r="C164" s="89">
        <f t="shared" si="22"/>
        <v>0</v>
      </c>
      <c r="D164" s="88">
        <f t="shared" ca="1" si="23"/>
        <v>0</v>
      </c>
      <c r="E164" s="90">
        <f t="shared" ca="1" si="20"/>
        <v>0</v>
      </c>
      <c r="F164" s="26">
        <f t="shared" si="24"/>
        <v>0</v>
      </c>
      <c r="G164" s="89">
        <f t="shared" si="25"/>
        <v>0</v>
      </c>
      <c r="H164" s="88">
        <f t="shared" ca="1" si="26"/>
        <v>0</v>
      </c>
    </row>
    <row r="165" spans="2:8" x14ac:dyDescent="0.4">
      <c r="B165" s="26">
        <f t="shared" si="21"/>
        <v>0</v>
      </c>
      <c r="C165" s="89">
        <f t="shared" si="22"/>
        <v>0</v>
      </c>
      <c r="D165" s="88">
        <f t="shared" ca="1" si="23"/>
        <v>0</v>
      </c>
      <c r="E165" s="90">
        <f t="shared" ref="E165:E200" ca="1" si="27">D165+F165</f>
        <v>0</v>
      </c>
      <c r="F165" s="26">
        <f t="shared" si="24"/>
        <v>0</v>
      </c>
      <c r="G165" s="89">
        <f t="shared" si="25"/>
        <v>0</v>
      </c>
      <c r="H165" s="88">
        <f t="shared" ca="1" si="26"/>
        <v>0</v>
      </c>
    </row>
    <row r="166" spans="2:8" x14ac:dyDescent="0.4">
      <c r="B166" s="26">
        <f t="shared" si="21"/>
        <v>0</v>
      </c>
      <c r="C166" s="89">
        <f t="shared" si="22"/>
        <v>0</v>
      </c>
      <c r="D166" s="88">
        <f t="shared" ca="1" si="23"/>
        <v>0</v>
      </c>
      <c r="E166" s="90">
        <f t="shared" ca="1" si="27"/>
        <v>0</v>
      </c>
      <c r="F166" s="26">
        <f t="shared" si="24"/>
        <v>0</v>
      </c>
      <c r="G166" s="89">
        <f t="shared" si="25"/>
        <v>0</v>
      </c>
      <c r="H166" s="88">
        <f t="shared" ca="1" si="26"/>
        <v>0</v>
      </c>
    </row>
    <row r="167" spans="2:8" x14ac:dyDescent="0.4">
      <c r="B167" s="26">
        <f t="shared" si="21"/>
        <v>0</v>
      </c>
      <c r="C167" s="89">
        <f t="shared" si="22"/>
        <v>0</v>
      </c>
      <c r="D167" s="88">
        <f t="shared" ca="1" si="23"/>
        <v>0</v>
      </c>
      <c r="E167" s="90">
        <f t="shared" ca="1" si="27"/>
        <v>0</v>
      </c>
      <c r="F167" s="26">
        <f t="shared" si="24"/>
        <v>0</v>
      </c>
      <c r="G167" s="89">
        <f t="shared" si="25"/>
        <v>0</v>
      </c>
      <c r="H167" s="88">
        <f t="shared" ca="1" si="26"/>
        <v>0</v>
      </c>
    </row>
    <row r="168" spans="2:8" x14ac:dyDescent="0.4">
      <c r="B168" s="26">
        <f t="shared" si="21"/>
        <v>0</v>
      </c>
      <c r="C168" s="89">
        <f t="shared" si="22"/>
        <v>0</v>
      </c>
      <c r="D168" s="88">
        <f t="shared" ca="1" si="23"/>
        <v>0</v>
      </c>
      <c r="E168" s="90">
        <f t="shared" ca="1" si="27"/>
        <v>0</v>
      </c>
      <c r="F168" s="26">
        <f t="shared" si="24"/>
        <v>0</v>
      </c>
      <c r="G168" s="89">
        <f t="shared" si="25"/>
        <v>0</v>
      </c>
      <c r="H168" s="88">
        <f t="shared" ca="1" si="26"/>
        <v>0</v>
      </c>
    </row>
    <row r="169" spans="2:8" x14ac:dyDescent="0.4">
      <c r="B169" s="26">
        <f t="shared" si="21"/>
        <v>0</v>
      </c>
      <c r="C169" s="89">
        <f t="shared" si="22"/>
        <v>0</v>
      </c>
      <c r="D169" s="88">
        <f t="shared" ca="1" si="23"/>
        <v>0</v>
      </c>
      <c r="E169" s="90">
        <f t="shared" ca="1" si="27"/>
        <v>0</v>
      </c>
      <c r="F169" s="26">
        <f t="shared" si="24"/>
        <v>0</v>
      </c>
      <c r="G169" s="89">
        <f t="shared" si="25"/>
        <v>0</v>
      </c>
      <c r="H169" s="88">
        <f t="shared" ca="1" si="26"/>
        <v>0</v>
      </c>
    </row>
    <row r="170" spans="2:8" x14ac:dyDescent="0.4">
      <c r="B170" s="26">
        <f t="shared" si="21"/>
        <v>0</v>
      </c>
      <c r="C170" s="89">
        <f t="shared" si="22"/>
        <v>0</v>
      </c>
      <c r="D170" s="88">
        <f t="shared" ca="1" si="23"/>
        <v>0</v>
      </c>
      <c r="E170" s="90">
        <f t="shared" ca="1" si="27"/>
        <v>0</v>
      </c>
      <c r="F170" s="26">
        <f t="shared" si="24"/>
        <v>0</v>
      </c>
      <c r="G170" s="89">
        <f t="shared" si="25"/>
        <v>0</v>
      </c>
      <c r="H170" s="88">
        <f t="shared" ca="1" si="26"/>
        <v>0</v>
      </c>
    </row>
    <row r="171" spans="2:8" x14ac:dyDescent="0.4">
      <c r="B171" s="26">
        <f t="shared" si="21"/>
        <v>0</v>
      </c>
      <c r="C171" s="89">
        <f t="shared" si="22"/>
        <v>0</v>
      </c>
      <c r="D171" s="88">
        <f t="shared" ca="1" si="23"/>
        <v>0</v>
      </c>
      <c r="E171" s="90">
        <f t="shared" ca="1" si="27"/>
        <v>0</v>
      </c>
      <c r="F171" s="26">
        <f t="shared" si="24"/>
        <v>0</v>
      </c>
      <c r="G171" s="89">
        <f t="shared" si="25"/>
        <v>0</v>
      </c>
      <c r="H171" s="88">
        <f t="shared" ca="1" si="26"/>
        <v>0</v>
      </c>
    </row>
    <row r="172" spans="2:8" x14ac:dyDescent="0.4">
      <c r="B172" s="26">
        <f t="shared" si="21"/>
        <v>0</v>
      </c>
      <c r="C172" s="89">
        <f t="shared" si="22"/>
        <v>0</v>
      </c>
      <c r="D172" s="88">
        <f t="shared" ca="1" si="23"/>
        <v>0</v>
      </c>
      <c r="E172" s="90">
        <f t="shared" ca="1" si="27"/>
        <v>0</v>
      </c>
      <c r="F172" s="26">
        <f t="shared" si="24"/>
        <v>0</v>
      </c>
      <c r="G172" s="89">
        <f t="shared" si="25"/>
        <v>0</v>
      </c>
      <c r="H172" s="88">
        <f t="shared" ca="1" si="26"/>
        <v>0</v>
      </c>
    </row>
    <row r="173" spans="2:8" x14ac:dyDescent="0.4">
      <c r="B173" s="26">
        <f t="shared" si="21"/>
        <v>0</v>
      </c>
      <c r="C173" s="89">
        <f t="shared" si="22"/>
        <v>0</v>
      </c>
      <c r="D173" s="88">
        <f t="shared" ca="1" si="23"/>
        <v>0</v>
      </c>
      <c r="E173" s="90">
        <f t="shared" ca="1" si="27"/>
        <v>0</v>
      </c>
      <c r="F173" s="26">
        <f t="shared" si="24"/>
        <v>0</v>
      </c>
      <c r="G173" s="89">
        <f t="shared" si="25"/>
        <v>0</v>
      </c>
      <c r="H173" s="88">
        <f t="shared" ca="1" si="26"/>
        <v>0</v>
      </c>
    </row>
    <row r="174" spans="2:8" x14ac:dyDescent="0.4">
      <c r="B174" s="26">
        <f t="shared" si="21"/>
        <v>0</v>
      </c>
      <c r="C174" s="89">
        <f t="shared" si="22"/>
        <v>0</v>
      </c>
      <c r="D174" s="88">
        <f t="shared" ca="1" si="23"/>
        <v>0</v>
      </c>
      <c r="E174" s="90">
        <f t="shared" ca="1" si="27"/>
        <v>0</v>
      </c>
      <c r="F174" s="26">
        <f t="shared" si="24"/>
        <v>0</v>
      </c>
      <c r="G174" s="89">
        <f t="shared" si="25"/>
        <v>0</v>
      </c>
      <c r="H174" s="88">
        <f t="shared" ca="1" si="26"/>
        <v>0</v>
      </c>
    </row>
    <row r="175" spans="2:8" x14ac:dyDescent="0.4">
      <c r="B175" s="26">
        <f t="shared" si="21"/>
        <v>0</v>
      </c>
      <c r="C175" s="89">
        <f t="shared" si="22"/>
        <v>0</v>
      </c>
      <c r="D175" s="88">
        <f t="shared" ca="1" si="23"/>
        <v>0</v>
      </c>
      <c r="E175" s="90">
        <f t="shared" ca="1" si="27"/>
        <v>0</v>
      </c>
      <c r="F175" s="26">
        <f t="shared" si="24"/>
        <v>0</v>
      </c>
      <c r="G175" s="89">
        <f t="shared" si="25"/>
        <v>0</v>
      </c>
      <c r="H175" s="88">
        <f t="shared" ca="1" si="26"/>
        <v>0</v>
      </c>
    </row>
    <row r="176" spans="2:8" x14ac:dyDescent="0.4">
      <c r="B176" s="26">
        <f t="shared" si="21"/>
        <v>0</v>
      </c>
      <c r="C176" s="89">
        <f t="shared" si="22"/>
        <v>0</v>
      </c>
      <c r="D176" s="88">
        <f t="shared" ca="1" si="23"/>
        <v>0</v>
      </c>
      <c r="E176" s="90">
        <f t="shared" ca="1" si="27"/>
        <v>0</v>
      </c>
      <c r="F176" s="26">
        <f t="shared" si="24"/>
        <v>0</v>
      </c>
      <c r="G176" s="89">
        <f t="shared" si="25"/>
        <v>0</v>
      </c>
      <c r="H176" s="88">
        <f t="shared" ca="1" si="26"/>
        <v>0</v>
      </c>
    </row>
    <row r="177" spans="2:8" x14ac:dyDescent="0.4">
      <c r="B177" s="26">
        <f t="shared" si="21"/>
        <v>0</v>
      </c>
      <c r="C177" s="89">
        <f t="shared" si="22"/>
        <v>0</v>
      </c>
      <c r="D177" s="88">
        <f t="shared" ca="1" si="23"/>
        <v>0</v>
      </c>
      <c r="E177" s="90">
        <f t="shared" ca="1" si="27"/>
        <v>0</v>
      </c>
      <c r="F177" s="26">
        <f t="shared" si="24"/>
        <v>0</v>
      </c>
      <c r="G177" s="89">
        <f t="shared" si="25"/>
        <v>0</v>
      </c>
      <c r="H177" s="88">
        <f t="shared" ca="1" si="26"/>
        <v>0</v>
      </c>
    </row>
    <row r="178" spans="2:8" x14ac:dyDescent="0.4">
      <c r="B178" s="26">
        <f t="shared" si="21"/>
        <v>0</v>
      </c>
      <c r="C178" s="89">
        <f t="shared" si="22"/>
        <v>0</v>
      </c>
      <c r="D178" s="88">
        <f t="shared" ca="1" si="23"/>
        <v>0</v>
      </c>
      <c r="E178" s="90">
        <f t="shared" ca="1" si="27"/>
        <v>0</v>
      </c>
      <c r="F178" s="26">
        <f t="shared" si="24"/>
        <v>0</v>
      </c>
      <c r="G178" s="89">
        <f t="shared" si="25"/>
        <v>0</v>
      </c>
      <c r="H178" s="88">
        <f t="shared" ca="1" si="26"/>
        <v>0</v>
      </c>
    </row>
    <row r="179" spans="2:8" x14ac:dyDescent="0.4">
      <c r="B179" s="26">
        <f t="shared" si="21"/>
        <v>0</v>
      </c>
      <c r="C179" s="89">
        <f t="shared" si="22"/>
        <v>0</v>
      </c>
      <c r="D179" s="88">
        <f t="shared" ca="1" si="23"/>
        <v>0</v>
      </c>
      <c r="E179" s="90">
        <f t="shared" ca="1" si="27"/>
        <v>0</v>
      </c>
      <c r="F179" s="26">
        <f t="shared" si="24"/>
        <v>0</v>
      </c>
      <c r="G179" s="89">
        <f t="shared" si="25"/>
        <v>0</v>
      </c>
      <c r="H179" s="88">
        <f t="shared" ca="1" si="26"/>
        <v>0</v>
      </c>
    </row>
    <row r="180" spans="2:8" x14ac:dyDescent="0.4">
      <c r="B180" s="26">
        <f t="shared" si="21"/>
        <v>0</v>
      </c>
      <c r="C180" s="89">
        <f t="shared" si="22"/>
        <v>0</v>
      </c>
      <c r="D180" s="88">
        <f t="shared" ca="1" si="23"/>
        <v>0</v>
      </c>
      <c r="E180" s="90">
        <f t="shared" ca="1" si="27"/>
        <v>0</v>
      </c>
      <c r="F180" s="26">
        <f t="shared" si="24"/>
        <v>0</v>
      </c>
      <c r="G180" s="89">
        <f t="shared" si="25"/>
        <v>0</v>
      </c>
      <c r="H180" s="88">
        <f t="shared" ca="1" si="26"/>
        <v>0</v>
      </c>
    </row>
    <row r="181" spans="2:8" x14ac:dyDescent="0.4">
      <c r="B181" s="26">
        <f t="shared" si="21"/>
        <v>0</v>
      </c>
      <c r="C181" s="89">
        <f t="shared" si="22"/>
        <v>0</v>
      </c>
      <c r="D181" s="88">
        <f t="shared" ca="1" si="23"/>
        <v>0</v>
      </c>
      <c r="E181" s="90">
        <f t="shared" ca="1" si="27"/>
        <v>0</v>
      </c>
      <c r="F181" s="26">
        <f t="shared" si="24"/>
        <v>0</v>
      </c>
      <c r="G181" s="89">
        <f t="shared" si="25"/>
        <v>0</v>
      </c>
      <c r="H181" s="88">
        <f t="shared" ca="1" si="26"/>
        <v>0</v>
      </c>
    </row>
    <row r="182" spans="2:8" x14ac:dyDescent="0.4">
      <c r="B182" s="26">
        <f t="shared" si="21"/>
        <v>0</v>
      </c>
      <c r="C182" s="89">
        <f t="shared" si="22"/>
        <v>0</v>
      </c>
      <c r="D182" s="88">
        <f t="shared" ca="1" si="23"/>
        <v>0</v>
      </c>
      <c r="E182" s="90">
        <f t="shared" ca="1" si="27"/>
        <v>0</v>
      </c>
      <c r="F182" s="26">
        <f t="shared" si="24"/>
        <v>0</v>
      </c>
      <c r="G182" s="89">
        <f t="shared" si="25"/>
        <v>0</v>
      </c>
      <c r="H182" s="88">
        <f t="shared" ca="1" si="26"/>
        <v>0</v>
      </c>
    </row>
    <row r="183" spans="2:8" x14ac:dyDescent="0.4">
      <c r="B183" s="26">
        <f t="shared" si="21"/>
        <v>0</v>
      </c>
      <c r="C183" s="89">
        <f t="shared" si="22"/>
        <v>0</v>
      </c>
      <c r="D183" s="88">
        <f t="shared" ca="1" si="23"/>
        <v>0</v>
      </c>
      <c r="E183" s="90">
        <f t="shared" ca="1" si="27"/>
        <v>0</v>
      </c>
      <c r="F183" s="26">
        <f t="shared" si="24"/>
        <v>0</v>
      </c>
      <c r="G183" s="89">
        <f t="shared" si="25"/>
        <v>0</v>
      </c>
      <c r="H183" s="88">
        <f t="shared" ca="1" si="26"/>
        <v>0</v>
      </c>
    </row>
    <row r="184" spans="2:8" x14ac:dyDescent="0.4">
      <c r="B184" s="26">
        <f t="shared" si="21"/>
        <v>0</v>
      </c>
      <c r="C184" s="89">
        <f t="shared" si="22"/>
        <v>0</v>
      </c>
      <c r="D184" s="88">
        <f t="shared" ca="1" si="23"/>
        <v>0</v>
      </c>
      <c r="E184" s="90">
        <f t="shared" ca="1" si="27"/>
        <v>0</v>
      </c>
      <c r="F184" s="26">
        <f t="shared" si="24"/>
        <v>0</v>
      </c>
      <c r="G184" s="89">
        <f t="shared" si="25"/>
        <v>0</v>
      </c>
      <c r="H184" s="88">
        <f t="shared" ca="1" si="26"/>
        <v>0</v>
      </c>
    </row>
    <row r="185" spans="2:8" x14ac:dyDescent="0.4">
      <c r="B185" s="26">
        <f t="shared" si="21"/>
        <v>0</v>
      </c>
      <c r="C185" s="89">
        <f t="shared" si="22"/>
        <v>0</v>
      </c>
      <c r="D185" s="88">
        <f t="shared" ca="1" si="23"/>
        <v>0</v>
      </c>
      <c r="E185" s="90">
        <f t="shared" ca="1" si="27"/>
        <v>0</v>
      </c>
      <c r="F185" s="26">
        <f t="shared" si="24"/>
        <v>0</v>
      </c>
      <c r="G185" s="89">
        <f t="shared" si="25"/>
        <v>0</v>
      </c>
      <c r="H185" s="88">
        <f t="shared" ca="1" si="26"/>
        <v>0</v>
      </c>
    </row>
    <row r="186" spans="2:8" x14ac:dyDescent="0.4">
      <c r="B186" s="26">
        <f t="shared" si="21"/>
        <v>0</v>
      </c>
      <c r="C186" s="89">
        <f t="shared" si="22"/>
        <v>0</v>
      </c>
      <c r="D186" s="88">
        <f t="shared" ca="1" si="23"/>
        <v>0</v>
      </c>
      <c r="E186" s="90">
        <f t="shared" ca="1" si="27"/>
        <v>0</v>
      </c>
      <c r="F186" s="26">
        <f t="shared" si="24"/>
        <v>0</v>
      </c>
      <c r="G186" s="89">
        <f t="shared" si="25"/>
        <v>0</v>
      </c>
      <c r="H186" s="88">
        <f t="shared" ca="1" si="26"/>
        <v>0</v>
      </c>
    </row>
    <row r="187" spans="2:8" x14ac:dyDescent="0.4">
      <c r="B187" s="26">
        <f t="shared" si="21"/>
        <v>0</v>
      </c>
      <c r="C187" s="89">
        <f t="shared" si="22"/>
        <v>0</v>
      </c>
      <c r="D187" s="88">
        <f t="shared" ca="1" si="23"/>
        <v>0</v>
      </c>
      <c r="E187" s="90">
        <f t="shared" ca="1" si="27"/>
        <v>0</v>
      </c>
      <c r="F187" s="26">
        <f t="shared" si="24"/>
        <v>0</v>
      </c>
      <c r="G187" s="89">
        <f t="shared" si="25"/>
        <v>0</v>
      </c>
      <c r="H187" s="88">
        <f t="shared" ca="1" si="26"/>
        <v>0</v>
      </c>
    </row>
    <row r="188" spans="2:8" x14ac:dyDescent="0.4">
      <c r="B188" s="26">
        <f t="shared" si="21"/>
        <v>0</v>
      </c>
      <c r="C188" s="89">
        <f t="shared" si="22"/>
        <v>0</v>
      </c>
      <c r="D188" s="88">
        <f t="shared" ca="1" si="23"/>
        <v>0</v>
      </c>
      <c r="E188" s="90">
        <f t="shared" ca="1" si="27"/>
        <v>0</v>
      </c>
      <c r="F188" s="26">
        <f t="shared" si="24"/>
        <v>0</v>
      </c>
      <c r="G188" s="89">
        <f t="shared" si="25"/>
        <v>0</v>
      </c>
      <c r="H188" s="88">
        <f t="shared" ca="1" si="26"/>
        <v>0</v>
      </c>
    </row>
    <row r="189" spans="2:8" x14ac:dyDescent="0.4">
      <c r="B189" s="26">
        <f t="shared" si="21"/>
        <v>0</v>
      </c>
      <c r="C189" s="89">
        <f t="shared" si="22"/>
        <v>0</v>
      </c>
      <c r="D189" s="88">
        <f t="shared" ca="1" si="23"/>
        <v>0</v>
      </c>
      <c r="E189" s="90">
        <f t="shared" ca="1" si="27"/>
        <v>0</v>
      </c>
      <c r="F189" s="26">
        <f t="shared" si="24"/>
        <v>0</v>
      </c>
      <c r="G189" s="89">
        <f t="shared" si="25"/>
        <v>0</v>
      </c>
      <c r="H189" s="88">
        <f t="shared" ca="1" si="26"/>
        <v>0</v>
      </c>
    </row>
    <row r="190" spans="2:8" x14ac:dyDescent="0.4">
      <c r="B190" s="26">
        <f t="shared" si="21"/>
        <v>0</v>
      </c>
      <c r="C190" s="89">
        <f t="shared" si="22"/>
        <v>0</v>
      </c>
      <c r="D190" s="88">
        <f t="shared" ca="1" si="23"/>
        <v>0</v>
      </c>
      <c r="E190" s="90">
        <f t="shared" ca="1" si="27"/>
        <v>0</v>
      </c>
      <c r="F190" s="26">
        <f t="shared" si="24"/>
        <v>0</v>
      </c>
      <c r="G190" s="89">
        <f t="shared" si="25"/>
        <v>0</v>
      </c>
      <c r="H190" s="88">
        <f t="shared" ca="1" si="26"/>
        <v>0</v>
      </c>
    </row>
    <row r="191" spans="2:8" x14ac:dyDescent="0.4">
      <c r="B191" s="26">
        <f t="shared" si="21"/>
        <v>0</v>
      </c>
      <c r="C191" s="89">
        <f t="shared" si="22"/>
        <v>0</v>
      </c>
      <c r="D191" s="88">
        <f t="shared" ca="1" si="23"/>
        <v>0</v>
      </c>
      <c r="E191" s="90">
        <f t="shared" ca="1" si="27"/>
        <v>0</v>
      </c>
      <c r="F191" s="26">
        <f t="shared" si="24"/>
        <v>0</v>
      </c>
      <c r="G191" s="89">
        <f t="shared" si="25"/>
        <v>0</v>
      </c>
      <c r="H191" s="88">
        <f t="shared" ca="1" si="26"/>
        <v>0</v>
      </c>
    </row>
    <row r="192" spans="2:8" x14ac:dyDescent="0.4">
      <c r="B192" s="26">
        <f t="shared" si="21"/>
        <v>0</v>
      </c>
      <c r="C192" s="89">
        <f t="shared" si="22"/>
        <v>0</v>
      </c>
      <c r="D192" s="88">
        <f t="shared" ca="1" si="23"/>
        <v>0</v>
      </c>
      <c r="E192" s="90">
        <f t="shared" ca="1" si="27"/>
        <v>0</v>
      </c>
      <c r="F192" s="26">
        <f t="shared" si="24"/>
        <v>0</v>
      </c>
      <c r="G192" s="89">
        <f t="shared" si="25"/>
        <v>0</v>
      </c>
      <c r="H192" s="88">
        <f t="shared" ca="1" si="26"/>
        <v>0</v>
      </c>
    </row>
    <row r="193" spans="2:8" x14ac:dyDescent="0.4">
      <c r="B193" s="26">
        <f t="shared" si="21"/>
        <v>0</v>
      </c>
      <c r="C193" s="89">
        <f t="shared" si="22"/>
        <v>0</v>
      </c>
      <c r="D193" s="88">
        <f t="shared" ca="1" si="23"/>
        <v>0</v>
      </c>
      <c r="E193" s="90">
        <f t="shared" ca="1" si="27"/>
        <v>0</v>
      </c>
      <c r="F193" s="26">
        <f t="shared" si="24"/>
        <v>0</v>
      </c>
      <c r="G193" s="89">
        <f t="shared" si="25"/>
        <v>0</v>
      </c>
      <c r="H193" s="88">
        <f t="shared" ca="1" si="26"/>
        <v>0</v>
      </c>
    </row>
    <row r="194" spans="2:8" x14ac:dyDescent="0.4">
      <c r="B194" s="26">
        <f t="shared" si="21"/>
        <v>0</v>
      </c>
      <c r="C194" s="89">
        <f t="shared" si="22"/>
        <v>0</v>
      </c>
      <c r="D194" s="88">
        <f t="shared" ca="1" si="23"/>
        <v>0</v>
      </c>
      <c r="E194" s="90">
        <f t="shared" ca="1" si="27"/>
        <v>0</v>
      </c>
      <c r="F194" s="26">
        <f t="shared" si="24"/>
        <v>0</v>
      </c>
      <c r="G194" s="89">
        <f t="shared" si="25"/>
        <v>0</v>
      </c>
      <c r="H194" s="88">
        <f t="shared" ca="1" si="26"/>
        <v>0</v>
      </c>
    </row>
    <row r="195" spans="2:8" x14ac:dyDescent="0.4">
      <c r="B195" s="26">
        <f t="shared" si="21"/>
        <v>0</v>
      </c>
      <c r="C195" s="89">
        <f t="shared" si="22"/>
        <v>0</v>
      </c>
      <c r="D195" s="88">
        <f t="shared" ca="1" si="23"/>
        <v>0</v>
      </c>
      <c r="E195" s="90">
        <f t="shared" ca="1" si="27"/>
        <v>0</v>
      </c>
      <c r="F195" s="26">
        <f t="shared" si="24"/>
        <v>0</v>
      </c>
      <c r="G195" s="89">
        <f t="shared" si="25"/>
        <v>0</v>
      </c>
      <c r="H195" s="88">
        <f t="shared" ca="1" si="26"/>
        <v>0</v>
      </c>
    </row>
    <row r="196" spans="2:8" x14ac:dyDescent="0.4">
      <c r="B196" s="26">
        <f t="shared" si="21"/>
        <v>0</v>
      </c>
      <c r="C196" s="89">
        <f t="shared" si="22"/>
        <v>0</v>
      </c>
      <c r="D196" s="88">
        <f t="shared" ca="1" si="23"/>
        <v>0</v>
      </c>
      <c r="E196" s="90">
        <f t="shared" ca="1" si="27"/>
        <v>0</v>
      </c>
      <c r="F196" s="26">
        <f t="shared" si="24"/>
        <v>0</v>
      </c>
      <c r="G196" s="89">
        <f t="shared" si="25"/>
        <v>0</v>
      </c>
      <c r="H196" s="88">
        <f t="shared" ca="1" si="26"/>
        <v>0</v>
      </c>
    </row>
    <row r="197" spans="2:8" x14ac:dyDescent="0.4">
      <c r="B197" s="26">
        <f t="shared" si="21"/>
        <v>0</v>
      </c>
      <c r="C197" s="89">
        <f t="shared" si="22"/>
        <v>0</v>
      </c>
      <c r="D197" s="88">
        <f t="shared" ca="1" si="23"/>
        <v>0</v>
      </c>
      <c r="E197" s="90">
        <f t="shared" ca="1" si="27"/>
        <v>0</v>
      </c>
      <c r="F197" s="26">
        <f t="shared" si="24"/>
        <v>0</v>
      </c>
      <c r="G197" s="89">
        <f t="shared" si="25"/>
        <v>0</v>
      </c>
      <c r="H197" s="88">
        <f t="shared" ca="1" si="26"/>
        <v>0</v>
      </c>
    </row>
    <row r="198" spans="2:8" x14ac:dyDescent="0.4">
      <c r="B198" s="26">
        <f t="shared" si="21"/>
        <v>0</v>
      </c>
      <c r="C198" s="89">
        <f t="shared" si="22"/>
        <v>0</v>
      </c>
      <c r="D198" s="88">
        <f t="shared" ca="1" si="23"/>
        <v>0</v>
      </c>
      <c r="E198" s="90">
        <f t="shared" ca="1" si="27"/>
        <v>0</v>
      </c>
      <c r="F198" s="26">
        <f t="shared" si="24"/>
        <v>0</v>
      </c>
      <c r="G198" s="89">
        <f t="shared" si="25"/>
        <v>0</v>
      </c>
      <c r="H198" s="88">
        <f t="shared" ca="1" si="26"/>
        <v>0</v>
      </c>
    </row>
    <row r="199" spans="2:8" x14ac:dyDescent="0.4">
      <c r="B199" s="26">
        <f t="shared" ref="B199:B200" si="28">IF(ROW()-6&lt;=$D$1,VLOOKUP(ROW()-6,試算借,5,FALSE),0)</f>
        <v>0</v>
      </c>
      <c r="C199" s="89">
        <f t="shared" ref="C199:C200" si="29">IF(ROW()-6&lt;=$D$1,VLOOKUP(ROW()-6,試算借,7,FALSE),IF(ROW()-7=MAX($D$1,$H$1),"合計",0))</f>
        <v>0</v>
      </c>
      <c r="D199" s="88">
        <f t="shared" ref="D199:D200" ca="1" si="30">IF(ROW()-6&lt;=$D$1,VLOOKUP(ROW()-6,試算借,9,FALSE),IF(ROW()-7=MAX($D$1,$H$1),SUM(OFFSET($D$7,0,0,ROW()-7,1)),0))</f>
        <v>0</v>
      </c>
      <c r="E199" s="90">
        <f t="shared" ca="1" si="27"/>
        <v>0</v>
      </c>
      <c r="F199" s="26">
        <f t="shared" ref="F199:F200" si="31">IF(ROW()-6&lt;=$H$1,VLOOKUP(ROW()-6,試算貸,3,FALSE),0)</f>
        <v>0</v>
      </c>
      <c r="G199" s="89">
        <f t="shared" ref="G199:G200" si="32">IF(ROW()-6&lt;=$H$1,VLOOKUP(ROW()-6,試算貸,5,FALSE),IF(ROW()-7=MAX($D$1,$H$1),"合計",0))</f>
        <v>0</v>
      </c>
      <c r="H199" s="88">
        <f t="shared" ref="H199:H200" ca="1" si="33">IF(ROW()-6&lt;=$H$1,VLOOKUP(ROW()-6,試算貸,7,FALSE),IF(ROW()-7=MAX($D$1,$H$1),SUM(OFFSET($H$7,0,0,ROW()-7,1)),0))</f>
        <v>0</v>
      </c>
    </row>
    <row r="200" spans="2:8" x14ac:dyDescent="0.4">
      <c r="B200" s="26">
        <f t="shared" si="28"/>
        <v>0</v>
      </c>
      <c r="C200" s="89">
        <f t="shared" si="29"/>
        <v>0</v>
      </c>
      <c r="D200" s="88">
        <f t="shared" ca="1" si="30"/>
        <v>0</v>
      </c>
      <c r="E200" s="90">
        <f t="shared" ca="1" si="27"/>
        <v>0</v>
      </c>
      <c r="F200" s="26">
        <f t="shared" si="31"/>
        <v>0</v>
      </c>
      <c r="G200" s="89">
        <f t="shared" si="32"/>
        <v>0</v>
      </c>
      <c r="H200" s="88">
        <f t="shared" ca="1" si="33"/>
        <v>0</v>
      </c>
    </row>
  </sheetData>
  <sheetProtection sheet="1" objects="1" scenarios="1"/>
  <phoneticPr fontId="2" type="noConversion"/>
  <conditionalFormatting sqref="C7:C200 G7:G200">
    <cfRule type="cellIs" dxfId="26" priority="1" stopIfTrue="1" operator="equal">
      <formula>"合計"</formula>
    </cfRule>
  </conditionalFormatting>
  <conditionalFormatting sqref="D7:D200">
    <cfRule type="expression" dxfId="25" priority="2" stopIfTrue="1">
      <formula>$C7="合計"</formula>
    </cfRule>
  </conditionalFormatting>
  <conditionalFormatting sqref="H7:H200">
    <cfRule type="expression" dxfId="24" priority="3" stopIfTrue="1">
      <formula>$G7="合計"</formula>
    </cfRule>
  </conditionalFormatting>
  <conditionalFormatting sqref="F7:F200">
    <cfRule type="expression" dxfId="23" priority="4" stopIfTrue="1">
      <formula>"(D7+F7)&gt;1"</formula>
    </cfRule>
  </conditionalFormatting>
  <conditionalFormatting sqref="E7:E200">
    <cfRule type="cellIs" dxfId="22" priority="5" stopIfTrue="1" operator="greaterThan">
      <formula>0</formula>
    </cfRule>
  </conditionalFormatting>
  <printOptions horizontalCentered="1"/>
  <pageMargins left="0.59055118110236227" right="0.27559055118110237" top="0.51181102362204722" bottom="0.51181102362204722" header="0.51181102362204722" footer="0.51181102362204722"/>
  <pageSetup paperSize="9" scale="90" orientation="portrait" r:id="rId1"/>
  <headerFooter alignWithMargins="0"/>
  <legacyDrawing r:id="rId2"/>
  <picture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5050"/>
    <outlinePr summaryBelow="0" summaryRight="0"/>
    <pageSetUpPr autoPageBreaks="0" fitToPage="1"/>
  </sheetPr>
  <dimension ref="A1:S267"/>
  <sheetViews>
    <sheetView showGridLines="0" topLeftCell="M1" zoomScale="90" zoomScaleNormal="90" workbookViewId="0">
      <pane ySplit="2" topLeftCell="A3" activePane="bottomLeft" state="frozen"/>
      <selection activeCell="L1" sqref="L1"/>
      <selection pane="bottomLeft" activeCell="N5" sqref="N5"/>
    </sheetView>
  </sheetViews>
  <sheetFormatPr defaultColWidth="9" defaultRowHeight="17" x14ac:dyDescent="0.4"/>
  <cols>
    <col min="1" max="1" width="3.453125" style="32" hidden="1" customWidth="1"/>
    <col min="2" max="2" width="7.7265625" style="30" hidden="1" customWidth="1"/>
    <col min="3" max="3" width="2.453125" style="30" hidden="1" customWidth="1"/>
    <col min="4" max="4" width="7.7265625" style="30" hidden="1" customWidth="1"/>
    <col min="5" max="5" width="2.453125" style="30" hidden="1" customWidth="1"/>
    <col min="6" max="6" width="7.7265625" style="30" hidden="1" customWidth="1"/>
    <col min="7" max="7" width="2.453125" style="30" hidden="1" customWidth="1"/>
    <col min="8" max="8" width="7.7265625" style="30" hidden="1" customWidth="1"/>
    <col min="9" max="9" width="2.453125" style="30" hidden="1" customWidth="1"/>
    <col min="10" max="10" width="7.7265625" style="30" hidden="1" customWidth="1"/>
    <col min="11" max="11" width="2.453125" style="30" hidden="1" customWidth="1"/>
    <col min="12" max="12" width="7.7265625" style="30" hidden="1" customWidth="1"/>
    <col min="13" max="13" width="8.6328125" style="116" customWidth="1"/>
    <col min="14" max="14" width="5.1796875" style="32" customWidth="1"/>
    <col min="15" max="15" width="46.26953125" style="30" customWidth="1"/>
    <col min="16" max="16" width="7.1796875" style="32" bestFit="1" customWidth="1"/>
    <col min="17" max="18" width="14.6328125" style="30" customWidth="1"/>
    <col min="19" max="16384" width="9" style="30"/>
  </cols>
  <sheetData>
    <row r="1" spans="1:18" s="175" customFormat="1" ht="17" customHeight="1" x14ac:dyDescent="0.4">
      <c r="A1" s="185"/>
      <c r="C1" s="180"/>
      <c r="D1" s="181">
        <f>COUNTIF(D3:D92,TRUE)</f>
        <v>5</v>
      </c>
      <c r="E1" s="180"/>
      <c r="F1" s="181">
        <f>COUNTIF(F93:F158,TRUE)</f>
        <v>6</v>
      </c>
      <c r="G1" s="180"/>
      <c r="H1" s="181">
        <f>COUNTIF(H159:H267,TRUE)</f>
        <v>15</v>
      </c>
      <c r="I1" s="180"/>
      <c r="J1" s="181">
        <f>COUNTIF(J4:J266,TRUE)</f>
        <v>2</v>
      </c>
      <c r="K1" s="180"/>
      <c r="L1" s="181">
        <f>COUNTIF(L4:L266,TRUE)</f>
        <v>2</v>
      </c>
      <c r="M1" s="182" t="str">
        <f ca="1">日記簿!F1</f>
        <v/>
      </c>
      <c r="N1" s="182"/>
      <c r="P1" s="203">
        <f>ROUND(SUMIF(P4:P155,"借",Q4:Q155),4)-ROUND(SUMIF(P4:P155,"貸",Q4:Q155),4)</f>
        <v>0</v>
      </c>
      <c r="Q1" s="205" t="str">
        <f>IF(ROUND(Q92,4)&lt;&gt;ROUND(Q158,4),"●BS不平","")</f>
        <v/>
      </c>
      <c r="R1" s="175" t="str">
        <f ca="1">IF(COUNTBLANK(C3:K267)=0,"","●A~I欄公式遺失,新增科目時請整列複製●")</f>
        <v/>
      </c>
    </row>
    <row r="2" spans="1:18" s="123" customFormat="1" x14ac:dyDescent="0.4">
      <c r="A2" s="216" t="s">
        <v>374</v>
      </c>
      <c r="B2" s="216"/>
      <c r="C2" s="117" t="s">
        <v>6</v>
      </c>
      <c r="D2" s="118"/>
      <c r="E2" s="117"/>
      <c r="F2" s="118"/>
      <c r="G2" s="119" t="s">
        <v>245</v>
      </c>
      <c r="H2" s="120"/>
      <c r="I2" s="121" t="s">
        <v>170</v>
      </c>
      <c r="J2" s="122"/>
      <c r="K2" s="122"/>
      <c r="L2" s="122"/>
      <c r="M2" s="31" t="s">
        <v>282</v>
      </c>
      <c r="N2" s="31" t="s">
        <v>262</v>
      </c>
      <c r="O2" s="171" t="s">
        <v>285</v>
      </c>
      <c r="P2" s="31" t="s">
        <v>433</v>
      </c>
      <c r="Q2" s="143" t="str">
        <f>"BS:"&amp;MONTH(資產負債表日)&amp;"/"&amp;DAY(資產負債表日)</f>
        <v>BS:12/31</v>
      </c>
      <c r="R2" s="143" t="str">
        <f>"IS:"&amp;MONTH(損益表起日)&amp;"/"&amp;DAY(損益表起日)&amp;"~"&amp;MONTH(損益表訖日)&amp;"/"&amp;DAY(損益表訖日)</f>
        <v>IS:1/1~12/31</v>
      </c>
    </row>
    <row r="3" spans="1:18" x14ac:dyDescent="0.4">
      <c r="A3" s="239" t="s">
        <v>371</v>
      </c>
      <c r="B3" s="217" t="s">
        <v>371</v>
      </c>
      <c r="C3" s="157">
        <f ca="1">IF(D3,COUNTIF(OFFSET(D3,ROW()*-1+3,,ROW()-2),TRUE)," ")</f>
        <v>1</v>
      </c>
      <c r="D3" s="157" t="b">
        <f>D43</f>
        <v>1</v>
      </c>
      <c r="E3" s="157" t="s">
        <v>283</v>
      </c>
      <c r="F3" s="157" t="s">
        <v>283</v>
      </c>
      <c r="G3" s="158" t="s">
        <v>283</v>
      </c>
      <c r="H3" s="159" t="s">
        <v>283</v>
      </c>
      <c r="I3" s="160" t="s">
        <v>283</v>
      </c>
      <c r="J3" s="161" t="s">
        <v>283</v>
      </c>
      <c r="K3" s="160" t="s">
        <v>283</v>
      </c>
      <c r="L3" s="161" t="s">
        <v>283</v>
      </c>
      <c r="M3" s="33"/>
      <c r="N3" s="31"/>
      <c r="O3" s="33" t="s">
        <v>7</v>
      </c>
      <c r="P3" s="31"/>
      <c r="Q3" s="143"/>
      <c r="R3" s="143"/>
    </row>
    <row r="4" spans="1:18" x14ac:dyDescent="0.4">
      <c r="A4" s="239">
        <f ca="1">IF(B4,COUNTIF(OFFSET(B4,ROW()*-1+3,,ROW()-2),TRUE)," ")</f>
        <v>1</v>
      </c>
      <c r="B4" s="217" t="b">
        <f>N4="Y"</f>
        <v>1</v>
      </c>
      <c r="C4" s="157" t="str">
        <f t="shared" ref="C4:C68" ca="1" si="0">IF(D4,COUNTIF(OFFSET(D4,ROW()*-1+3,,ROW()-2),TRUE)," ")</f>
        <v xml:space="preserve"> </v>
      </c>
      <c r="D4" s="157" t="b">
        <f>Q4&lt;&gt;0</f>
        <v>0</v>
      </c>
      <c r="E4" s="157" t="s">
        <v>283</v>
      </c>
      <c r="F4" s="157" t="s">
        <v>283</v>
      </c>
      <c r="G4" s="158" t="s">
        <v>283</v>
      </c>
      <c r="H4" s="159" t="s">
        <v>283</v>
      </c>
      <c r="I4" s="160" t="str">
        <f ca="1">IF(J4,COUNTIF(OFFSET(J4,ROW()*-1+3,,ROW()-2),TRUE)," ")</f>
        <v xml:space="preserve"> </v>
      </c>
      <c r="J4" s="160" t="b">
        <f>AND(P4="借",Q4&lt;&gt;0)</f>
        <v>0</v>
      </c>
      <c r="K4" s="160" t="str">
        <f ca="1">IF(L4,COUNTIF(OFFSET(L4,ROW()*-1+3,,ROW()-2),TRUE)," ")</f>
        <v xml:space="preserve"> </v>
      </c>
      <c r="L4" s="160" t="b">
        <f>AND(P4="貸",Q4&lt;&gt;0)</f>
        <v>0</v>
      </c>
      <c r="M4" s="256">
        <v>1111</v>
      </c>
      <c r="N4" s="215" t="s">
        <v>294</v>
      </c>
      <c r="O4" s="257" t="s">
        <v>263</v>
      </c>
      <c r="P4" s="215" t="s">
        <v>11</v>
      </c>
      <c r="Q4" s="144" cm="1">
        <f t="array" ref="Q4">IF(N4="Y",IF($P4="借",SUMPRODUCT((傳票日期&lt;=資產負債表日)*(傳票科目=$M4)*(傳票借方))-SUMPRODUCT((傳票日期&lt;=資產負債表日)*(傳票科目=$M4)*(傳票貸方)),SUMPRODUCT((傳票日期&lt;=資產負債表日)*(傳票科目=$M4)*(傳票貸方))-SUMPRODUCT((傳票日期&lt;=資產負債表日)*(傳票科目=$M4)*(傳票借方))),0)</f>
        <v>0</v>
      </c>
      <c r="R4" s="145"/>
    </row>
    <row r="5" spans="1:18" x14ac:dyDescent="0.4">
      <c r="A5" s="239" t="str">
        <f ca="1">IF(B5,COUNTIF(OFFSET(B5,ROW()*-1+3,,ROW()-2),TRUE)," ")</f>
        <v xml:space="preserve"> </v>
      </c>
      <c r="B5" s="217" t="b">
        <f t="shared" ref="B5:B68" si="1">N5="Y"</f>
        <v>0</v>
      </c>
      <c r="C5" s="157" t="str">
        <f t="shared" ca="1" si="0"/>
        <v xml:space="preserve"> </v>
      </c>
      <c r="D5" s="157" t="b">
        <f>Q5&lt;&gt;0</f>
        <v>0</v>
      </c>
      <c r="E5" s="157" t="s">
        <v>283</v>
      </c>
      <c r="F5" s="157" t="s">
        <v>283</v>
      </c>
      <c r="G5" s="158" t="s">
        <v>283</v>
      </c>
      <c r="H5" s="159" t="s">
        <v>283</v>
      </c>
      <c r="I5" s="160" t="str">
        <f t="shared" ref="I5:I42" ca="1" si="2">IF(J5,COUNTIF(OFFSET(J5,ROW()*-1+3,,ROW()-2),TRUE)," ")</f>
        <v xml:space="preserve"> </v>
      </c>
      <c r="J5" s="160" t="b">
        <f t="shared" ref="J5:J69" si="3">AND(P5="借",Q5&lt;&gt;0)</f>
        <v>0</v>
      </c>
      <c r="K5" s="160" t="str">
        <f t="shared" ref="K5:K42" ca="1" si="4">IF(L5,COUNTIF(OFFSET(L5,ROW()*-1+3,,ROW()-2),TRUE)," ")</f>
        <v xml:space="preserve"> </v>
      </c>
      <c r="L5" s="160" t="b">
        <f t="shared" ref="L5:L69" si="5">AND(P5="貸",Q5&lt;&gt;0)</f>
        <v>0</v>
      </c>
      <c r="M5" s="256">
        <v>1112</v>
      </c>
      <c r="N5" s="215" t="s">
        <v>497</v>
      </c>
      <c r="O5" s="257" t="s">
        <v>332</v>
      </c>
      <c r="P5" s="215" t="s">
        <v>11</v>
      </c>
      <c r="Q5" s="144">
        <f t="shared" ref="Q4:Q42" si="6">IF(N5="Y",IF($P5="借",SUMPRODUCT((傳票日期&lt;=資產負債表日)*(傳票科目=$M5)*(傳票借方))-SUMPRODUCT((傳票日期&lt;=資產負債表日)*(傳票科目=$M5)*(傳票貸方)),SUMPRODUCT((傳票日期&lt;=資產負債表日)*(傳票科目=$M5)*(傳票貸方))-SUMPRODUCT((傳票日期&lt;=資產負債表日)*(傳票科目=$M5)*(傳票借方))),0)</f>
        <v>0</v>
      </c>
      <c r="R5" s="145"/>
    </row>
    <row r="6" spans="1:18" x14ac:dyDescent="0.4">
      <c r="A6" s="239">
        <f t="shared" ref="A6:A69" ca="1" si="7">IF(B6,COUNTIF(OFFSET(B6,ROW()*-1+3,,ROW()-2),TRUE)," ")</f>
        <v>2</v>
      </c>
      <c r="B6" s="217" t="b">
        <f t="shared" si="1"/>
        <v>1</v>
      </c>
      <c r="C6" s="157">
        <f t="shared" ref="C6" ca="1" si="8">IF(D6,COUNTIF(OFFSET(D6,ROW()*-1+3,,ROW()-2),TRUE)," ")</f>
        <v>2</v>
      </c>
      <c r="D6" s="157" t="b">
        <f t="shared" ref="D6" si="9">Q6&lt;&gt;0</f>
        <v>1</v>
      </c>
      <c r="E6" s="157" t="s">
        <v>283</v>
      </c>
      <c r="F6" s="157" t="s">
        <v>283</v>
      </c>
      <c r="G6" s="158" t="s">
        <v>283</v>
      </c>
      <c r="H6" s="159" t="s">
        <v>283</v>
      </c>
      <c r="I6" s="160">
        <f t="shared" ref="I6" ca="1" si="10">IF(J6,COUNTIF(OFFSET(J6,ROW()*-1+3,,ROW()-2),TRUE)," ")</f>
        <v>1</v>
      </c>
      <c r="J6" s="160" t="b">
        <f t="shared" ref="J6" si="11">AND(P6="借",Q6&lt;&gt;0)</f>
        <v>1</v>
      </c>
      <c r="K6" s="160" t="str">
        <f t="shared" ref="K6" ca="1" si="12">IF(L6,COUNTIF(OFFSET(L6,ROW()*-1+3,,ROW()-2),TRUE)," ")</f>
        <v xml:space="preserve"> </v>
      </c>
      <c r="L6" s="160" t="b">
        <f t="shared" ref="L6" si="13">AND(P6="貸",Q6&lt;&gt;0)</f>
        <v>0</v>
      </c>
      <c r="M6" s="256">
        <v>11121</v>
      </c>
      <c r="N6" s="215" t="s">
        <v>436</v>
      </c>
      <c r="O6" s="257" t="s">
        <v>139</v>
      </c>
      <c r="P6" s="215" t="s">
        <v>11</v>
      </c>
      <c r="Q6" s="144">
        <f t="shared" ref="Q6" si="14">IF(N6="Y",IF($P6="借",SUMPRODUCT((傳票日期&lt;=資產負債表日)*(傳票科目=$M6)*(傳票借方))-SUMPRODUCT((傳票日期&lt;=資產負債表日)*(傳票科目=$M6)*(傳票貸方)),SUMPRODUCT((傳票日期&lt;=資產負債表日)*(傳票科目=$M6)*(傳票貸方))-SUMPRODUCT((傳票日期&lt;=資產負債表日)*(傳票科目=$M6)*(傳票借方))),0)</f>
        <v>1005500</v>
      </c>
      <c r="R6" s="145"/>
    </row>
    <row r="7" spans="1:18" x14ac:dyDescent="0.4">
      <c r="A7" s="239">
        <f t="shared" ca="1" si="7"/>
        <v>3</v>
      </c>
      <c r="B7" s="217" t="b">
        <f t="shared" si="1"/>
        <v>1</v>
      </c>
      <c r="C7" s="157" t="str">
        <f t="shared" ca="1" si="0"/>
        <v xml:space="preserve"> </v>
      </c>
      <c r="D7" s="157" t="b">
        <f t="shared" ref="D7:D43" si="15">Q7&lt;&gt;0</f>
        <v>0</v>
      </c>
      <c r="E7" s="157" t="s">
        <v>283</v>
      </c>
      <c r="F7" s="157" t="s">
        <v>283</v>
      </c>
      <c r="G7" s="158" t="s">
        <v>283</v>
      </c>
      <c r="H7" s="159" t="s">
        <v>283</v>
      </c>
      <c r="I7" s="160" t="str">
        <f t="shared" ca="1" si="2"/>
        <v xml:space="preserve"> </v>
      </c>
      <c r="J7" s="160" t="b">
        <f t="shared" si="3"/>
        <v>0</v>
      </c>
      <c r="K7" s="160" t="str">
        <f t="shared" ca="1" si="4"/>
        <v xml:space="preserve"> </v>
      </c>
      <c r="L7" s="160" t="b">
        <f t="shared" si="5"/>
        <v>0</v>
      </c>
      <c r="M7" s="256">
        <v>11122</v>
      </c>
      <c r="N7" s="215" t="s">
        <v>417</v>
      </c>
      <c r="O7" s="257" t="s">
        <v>138</v>
      </c>
      <c r="P7" s="215" t="s">
        <v>11</v>
      </c>
      <c r="Q7" s="144">
        <f t="shared" si="6"/>
        <v>0</v>
      </c>
      <c r="R7" s="145"/>
    </row>
    <row r="8" spans="1:18" x14ac:dyDescent="0.4">
      <c r="A8" s="239" t="str">
        <f t="shared" ca="1" si="7"/>
        <v xml:space="preserve"> </v>
      </c>
      <c r="B8" s="217" t="b">
        <f t="shared" si="1"/>
        <v>0</v>
      </c>
      <c r="C8" s="157" t="str">
        <f t="shared" ca="1" si="0"/>
        <v xml:space="preserve"> </v>
      </c>
      <c r="D8" s="157" t="b">
        <f t="shared" si="15"/>
        <v>0</v>
      </c>
      <c r="E8" s="157" t="s">
        <v>283</v>
      </c>
      <c r="F8" s="157" t="s">
        <v>283</v>
      </c>
      <c r="G8" s="158" t="s">
        <v>283</v>
      </c>
      <c r="H8" s="159" t="s">
        <v>283</v>
      </c>
      <c r="I8" s="160" t="str">
        <f t="shared" ca="1" si="2"/>
        <v xml:space="preserve"> </v>
      </c>
      <c r="J8" s="160" t="b">
        <f t="shared" si="3"/>
        <v>0</v>
      </c>
      <c r="K8" s="160" t="str">
        <f t="shared" ca="1" si="4"/>
        <v xml:space="preserve"> </v>
      </c>
      <c r="L8" s="160" t="b">
        <f t="shared" si="5"/>
        <v>0</v>
      </c>
      <c r="M8" s="256">
        <v>11123</v>
      </c>
      <c r="N8" s="215"/>
      <c r="O8" s="257" t="s">
        <v>265</v>
      </c>
      <c r="P8" s="215" t="s">
        <v>11</v>
      </c>
      <c r="Q8" s="144">
        <f t="shared" si="6"/>
        <v>0</v>
      </c>
      <c r="R8" s="145"/>
    </row>
    <row r="9" spans="1:18" x14ac:dyDescent="0.4">
      <c r="A9" s="239" t="str">
        <f t="shared" ca="1" si="7"/>
        <v xml:space="preserve"> </v>
      </c>
      <c r="B9" s="217" t="b">
        <f t="shared" si="1"/>
        <v>0</v>
      </c>
      <c r="C9" s="157" t="str">
        <f t="shared" ca="1" si="0"/>
        <v xml:space="preserve"> </v>
      </c>
      <c r="D9" s="157" t="b">
        <f t="shared" si="15"/>
        <v>0</v>
      </c>
      <c r="E9" s="157" t="s">
        <v>283</v>
      </c>
      <c r="F9" s="157" t="s">
        <v>283</v>
      </c>
      <c r="G9" s="158" t="s">
        <v>283</v>
      </c>
      <c r="H9" s="159" t="s">
        <v>283</v>
      </c>
      <c r="I9" s="160" t="str">
        <f t="shared" ca="1" si="2"/>
        <v xml:space="preserve"> </v>
      </c>
      <c r="J9" s="160" t="b">
        <f t="shared" si="3"/>
        <v>0</v>
      </c>
      <c r="K9" s="160" t="str">
        <f t="shared" ca="1" si="4"/>
        <v xml:space="preserve"> </v>
      </c>
      <c r="L9" s="160" t="b">
        <f t="shared" si="5"/>
        <v>0</v>
      </c>
      <c r="M9" s="256">
        <v>11124</v>
      </c>
      <c r="N9" s="215"/>
      <c r="O9" s="257" t="s">
        <v>266</v>
      </c>
      <c r="P9" s="215" t="s">
        <v>11</v>
      </c>
      <c r="Q9" s="144">
        <f t="shared" si="6"/>
        <v>0</v>
      </c>
      <c r="R9" s="145"/>
    </row>
    <row r="10" spans="1:18" x14ac:dyDescent="0.4">
      <c r="A10" s="239" t="str">
        <f t="shared" ca="1" si="7"/>
        <v xml:space="preserve"> </v>
      </c>
      <c r="B10" s="217" t="b">
        <f t="shared" si="1"/>
        <v>0</v>
      </c>
      <c r="C10" s="157" t="str">
        <f t="shared" ca="1" si="0"/>
        <v xml:space="preserve"> </v>
      </c>
      <c r="D10" s="157" t="b">
        <f t="shared" si="15"/>
        <v>0</v>
      </c>
      <c r="E10" s="157" t="s">
        <v>283</v>
      </c>
      <c r="F10" s="157" t="s">
        <v>283</v>
      </c>
      <c r="G10" s="158" t="s">
        <v>283</v>
      </c>
      <c r="H10" s="159" t="s">
        <v>283</v>
      </c>
      <c r="I10" s="160" t="str">
        <f t="shared" ca="1" si="2"/>
        <v xml:space="preserve"> </v>
      </c>
      <c r="J10" s="160" t="b">
        <f t="shared" si="3"/>
        <v>0</v>
      </c>
      <c r="K10" s="160" t="str">
        <f t="shared" ca="1" si="4"/>
        <v xml:space="preserve"> </v>
      </c>
      <c r="L10" s="160" t="b">
        <f t="shared" si="5"/>
        <v>0</v>
      </c>
      <c r="M10" s="256">
        <v>1113</v>
      </c>
      <c r="N10" s="215"/>
      <c r="O10" s="257" t="s">
        <v>182</v>
      </c>
      <c r="P10" s="215" t="s">
        <v>11</v>
      </c>
      <c r="Q10" s="144">
        <f t="shared" si="6"/>
        <v>0</v>
      </c>
      <c r="R10" s="145"/>
    </row>
    <row r="11" spans="1:18" x14ac:dyDescent="0.4">
      <c r="A11" s="239" t="str">
        <f t="shared" ca="1" si="7"/>
        <v xml:space="preserve"> </v>
      </c>
      <c r="B11" s="217" t="b">
        <f t="shared" si="1"/>
        <v>0</v>
      </c>
      <c r="C11" s="157" t="str">
        <f t="shared" ca="1" si="0"/>
        <v xml:space="preserve"> </v>
      </c>
      <c r="D11" s="157" t="b">
        <f t="shared" si="15"/>
        <v>0</v>
      </c>
      <c r="E11" s="157" t="s">
        <v>283</v>
      </c>
      <c r="F11" s="157" t="s">
        <v>283</v>
      </c>
      <c r="G11" s="158" t="s">
        <v>283</v>
      </c>
      <c r="H11" s="159" t="s">
        <v>283</v>
      </c>
      <c r="I11" s="160" t="str">
        <f t="shared" ca="1" si="2"/>
        <v xml:space="preserve"> </v>
      </c>
      <c r="J11" s="160" t="b">
        <f t="shared" si="3"/>
        <v>0</v>
      </c>
      <c r="K11" s="160" t="str">
        <f t="shared" ca="1" si="4"/>
        <v xml:space="preserve"> </v>
      </c>
      <c r="L11" s="160" t="b">
        <f t="shared" si="5"/>
        <v>0</v>
      </c>
      <c r="M11" s="256">
        <v>1114</v>
      </c>
      <c r="N11" s="215"/>
      <c r="O11" s="257" t="s">
        <v>12</v>
      </c>
      <c r="P11" s="215" t="s">
        <v>11</v>
      </c>
      <c r="Q11" s="144">
        <f t="shared" si="6"/>
        <v>0</v>
      </c>
      <c r="R11" s="145"/>
    </row>
    <row r="12" spans="1:18" x14ac:dyDescent="0.4">
      <c r="A12" s="239" t="str">
        <f t="shared" ca="1" si="7"/>
        <v xml:space="preserve"> </v>
      </c>
      <c r="B12" s="217" t="b">
        <f t="shared" si="1"/>
        <v>0</v>
      </c>
      <c r="C12" s="157" t="str">
        <f t="shared" ca="1" si="0"/>
        <v xml:space="preserve"> </v>
      </c>
      <c r="D12" s="157" t="b">
        <f t="shared" si="15"/>
        <v>0</v>
      </c>
      <c r="E12" s="157" t="s">
        <v>283</v>
      </c>
      <c r="F12" s="157" t="s">
        <v>283</v>
      </c>
      <c r="G12" s="158" t="s">
        <v>283</v>
      </c>
      <c r="H12" s="159" t="s">
        <v>283</v>
      </c>
      <c r="I12" s="160" t="str">
        <f t="shared" ca="1" si="2"/>
        <v xml:space="preserve"> </v>
      </c>
      <c r="J12" s="160" t="b">
        <f t="shared" si="3"/>
        <v>0</v>
      </c>
      <c r="K12" s="160" t="str">
        <f t="shared" ca="1" si="4"/>
        <v xml:space="preserve"> </v>
      </c>
      <c r="L12" s="160" t="b">
        <f t="shared" si="5"/>
        <v>0</v>
      </c>
      <c r="M12" s="256">
        <v>1151</v>
      </c>
      <c r="N12" s="215"/>
      <c r="O12" s="257" t="s">
        <v>183</v>
      </c>
      <c r="P12" s="215" t="s">
        <v>11</v>
      </c>
      <c r="Q12" s="144">
        <f t="shared" si="6"/>
        <v>0</v>
      </c>
      <c r="R12" s="145"/>
    </row>
    <row r="13" spans="1:18" x14ac:dyDescent="0.4">
      <c r="A13" s="239" t="str">
        <f t="shared" ca="1" si="7"/>
        <v xml:space="preserve"> </v>
      </c>
      <c r="B13" s="217" t="b">
        <f t="shared" si="1"/>
        <v>0</v>
      </c>
      <c r="C13" s="157" t="str">
        <f t="shared" ca="1" si="0"/>
        <v xml:space="preserve"> </v>
      </c>
      <c r="D13" s="157" t="b">
        <f t="shared" si="15"/>
        <v>0</v>
      </c>
      <c r="E13" s="157" t="s">
        <v>283</v>
      </c>
      <c r="F13" s="157" t="s">
        <v>283</v>
      </c>
      <c r="G13" s="158" t="s">
        <v>283</v>
      </c>
      <c r="H13" s="159" t="s">
        <v>283</v>
      </c>
      <c r="I13" s="160" t="str">
        <f t="shared" ca="1" si="2"/>
        <v xml:space="preserve"> </v>
      </c>
      <c r="J13" s="160" t="b">
        <f t="shared" si="3"/>
        <v>0</v>
      </c>
      <c r="K13" s="160" t="str">
        <f t="shared" ca="1" si="4"/>
        <v xml:space="preserve"> </v>
      </c>
      <c r="L13" s="160" t="b">
        <f t="shared" si="5"/>
        <v>0</v>
      </c>
      <c r="M13" s="256">
        <v>1154</v>
      </c>
      <c r="N13" s="215"/>
      <c r="O13" s="257" t="s">
        <v>187</v>
      </c>
      <c r="P13" s="215" t="s">
        <v>11</v>
      </c>
      <c r="Q13" s="144">
        <f t="shared" si="6"/>
        <v>0</v>
      </c>
      <c r="R13" s="145"/>
    </row>
    <row r="14" spans="1:18" x14ac:dyDescent="0.4">
      <c r="A14" s="239" t="str">
        <f t="shared" ca="1" si="7"/>
        <v xml:space="preserve"> </v>
      </c>
      <c r="B14" s="217" t="b">
        <f t="shared" si="1"/>
        <v>0</v>
      </c>
      <c r="C14" s="157" t="str">
        <f t="shared" ca="1" si="0"/>
        <v xml:space="preserve"> </v>
      </c>
      <c r="D14" s="157" t="b">
        <f t="shared" si="15"/>
        <v>0</v>
      </c>
      <c r="E14" s="157" t="s">
        <v>283</v>
      </c>
      <c r="F14" s="157" t="s">
        <v>283</v>
      </c>
      <c r="G14" s="158" t="s">
        <v>283</v>
      </c>
      <c r="H14" s="159" t="s">
        <v>283</v>
      </c>
      <c r="I14" s="160" t="str">
        <f t="shared" ca="1" si="2"/>
        <v xml:space="preserve"> </v>
      </c>
      <c r="J14" s="160" t="b">
        <f t="shared" si="3"/>
        <v>0</v>
      </c>
      <c r="K14" s="160" t="str">
        <f t="shared" ca="1" si="4"/>
        <v xml:space="preserve"> </v>
      </c>
      <c r="L14" s="160" t="b">
        <f t="shared" si="5"/>
        <v>0</v>
      </c>
      <c r="M14" s="256">
        <v>1158</v>
      </c>
      <c r="N14" s="215"/>
      <c r="O14" s="257" t="s">
        <v>184</v>
      </c>
      <c r="P14" s="215" t="s">
        <v>11</v>
      </c>
      <c r="Q14" s="144">
        <f t="shared" si="6"/>
        <v>0</v>
      </c>
      <c r="R14" s="145"/>
    </row>
    <row r="15" spans="1:18" x14ac:dyDescent="0.4">
      <c r="A15" s="239" t="str">
        <f t="shared" ca="1" si="7"/>
        <v xml:space="preserve"> </v>
      </c>
      <c r="B15" s="217" t="b">
        <f t="shared" si="1"/>
        <v>0</v>
      </c>
      <c r="C15" s="157" t="str">
        <f t="shared" ca="1" si="0"/>
        <v xml:space="preserve"> </v>
      </c>
      <c r="D15" s="157" t="b">
        <f t="shared" si="15"/>
        <v>0</v>
      </c>
      <c r="E15" s="157" t="s">
        <v>283</v>
      </c>
      <c r="F15" s="157" t="s">
        <v>283</v>
      </c>
      <c r="G15" s="158" t="s">
        <v>283</v>
      </c>
      <c r="H15" s="159" t="s">
        <v>283</v>
      </c>
      <c r="I15" s="160" t="str">
        <f t="shared" ca="1" si="2"/>
        <v xml:space="preserve"> </v>
      </c>
      <c r="J15" s="160" t="b">
        <f t="shared" si="3"/>
        <v>0</v>
      </c>
      <c r="K15" s="160" t="str">
        <f t="shared" ca="1" si="4"/>
        <v xml:space="preserve"> </v>
      </c>
      <c r="L15" s="160" t="b">
        <f t="shared" si="5"/>
        <v>0</v>
      </c>
      <c r="M15" s="256">
        <v>1161</v>
      </c>
      <c r="N15" s="215"/>
      <c r="O15" s="257" t="s">
        <v>185</v>
      </c>
      <c r="P15" s="215" t="s">
        <v>11</v>
      </c>
      <c r="Q15" s="144">
        <f t="shared" si="6"/>
        <v>0</v>
      </c>
      <c r="R15" s="145"/>
    </row>
    <row r="16" spans="1:18" x14ac:dyDescent="0.4">
      <c r="A16" s="239" t="str">
        <f t="shared" ca="1" si="7"/>
        <v xml:space="preserve"> </v>
      </c>
      <c r="B16" s="217" t="b">
        <f t="shared" si="1"/>
        <v>0</v>
      </c>
      <c r="C16" s="157" t="str">
        <f t="shared" ca="1" si="0"/>
        <v xml:space="preserve"> </v>
      </c>
      <c r="D16" s="157" t="b">
        <f t="shared" si="15"/>
        <v>0</v>
      </c>
      <c r="E16" s="157" t="s">
        <v>283</v>
      </c>
      <c r="F16" s="157" t="s">
        <v>283</v>
      </c>
      <c r="G16" s="158" t="s">
        <v>283</v>
      </c>
      <c r="H16" s="159" t="s">
        <v>283</v>
      </c>
      <c r="I16" s="160" t="str">
        <f t="shared" ca="1" si="2"/>
        <v xml:space="preserve"> </v>
      </c>
      <c r="J16" s="160" t="b">
        <f t="shared" si="3"/>
        <v>0</v>
      </c>
      <c r="K16" s="160" t="str">
        <f t="shared" ca="1" si="4"/>
        <v xml:space="preserve"> </v>
      </c>
      <c r="L16" s="160" t="b">
        <f t="shared" si="5"/>
        <v>0</v>
      </c>
      <c r="M16" s="256">
        <v>1157</v>
      </c>
      <c r="N16" s="215"/>
      <c r="O16" s="257" t="s">
        <v>186</v>
      </c>
      <c r="P16" s="215" t="s">
        <v>11</v>
      </c>
      <c r="Q16" s="144">
        <f t="shared" si="6"/>
        <v>0</v>
      </c>
      <c r="R16" s="145"/>
    </row>
    <row r="17" spans="1:18" x14ac:dyDescent="0.4">
      <c r="A17" s="239" t="str">
        <f t="shared" ca="1" si="7"/>
        <v xml:space="preserve"> </v>
      </c>
      <c r="B17" s="217" t="b">
        <f t="shared" si="1"/>
        <v>0</v>
      </c>
      <c r="C17" s="157" t="str">
        <f t="shared" ca="1" si="0"/>
        <v xml:space="preserve"> </v>
      </c>
      <c r="D17" s="157" t="b">
        <f t="shared" si="15"/>
        <v>0</v>
      </c>
      <c r="E17" s="157" t="s">
        <v>283</v>
      </c>
      <c r="F17" s="157" t="s">
        <v>283</v>
      </c>
      <c r="G17" s="158" t="s">
        <v>283</v>
      </c>
      <c r="H17" s="159" t="s">
        <v>283</v>
      </c>
      <c r="I17" s="160" t="str">
        <f t="shared" ca="1" si="2"/>
        <v xml:space="preserve"> </v>
      </c>
      <c r="J17" s="160" t="b">
        <f t="shared" si="3"/>
        <v>0</v>
      </c>
      <c r="K17" s="160" t="str">
        <f t="shared" ca="1" si="4"/>
        <v xml:space="preserve"> </v>
      </c>
      <c r="L17" s="160" t="b">
        <f t="shared" si="5"/>
        <v>0</v>
      </c>
      <c r="M17" s="256">
        <v>1159</v>
      </c>
      <c r="N17" s="215"/>
      <c r="O17" s="258" t="s">
        <v>302</v>
      </c>
      <c r="P17" s="215" t="s">
        <v>14</v>
      </c>
      <c r="Q17" s="144">
        <f t="shared" si="6"/>
        <v>0</v>
      </c>
      <c r="R17" s="145"/>
    </row>
    <row r="18" spans="1:18" x14ac:dyDescent="0.4">
      <c r="A18" s="239" t="str">
        <f t="shared" ca="1" si="7"/>
        <v xml:space="preserve"> </v>
      </c>
      <c r="B18" s="217" t="b">
        <f t="shared" si="1"/>
        <v>0</v>
      </c>
      <c r="C18" s="157" t="str">
        <f t="shared" ca="1" si="0"/>
        <v xml:space="preserve"> </v>
      </c>
      <c r="D18" s="157" t="b">
        <f t="shared" si="15"/>
        <v>0</v>
      </c>
      <c r="E18" s="157" t="s">
        <v>283</v>
      </c>
      <c r="F18" s="157" t="s">
        <v>283</v>
      </c>
      <c r="G18" s="158" t="s">
        <v>283</v>
      </c>
      <c r="H18" s="159" t="s">
        <v>283</v>
      </c>
      <c r="I18" s="160" t="str">
        <f t="shared" ca="1" si="2"/>
        <v xml:space="preserve"> </v>
      </c>
      <c r="J18" s="160" t="b">
        <f t="shared" si="3"/>
        <v>0</v>
      </c>
      <c r="K18" s="160" t="str">
        <f t="shared" ca="1" si="4"/>
        <v xml:space="preserve"> </v>
      </c>
      <c r="L18" s="160" t="b">
        <f t="shared" si="5"/>
        <v>0</v>
      </c>
      <c r="M18" s="256">
        <v>1125</v>
      </c>
      <c r="N18" s="215"/>
      <c r="O18" s="257" t="s">
        <v>188</v>
      </c>
      <c r="P18" s="215" t="s">
        <v>11</v>
      </c>
      <c r="Q18" s="144">
        <f t="shared" si="6"/>
        <v>0</v>
      </c>
      <c r="R18" s="145"/>
    </row>
    <row r="19" spans="1:18" x14ac:dyDescent="0.4">
      <c r="A19" s="239" t="str">
        <f t="shared" ca="1" si="7"/>
        <v xml:space="preserve"> </v>
      </c>
      <c r="B19" s="217" t="b">
        <f t="shared" si="1"/>
        <v>0</v>
      </c>
      <c r="C19" s="157" t="str">
        <f t="shared" ca="1" si="0"/>
        <v xml:space="preserve"> </v>
      </c>
      <c r="D19" s="157" t="b">
        <f t="shared" si="15"/>
        <v>0</v>
      </c>
      <c r="E19" s="157" t="s">
        <v>283</v>
      </c>
      <c r="F19" s="157" t="s">
        <v>283</v>
      </c>
      <c r="G19" s="158" t="s">
        <v>283</v>
      </c>
      <c r="H19" s="159" t="s">
        <v>283</v>
      </c>
      <c r="I19" s="160" t="str">
        <f t="shared" ca="1" si="2"/>
        <v xml:space="preserve"> </v>
      </c>
      <c r="J19" s="160" t="b">
        <f t="shared" si="3"/>
        <v>0</v>
      </c>
      <c r="K19" s="160" t="str">
        <f t="shared" ca="1" si="4"/>
        <v xml:space="preserve"> </v>
      </c>
      <c r="L19" s="160" t="b">
        <f t="shared" si="5"/>
        <v>0</v>
      </c>
      <c r="M19" s="256">
        <v>1126</v>
      </c>
      <c r="N19" s="215"/>
      <c r="O19" s="258" t="s">
        <v>303</v>
      </c>
      <c r="P19" s="215" t="s">
        <v>14</v>
      </c>
      <c r="Q19" s="144">
        <f t="shared" si="6"/>
        <v>0</v>
      </c>
      <c r="R19" s="145"/>
    </row>
    <row r="20" spans="1:18" x14ac:dyDescent="0.4">
      <c r="A20" s="239">
        <f t="shared" ca="1" si="7"/>
        <v>4</v>
      </c>
      <c r="B20" s="217" t="b">
        <f t="shared" si="1"/>
        <v>1</v>
      </c>
      <c r="C20" s="157" t="str">
        <f t="shared" ca="1" si="0"/>
        <v xml:space="preserve"> </v>
      </c>
      <c r="D20" s="157" t="b">
        <f t="shared" si="15"/>
        <v>0</v>
      </c>
      <c r="E20" s="157" t="s">
        <v>283</v>
      </c>
      <c r="F20" s="157" t="s">
        <v>283</v>
      </c>
      <c r="G20" s="158" t="s">
        <v>283</v>
      </c>
      <c r="H20" s="159" t="s">
        <v>283</v>
      </c>
      <c r="I20" s="160" t="str">
        <f t="shared" ca="1" si="2"/>
        <v xml:space="preserve"> </v>
      </c>
      <c r="J20" s="160" t="b">
        <f t="shared" si="3"/>
        <v>0</v>
      </c>
      <c r="K20" s="160" t="str">
        <f t="shared" ca="1" si="4"/>
        <v xml:space="preserve"> </v>
      </c>
      <c r="L20" s="160" t="b">
        <f t="shared" si="5"/>
        <v>0</v>
      </c>
      <c r="M20" s="256">
        <v>1121</v>
      </c>
      <c r="N20" s="215" t="s">
        <v>351</v>
      </c>
      <c r="O20" s="259" t="s">
        <v>13</v>
      </c>
      <c r="P20" s="215" t="s">
        <v>11</v>
      </c>
      <c r="Q20" s="144">
        <f t="shared" si="6"/>
        <v>0</v>
      </c>
      <c r="R20" s="145"/>
    </row>
    <row r="21" spans="1:18" x14ac:dyDescent="0.4">
      <c r="A21" s="239" t="str">
        <f t="shared" ca="1" si="7"/>
        <v xml:space="preserve"> </v>
      </c>
      <c r="B21" s="217" t="b">
        <f t="shared" si="1"/>
        <v>0</v>
      </c>
      <c r="C21" s="157" t="str">
        <f t="shared" ca="1" si="0"/>
        <v xml:space="preserve"> </v>
      </c>
      <c r="D21" s="157" t="b">
        <f t="shared" si="15"/>
        <v>0</v>
      </c>
      <c r="E21" s="157" t="s">
        <v>283</v>
      </c>
      <c r="F21" s="157" t="s">
        <v>283</v>
      </c>
      <c r="G21" s="158" t="s">
        <v>283</v>
      </c>
      <c r="H21" s="159" t="s">
        <v>283</v>
      </c>
      <c r="I21" s="160" t="str">
        <f t="shared" ca="1" si="2"/>
        <v xml:space="preserve"> </v>
      </c>
      <c r="J21" s="160" t="b">
        <f t="shared" si="3"/>
        <v>0</v>
      </c>
      <c r="K21" s="160" t="str">
        <f t="shared" ca="1" si="4"/>
        <v xml:space="preserve"> </v>
      </c>
      <c r="L21" s="160" t="b">
        <f t="shared" si="5"/>
        <v>0</v>
      </c>
      <c r="M21" s="256">
        <v>1122</v>
      </c>
      <c r="N21" s="215"/>
      <c r="O21" s="258" t="s">
        <v>304</v>
      </c>
      <c r="P21" s="215" t="s">
        <v>14</v>
      </c>
      <c r="Q21" s="144">
        <f t="shared" si="6"/>
        <v>0</v>
      </c>
      <c r="R21" s="145"/>
    </row>
    <row r="22" spans="1:18" x14ac:dyDescent="0.4">
      <c r="A22" s="239">
        <f t="shared" ca="1" si="7"/>
        <v>5</v>
      </c>
      <c r="B22" s="217" t="b">
        <f t="shared" si="1"/>
        <v>1</v>
      </c>
      <c r="C22" s="157" t="str">
        <f t="shared" ca="1" si="0"/>
        <v xml:space="preserve"> </v>
      </c>
      <c r="D22" s="157" t="b">
        <f t="shared" si="15"/>
        <v>0</v>
      </c>
      <c r="E22" s="157" t="s">
        <v>283</v>
      </c>
      <c r="F22" s="157" t="s">
        <v>283</v>
      </c>
      <c r="G22" s="158" t="s">
        <v>283</v>
      </c>
      <c r="H22" s="159" t="s">
        <v>283</v>
      </c>
      <c r="I22" s="160" t="str">
        <f t="shared" ca="1" si="2"/>
        <v xml:space="preserve"> </v>
      </c>
      <c r="J22" s="160" t="b">
        <f t="shared" si="3"/>
        <v>0</v>
      </c>
      <c r="K22" s="160" t="str">
        <f t="shared" ca="1" si="4"/>
        <v xml:space="preserve"> </v>
      </c>
      <c r="L22" s="160" t="b">
        <f t="shared" si="5"/>
        <v>0</v>
      </c>
      <c r="M22" s="256">
        <v>1123</v>
      </c>
      <c r="N22" s="215" t="s">
        <v>264</v>
      </c>
      <c r="O22" s="257" t="s">
        <v>15</v>
      </c>
      <c r="P22" s="215" t="s">
        <v>11</v>
      </c>
      <c r="Q22" s="144">
        <f t="shared" si="6"/>
        <v>0</v>
      </c>
      <c r="R22" s="145"/>
    </row>
    <row r="23" spans="1:18" x14ac:dyDescent="0.4">
      <c r="A23" s="239" t="str">
        <f t="shared" ca="1" si="7"/>
        <v xml:space="preserve"> </v>
      </c>
      <c r="B23" s="217" t="b">
        <f t="shared" si="1"/>
        <v>0</v>
      </c>
      <c r="C23" s="157" t="str">
        <f t="shared" ca="1" si="0"/>
        <v xml:space="preserve"> </v>
      </c>
      <c r="D23" s="157" t="b">
        <f t="shared" si="15"/>
        <v>0</v>
      </c>
      <c r="E23" s="157" t="s">
        <v>283</v>
      </c>
      <c r="F23" s="157" t="s">
        <v>283</v>
      </c>
      <c r="G23" s="158" t="s">
        <v>283</v>
      </c>
      <c r="H23" s="159" t="s">
        <v>283</v>
      </c>
      <c r="I23" s="160" t="str">
        <f t="shared" ca="1" si="2"/>
        <v xml:space="preserve"> </v>
      </c>
      <c r="J23" s="160" t="b">
        <f t="shared" si="3"/>
        <v>0</v>
      </c>
      <c r="K23" s="160" t="str">
        <f t="shared" ca="1" si="4"/>
        <v xml:space="preserve"> </v>
      </c>
      <c r="L23" s="160" t="b">
        <f t="shared" si="5"/>
        <v>0</v>
      </c>
      <c r="M23" s="256">
        <v>1124</v>
      </c>
      <c r="N23" s="215"/>
      <c r="O23" s="258" t="s">
        <v>306</v>
      </c>
      <c r="P23" s="215" t="s">
        <v>14</v>
      </c>
      <c r="Q23" s="144">
        <f t="shared" si="6"/>
        <v>0</v>
      </c>
      <c r="R23" s="145"/>
    </row>
    <row r="24" spans="1:18" x14ac:dyDescent="0.4">
      <c r="A24" s="239" t="str">
        <f t="shared" ca="1" si="7"/>
        <v xml:space="preserve"> </v>
      </c>
      <c r="B24" s="217" t="b">
        <f t="shared" si="1"/>
        <v>0</v>
      </c>
      <c r="C24" s="157" t="str">
        <f t="shared" ca="1" si="0"/>
        <v xml:space="preserve"> </v>
      </c>
      <c r="D24" s="157" t="b">
        <f t="shared" si="15"/>
        <v>0</v>
      </c>
      <c r="E24" s="157" t="s">
        <v>283</v>
      </c>
      <c r="F24" s="157" t="s">
        <v>283</v>
      </c>
      <c r="G24" s="158" t="s">
        <v>283</v>
      </c>
      <c r="H24" s="159" t="s">
        <v>283</v>
      </c>
      <c r="I24" s="160" t="str">
        <f t="shared" ca="1" si="2"/>
        <v xml:space="preserve"> </v>
      </c>
      <c r="J24" s="160" t="b">
        <f t="shared" si="3"/>
        <v>0</v>
      </c>
      <c r="K24" s="160" t="str">
        <f t="shared" ca="1" si="4"/>
        <v xml:space="preserve"> </v>
      </c>
      <c r="L24" s="160" t="b">
        <f t="shared" si="5"/>
        <v>0</v>
      </c>
      <c r="M24" s="256">
        <v>1129</v>
      </c>
      <c r="N24" s="215"/>
      <c r="O24" s="257" t="s">
        <v>189</v>
      </c>
      <c r="P24" s="215" t="s">
        <v>11</v>
      </c>
      <c r="Q24" s="144">
        <f t="shared" si="6"/>
        <v>0</v>
      </c>
      <c r="R24" s="145"/>
    </row>
    <row r="25" spans="1:18" x14ac:dyDescent="0.4">
      <c r="A25" s="239">
        <f t="shared" ca="1" si="7"/>
        <v>6</v>
      </c>
      <c r="B25" s="217" t="b">
        <f t="shared" si="1"/>
        <v>1</v>
      </c>
      <c r="C25" s="157" t="str">
        <f t="shared" ca="1" si="0"/>
        <v xml:space="preserve"> </v>
      </c>
      <c r="D25" s="157" t="b">
        <f t="shared" si="15"/>
        <v>0</v>
      </c>
      <c r="E25" s="157" t="s">
        <v>283</v>
      </c>
      <c r="F25" s="157" t="s">
        <v>283</v>
      </c>
      <c r="G25" s="158" t="s">
        <v>283</v>
      </c>
      <c r="H25" s="159" t="s">
        <v>283</v>
      </c>
      <c r="I25" s="160" t="str">
        <f t="shared" ca="1" si="2"/>
        <v xml:space="preserve"> </v>
      </c>
      <c r="J25" s="160" t="b">
        <f t="shared" si="3"/>
        <v>0</v>
      </c>
      <c r="K25" s="160" t="str">
        <f t="shared" ca="1" si="4"/>
        <v xml:space="preserve"> </v>
      </c>
      <c r="L25" s="160" t="b">
        <f t="shared" si="5"/>
        <v>0</v>
      </c>
      <c r="M25" s="256">
        <v>1131</v>
      </c>
      <c r="N25" s="215" t="s">
        <v>264</v>
      </c>
      <c r="O25" s="257" t="s">
        <v>190</v>
      </c>
      <c r="P25" s="215" t="s">
        <v>11</v>
      </c>
      <c r="Q25" s="144">
        <f t="shared" si="6"/>
        <v>0</v>
      </c>
      <c r="R25" s="145"/>
    </row>
    <row r="26" spans="1:18" x14ac:dyDescent="0.4">
      <c r="A26" s="239" t="str">
        <f t="shared" ca="1" si="7"/>
        <v xml:space="preserve"> </v>
      </c>
      <c r="B26" s="217" t="b">
        <f t="shared" si="1"/>
        <v>0</v>
      </c>
      <c r="C26" s="157" t="str">
        <f t="shared" ca="1" si="0"/>
        <v xml:space="preserve"> </v>
      </c>
      <c r="D26" s="157" t="b">
        <f t="shared" si="15"/>
        <v>0</v>
      </c>
      <c r="E26" s="157" t="s">
        <v>283</v>
      </c>
      <c r="F26" s="157" t="s">
        <v>283</v>
      </c>
      <c r="G26" s="158" t="s">
        <v>283</v>
      </c>
      <c r="H26" s="159" t="s">
        <v>283</v>
      </c>
      <c r="I26" s="160" t="str">
        <f t="shared" ca="1" si="2"/>
        <v xml:space="preserve"> </v>
      </c>
      <c r="J26" s="160" t="b">
        <f t="shared" si="3"/>
        <v>0</v>
      </c>
      <c r="K26" s="160" t="str">
        <f t="shared" ca="1" si="4"/>
        <v xml:space="preserve"> </v>
      </c>
      <c r="L26" s="160" t="b">
        <f t="shared" si="5"/>
        <v>0</v>
      </c>
      <c r="M26" s="256">
        <v>1132</v>
      </c>
      <c r="N26" s="215"/>
      <c r="O26" s="257" t="s">
        <v>191</v>
      </c>
      <c r="P26" s="215" t="s">
        <v>11</v>
      </c>
      <c r="Q26" s="144">
        <f t="shared" si="6"/>
        <v>0</v>
      </c>
      <c r="R26" s="145"/>
    </row>
    <row r="27" spans="1:18" x14ac:dyDescent="0.4">
      <c r="A27" s="239" t="str">
        <f t="shared" ca="1" si="7"/>
        <v xml:space="preserve"> </v>
      </c>
      <c r="B27" s="217" t="b">
        <f t="shared" si="1"/>
        <v>0</v>
      </c>
      <c r="C27" s="157" t="str">
        <f t="shared" ca="1" si="0"/>
        <v xml:space="preserve"> </v>
      </c>
      <c r="D27" s="157" t="b">
        <f t="shared" si="15"/>
        <v>0</v>
      </c>
      <c r="E27" s="157" t="s">
        <v>283</v>
      </c>
      <c r="F27" s="157" t="s">
        <v>283</v>
      </c>
      <c r="G27" s="158" t="s">
        <v>283</v>
      </c>
      <c r="H27" s="159" t="s">
        <v>283</v>
      </c>
      <c r="I27" s="160" t="str">
        <f t="shared" ca="1" si="2"/>
        <v xml:space="preserve"> </v>
      </c>
      <c r="J27" s="160" t="b">
        <f t="shared" si="3"/>
        <v>0</v>
      </c>
      <c r="K27" s="160" t="str">
        <f t="shared" ca="1" si="4"/>
        <v xml:space="preserve"> </v>
      </c>
      <c r="L27" s="160" t="b">
        <f t="shared" si="5"/>
        <v>0</v>
      </c>
      <c r="M27" s="256">
        <v>1133</v>
      </c>
      <c r="N27" s="215"/>
      <c r="O27" s="257" t="s">
        <v>192</v>
      </c>
      <c r="P27" s="215" t="s">
        <v>11</v>
      </c>
      <c r="Q27" s="144">
        <f t="shared" si="6"/>
        <v>0</v>
      </c>
      <c r="R27" s="145"/>
    </row>
    <row r="28" spans="1:18" x14ac:dyDescent="0.4">
      <c r="A28" s="239" t="str">
        <f t="shared" ca="1" si="7"/>
        <v xml:space="preserve"> </v>
      </c>
      <c r="B28" s="217" t="b">
        <f t="shared" si="1"/>
        <v>0</v>
      </c>
      <c r="C28" s="157" t="str">
        <f t="shared" ca="1" si="0"/>
        <v xml:space="preserve"> </v>
      </c>
      <c r="D28" s="157" t="b">
        <f t="shared" si="15"/>
        <v>0</v>
      </c>
      <c r="E28" s="157" t="s">
        <v>283</v>
      </c>
      <c r="F28" s="157" t="s">
        <v>283</v>
      </c>
      <c r="G28" s="158" t="s">
        <v>283</v>
      </c>
      <c r="H28" s="159" t="s">
        <v>283</v>
      </c>
      <c r="I28" s="160" t="str">
        <f t="shared" ca="1" si="2"/>
        <v xml:space="preserve"> </v>
      </c>
      <c r="J28" s="160" t="b">
        <f t="shared" si="3"/>
        <v>0</v>
      </c>
      <c r="K28" s="160" t="str">
        <f t="shared" ca="1" si="4"/>
        <v xml:space="preserve"> </v>
      </c>
      <c r="L28" s="160" t="b">
        <f t="shared" si="5"/>
        <v>0</v>
      </c>
      <c r="M28" s="256">
        <v>1134</v>
      </c>
      <c r="N28" s="215"/>
      <c r="O28" s="257" t="s">
        <v>193</v>
      </c>
      <c r="P28" s="215" t="s">
        <v>11</v>
      </c>
      <c r="Q28" s="144">
        <f t="shared" si="6"/>
        <v>0</v>
      </c>
      <c r="R28" s="145"/>
    </row>
    <row r="29" spans="1:18" x14ac:dyDescent="0.4">
      <c r="A29" s="239" t="str">
        <f t="shared" ca="1" si="7"/>
        <v xml:space="preserve"> </v>
      </c>
      <c r="B29" s="217" t="b">
        <f t="shared" si="1"/>
        <v>0</v>
      </c>
      <c r="C29" s="157" t="str">
        <f t="shared" ca="1" si="0"/>
        <v xml:space="preserve"> </v>
      </c>
      <c r="D29" s="157" t="b">
        <f t="shared" si="15"/>
        <v>0</v>
      </c>
      <c r="E29" s="157" t="s">
        <v>283</v>
      </c>
      <c r="F29" s="157" t="s">
        <v>283</v>
      </c>
      <c r="G29" s="158" t="s">
        <v>283</v>
      </c>
      <c r="H29" s="159" t="s">
        <v>283</v>
      </c>
      <c r="I29" s="160" t="str">
        <f t="shared" ca="1" si="2"/>
        <v xml:space="preserve"> </v>
      </c>
      <c r="J29" s="160" t="b">
        <f t="shared" si="3"/>
        <v>0</v>
      </c>
      <c r="K29" s="160" t="str">
        <f t="shared" ca="1" si="4"/>
        <v xml:space="preserve"> </v>
      </c>
      <c r="L29" s="160" t="b">
        <f t="shared" si="5"/>
        <v>0</v>
      </c>
      <c r="M29" s="256">
        <v>1135</v>
      </c>
      <c r="N29" s="215"/>
      <c r="O29" s="257" t="s">
        <v>194</v>
      </c>
      <c r="P29" s="215" t="s">
        <v>11</v>
      </c>
      <c r="Q29" s="144">
        <f t="shared" si="6"/>
        <v>0</v>
      </c>
      <c r="R29" s="145"/>
    </row>
    <row r="30" spans="1:18" x14ac:dyDescent="0.4">
      <c r="A30" s="239" t="str">
        <f t="shared" ca="1" si="7"/>
        <v xml:space="preserve"> </v>
      </c>
      <c r="B30" s="217" t="b">
        <f t="shared" si="1"/>
        <v>0</v>
      </c>
      <c r="C30" s="157" t="str">
        <f t="shared" ca="1" si="0"/>
        <v xml:space="preserve"> </v>
      </c>
      <c r="D30" s="157" t="b">
        <f t="shared" si="15"/>
        <v>0</v>
      </c>
      <c r="E30" s="157" t="s">
        <v>283</v>
      </c>
      <c r="F30" s="157" t="s">
        <v>283</v>
      </c>
      <c r="G30" s="158" t="s">
        <v>283</v>
      </c>
      <c r="H30" s="159" t="s">
        <v>283</v>
      </c>
      <c r="I30" s="160" t="str">
        <f t="shared" ca="1" si="2"/>
        <v xml:space="preserve"> </v>
      </c>
      <c r="J30" s="160" t="b">
        <f t="shared" si="3"/>
        <v>0</v>
      </c>
      <c r="K30" s="160" t="str">
        <f t="shared" ca="1" si="4"/>
        <v xml:space="preserve"> </v>
      </c>
      <c r="L30" s="160" t="b">
        <f t="shared" si="5"/>
        <v>0</v>
      </c>
      <c r="M30" s="256">
        <v>1136</v>
      </c>
      <c r="N30" s="215"/>
      <c r="O30" s="257" t="s">
        <v>195</v>
      </c>
      <c r="P30" s="215" t="s">
        <v>11</v>
      </c>
      <c r="Q30" s="144">
        <f t="shared" si="6"/>
        <v>0</v>
      </c>
      <c r="R30" s="145"/>
    </row>
    <row r="31" spans="1:18" x14ac:dyDescent="0.4">
      <c r="A31" s="239" t="str">
        <f t="shared" ca="1" si="7"/>
        <v xml:space="preserve"> </v>
      </c>
      <c r="B31" s="217" t="b">
        <f t="shared" si="1"/>
        <v>0</v>
      </c>
      <c r="C31" s="157" t="str">
        <f t="shared" ca="1" si="0"/>
        <v xml:space="preserve"> </v>
      </c>
      <c r="D31" s="157" t="b">
        <f t="shared" si="15"/>
        <v>0</v>
      </c>
      <c r="E31" s="157" t="s">
        <v>283</v>
      </c>
      <c r="F31" s="157" t="s">
        <v>283</v>
      </c>
      <c r="G31" s="158" t="s">
        <v>283</v>
      </c>
      <c r="H31" s="159" t="s">
        <v>283</v>
      </c>
      <c r="I31" s="160" t="str">
        <f t="shared" ca="1" si="2"/>
        <v xml:space="preserve"> </v>
      </c>
      <c r="J31" s="160" t="b">
        <f t="shared" si="3"/>
        <v>0</v>
      </c>
      <c r="K31" s="160" t="str">
        <f t="shared" ca="1" si="4"/>
        <v xml:space="preserve"> </v>
      </c>
      <c r="L31" s="160" t="b">
        <f t="shared" si="5"/>
        <v>0</v>
      </c>
      <c r="M31" s="256">
        <v>1138</v>
      </c>
      <c r="N31" s="215"/>
      <c r="O31" s="257" t="s">
        <v>196</v>
      </c>
      <c r="P31" s="215" t="s">
        <v>11</v>
      </c>
      <c r="Q31" s="144">
        <f t="shared" si="6"/>
        <v>0</v>
      </c>
      <c r="R31" s="145"/>
    </row>
    <row r="32" spans="1:18" x14ac:dyDescent="0.4">
      <c r="A32" s="239" t="str">
        <f t="shared" ca="1" si="7"/>
        <v xml:space="preserve"> </v>
      </c>
      <c r="B32" s="217" t="b">
        <f t="shared" si="1"/>
        <v>0</v>
      </c>
      <c r="C32" s="157" t="str">
        <f t="shared" ca="1" si="0"/>
        <v xml:space="preserve"> </v>
      </c>
      <c r="D32" s="157" t="b">
        <f t="shared" si="15"/>
        <v>0</v>
      </c>
      <c r="E32" s="157" t="s">
        <v>283</v>
      </c>
      <c r="F32" s="157" t="s">
        <v>283</v>
      </c>
      <c r="G32" s="158" t="s">
        <v>283</v>
      </c>
      <c r="H32" s="159" t="s">
        <v>283</v>
      </c>
      <c r="I32" s="160" t="str">
        <f t="shared" ca="1" si="2"/>
        <v xml:space="preserve"> </v>
      </c>
      <c r="J32" s="160" t="b">
        <f t="shared" si="3"/>
        <v>0</v>
      </c>
      <c r="K32" s="160" t="str">
        <f t="shared" ca="1" si="4"/>
        <v xml:space="preserve"> </v>
      </c>
      <c r="L32" s="160" t="b">
        <f t="shared" si="5"/>
        <v>0</v>
      </c>
      <c r="M32" s="256">
        <v>1137</v>
      </c>
      <c r="N32" s="215"/>
      <c r="O32" s="258" t="s">
        <v>243</v>
      </c>
      <c r="P32" s="215" t="s">
        <v>14</v>
      </c>
      <c r="Q32" s="144">
        <f t="shared" si="6"/>
        <v>0</v>
      </c>
      <c r="R32" s="145"/>
    </row>
    <row r="33" spans="1:18" x14ac:dyDescent="0.4">
      <c r="A33" s="239">
        <f t="shared" ca="1" si="7"/>
        <v>7</v>
      </c>
      <c r="B33" s="217" t="b">
        <f t="shared" si="1"/>
        <v>1</v>
      </c>
      <c r="C33" s="157" t="str">
        <f t="shared" ca="1" si="0"/>
        <v xml:space="preserve"> </v>
      </c>
      <c r="D33" s="157" t="b">
        <f t="shared" si="15"/>
        <v>0</v>
      </c>
      <c r="E33" s="157" t="s">
        <v>283</v>
      </c>
      <c r="F33" s="157" t="s">
        <v>283</v>
      </c>
      <c r="G33" s="158" t="s">
        <v>283</v>
      </c>
      <c r="H33" s="159" t="s">
        <v>283</v>
      </c>
      <c r="I33" s="160" t="str">
        <f t="shared" ca="1" si="2"/>
        <v xml:space="preserve"> </v>
      </c>
      <c r="J33" s="160" t="b">
        <f t="shared" si="3"/>
        <v>0</v>
      </c>
      <c r="K33" s="160" t="str">
        <f t="shared" ca="1" si="4"/>
        <v xml:space="preserve"> </v>
      </c>
      <c r="L33" s="160" t="b">
        <f t="shared" si="5"/>
        <v>0</v>
      </c>
      <c r="M33" s="256">
        <v>1141</v>
      </c>
      <c r="N33" s="215" t="s">
        <v>326</v>
      </c>
      <c r="O33" s="257" t="s">
        <v>16</v>
      </c>
      <c r="P33" s="215" t="s">
        <v>11</v>
      </c>
      <c r="Q33" s="144">
        <f t="shared" si="6"/>
        <v>0</v>
      </c>
      <c r="R33" s="145"/>
    </row>
    <row r="34" spans="1:18" x14ac:dyDescent="0.4">
      <c r="A34" s="239" t="str">
        <f t="shared" ca="1" si="7"/>
        <v xml:space="preserve"> </v>
      </c>
      <c r="B34" s="217" t="b">
        <f t="shared" si="1"/>
        <v>0</v>
      </c>
      <c r="C34" s="157" t="str">
        <f t="shared" ca="1" si="0"/>
        <v xml:space="preserve"> </v>
      </c>
      <c r="D34" s="157" t="b">
        <f t="shared" si="15"/>
        <v>0</v>
      </c>
      <c r="E34" s="157" t="s">
        <v>283</v>
      </c>
      <c r="F34" s="157" t="s">
        <v>283</v>
      </c>
      <c r="G34" s="158" t="s">
        <v>283</v>
      </c>
      <c r="H34" s="159" t="s">
        <v>283</v>
      </c>
      <c r="I34" s="160" t="str">
        <f t="shared" ca="1" si="2"/>
        <v xml:space="preserve"> </v>
      </c>
      <c r="J34" s="160" t="b">
        <f t="shared" si="3"/>
        <v>0</v>
      </c>
      <c r="K34" s="160" t="str">
        <f t="shared" ca="1" si="4"/>
        <v xml:space="preserve"> </v>
      </c>
      <c r="L34" s="160" t="b">
        <f t="shared" si="5"/>
        <v>0</v>
      </c>
      <c r="M34" s="256">
        <v>1142</v>
      </c>
      <c r="N34" s="215"/>
      <c r="O34" s="257" t="s">
        <v>17</v>
      </c>
      <c r="P34" s="215" t="s">
        <v>11</v>
      </c>
      <c r="Q34" s="144">
        <f t="shared" si="6"/>
        <v>0</v>
      </c>
      <c r="R34" s="145"/>
    </row>
    <row r="35" spans="1:18" x14ac:dyDescent="0.4">
      <c r="A35" s="239">
        <f t="shared" ca="1" si="7"/>
        <v>8</v>
      </c>
      <c r="B35" s="217" t="b">
        <f t="shared" si="1"/>
        <v>1</v>
      </c>
      <c r="C35" s="157" t="str">
        <f t="shared" ca="1" si="0"/>
        <v xml:space="preserve"> </v>
      </c>
      <c r="D35" s="157" t="b">
        <f t="shared" si="15"/>
        <v>0</v>
      </c>
      <c r="E35" s="157" t="s">
        <v>283</v>
      </c>
      <c r="F35" s="157" t="s">
        <v>283</v>
      </c>
      <c r="G35" s="158" t="s">
        <v>283</v>
      </c>
      <c r="H35" s="159" t="s">
        <v>283</v>
      </c>
      <c r="I35" s="160" t="str">
        <f t="shared" ca="1" si="2"/>
        <v xml:space="preserve"> </v>
      </c>
      <c r="J35" s="160" t="b">
        <f t="shared" si="3"/>
        <v>0</v>
      </c>
      <c r="K35" s="160" t="str">
        <f t="shared" ca="1" si="4"/>
        <v xml:space="preserve"> </v>
      </c>
      <c r="L35" s="160" t="b">
        <f t="shared" si="5"/>
        <v>0</v>
      </c>
      <c r="M35" s="256">
        <v>1143</v>
      </c>
      <c r="N35" s="215" t="s">
        <v>379</v>
      </c>
      <c r="O35" s="257" t="s">
        <v>18</v>
      </c>
      <c r="P35" s="215" t="s">
        <v>11</v>
      </c>
      <c r="Q35" s="144">
        <f t="shared" si="6"/>
        <v>0</v>
      </c>
      <c r="R35" s="145"/>
    </row>
    <row r="36" spans="1:18" x14ac:dyDescent="0.4">
      <c r="A36" s="239">
        <f t="shared" ca="1" si="7"/>
        <v>9</v>
      </c>
      <c r="B36" s="217" t="b">
        <f t="shared" si="1"/>
        <v>1</v>
      </c>
      <c r="C36" s="157" t="str">
        <f t="shared" ca="1" si="0"/>
        <v xml:space="preserve"> </v>
      </c>
      <c r="D36" s="157" t="b">
        <f t="shared" si="15"/>
        <v>0</v>
      </c>
      <c r="E36" s="157" t="s">
        <v>283</v>
      </c>
      <c r="F36" s="157" t="s">
        <v>283</v>
      </c>
      <c r="G36" s="158" t="s">
        <v>283</v>
      </c>
      <c r="H36" s="159" t="s">
        <v>283</v>
      </c>
      <c r="I36" s="160" t="str">
        <f t="shared" ca="1" si="2"/>
        <v xml:space="preserve"> </v>
      </c>
      <c r="J36" s="160" t="b">
        <f t="shared" si="3"/>
        <v>0</v>
      </c>
      <c r="K36" s="160" t="str">
        <f t="shared" ca="1" si="4"/>
        <v xml:space="preserve"> </v>
      </c>
      <c r="L36" s="160" t="b">
        <f t="shared" si="5"/>
        <v>0</v>
      </c>
      <c r="M36" s="256">
        <v>1144</v>
      </c>
      <c r="N36" s="215" t="s">
        <v>264</v>
      </c>
      <c r="O36" s="257" t="s">
        <v>22</v>
      </c>
      <c r="P36" s="215" t="s">
        <v>11</v>
      </c>
      <c r="Q36" s="144">
        <f t="shared" si="6"/>
        <v>0</v>
      </c>
      <c r="R36" s="145"/>
    </row>
    <row r="37" spans="1:18" x14ac:dyDescent="0.4">
      <c r="A37" s="239">
        <f t="shared" ca="1" si="7"/>
        <v>10</v>
      </c>
      <c r="B37" s="217" t="b">
        <f t="shared" si="1"/>
        <v>1</v>
      </c>
      <c r="C37" s="157" t="str">
        <f t="shared" ca="1" si="0"/>
        <v xml:space="preserve"> </v>
      </c>
      <c r="D37" s="157" t="b">
        <f t="shared" si="15"/>
        <v>0</v>
      </c>
      <c r="E37" s="157" t="s">
        <v>283</v>
      </c>
      <c r="F37" s="157" t="s">
        <v>283</v>
      </c>
      <c r="G37" s="158" t="s">
        <v>283</v>
      </c>
      <c r="H37" s="159" t="s">
        <v>283</v>
      </c>
      <c r="I37" s="160" t="str">
        <f t="shared" ca="1" si="2"/>
        <v xml:space="preserve"> </v>
      </c>
      <c r="J37" s="160" t="b">
        <f t="shared" si="3"/>
        <v>0</v>
      </c>
      <c r="K37" s="160" t="str">
        <f t="shared" ca="1" si="4"/>
        <v xml:space="preserve"> </v>
      </c>
      <c r="L37" s="160" t="b">
        <f t="shared" si="5"/>
        <v>0</v>
      </c>
      <c r="M37" s="256">
        <v>1145</v>
      </c>
      <c r="N37" s="215" t="s">
        <v>264</v>
      </c>
      <c r="O37" s="257" t="s">
        <v>23</v>
      </c>
      <c r="P37" s="215" t="s">
        <v>11</v>
      </c>
      <c r="Q37" s="144">
        <f t="shared" si="6"/>
        <v>0</v>
      </c>
      <c r="R37" s="145"/>
    </row>
    <row r="38" spans="1:18" x14ac:dyDescent="0.4">
      <c r="A38" s="239" t="str">
        <f t="shared" ca="1" si="7"/>
        <v xml:space="preserve"> </v>
      </c>
      <c r="B38" s="217" t="b">
        <f t="shared" si="1"/>
        <v>0</v>
      </c>
      <c r="C38" s="157" t="str">
        <f t="shared" ca="1" si="0"/>
        <v xml:space="preserve"> </v>
      </c>
      <c r="D38" s="157" t="b">
        <f t="shared" si="15"/>
        <v>0</v>
      </c>
      <c r="E38" s="157" t="s">
        <v>283</v>
      </c>
      <c r="F38" s="157" t="s">
        <v>283</v>
      </c>
      <c r="G38" s="158" t="s">
        <v>283</v>
      </c>
      <c r="H38" s="159" t="s">
        <v>283</v>
      </c>
      <c r="I38" s="160" t="str">
        <f t="shared" ca="1" si="2"/>
        <v xml:space="preserve"> </v>
      </c>
      <c r="J38" s="160" t="b">
        <f t="shared" si="3"/>
        <v>0</v>
      </c>
      <c r="K38" s="160" t="str">
        <f t="shared" ca="1" si="4"/>
        <v xml:space="preserve"> </v>
      </c>
      <c r="L38" s="160" t="b">
        <f t="shared" si="5"/>
        <v>0</v>
      </c>
      <c r="M38" s="256">
        <v>1149</v>
      </c>
      <c r="N38" s="215"/>
      <c r="O38" s="257" t="s">
        <v>197</v>
      </c>
      <c r="P38" s="215" t="s">
        <v>11</v>
      </c>
      <c r="Q38" s="144">
        <f t="shared" si="6"/>
        <v>0</v>
      </c>
      <c r="R38" s="145"/>
    </row>
    <row r="39" spans="1:18" x14ac:dyDescent="0.4">
      <c r="A39" s="239" t="str">
        <f t="shared" ca="1" si="7"/>
        <v xml:space="preserve"> </v>
      </c>
      <c r="B39" s="217" t="b">
        <f t="shared" si="1"/>
        <v>0</v>
      </c>
      <c r="C39" s="157" t="str">
        <f t="shared" ca="1" si="0"/>
        <v xml:space="preserve"> </v>
      </c>
      <c r="D39" s="157" t="b">
        <f t="shared" si="15"/>
        <v>0</v>
      </c>
      <c r="E39" s="157" t="s">
        <v>283</v>
      </c>
      <c r="F39" s="157" t="s">
        <v>283</v>
      </c>
      <c r="G39" s="158" t="s">
        <v>283</v>
      </c>
      <c r="H39" s="159" t="s">
        <v>283</v>
      </c>
      <c r="I39" s="160" t="str">
        <f t="shared" ca="1" si="2"/>
        <v xml:space="preserve"> </v>
      </c>
      <c r="J39" s="160" t="b">
        <f t="shared" si="3"/>
        <v>0</v>
      </c>
      <c r="K39" s="160" t="str">
        <f t="shared" ca="1" si="4"/>
        <v xml:space="preserve"> </v>
      </c>
      <c r="L39" s="160" t="b">
        <f t="shared" si="5"/>
        <v>0</v>
      </c>
      <c r="M39" s="256">
        <v>1191</v>
      </c>
      <c r="N39" s="215"/>
      <c r="O39" s="257" t="s">
        <v>19</v>
      </c>
      <c r="P39" s="215" t="s">
        <v>11</v>
      </c>
      <c r="Q39" s="144">
        <f t="shared" si="6"/>
        <v>0</v>
      </c>
      <c r="R39" s="145"/>
    </row>
    <row r="40" spans="1:18" x14ac:dyDescent="0.4">
      <c r="A40" s="239" t="str">
        <f t="shared" ca="1" si="7"/>
        <v xml:space="preserve"> </v>
      </c>
      <c r="B40" s="217" t="b">
        <f t="shared" si="1"/>
        <v>0</v>
      </c>
      <c r="C40" s="157" t="str">
        <f t="shared" ca="1" si="0"/>
        <v xml:space="preserve"> </v>
      </c>
      <c r="D40" s="157" t="b">
        <f t="shared" si="15"/>
        <v>0</v>
      </c>
      <c r="E40" s="157" t="s">
        <v>283</v>
      </c>
      <c r="F40" s="157" t="s">
        <v>283</v>
      </c>
      <c r="G40" s="158" t="s">
        <v>283</v>
      </c>
      <c r="H40" s="159" t="s">
        <v>283</v>
      </c>
      <c r="I40" s="160" t="str">
        <f t="shared" ca="1" si="2"/>
        <v xml:space="preserve"> </v>
      </c>
      <c r="J40" s="160" t="b">
        <f t="shared" si="3"/>
        <v>0</v>
      </c>
      <c r="K40" s="160" t="str">
        <f t="shared" ca="1" si="4"/>
        <v xml:space="preserve"> </v>
      </c>
      <c r="L40" s="160" t="b">
        <f t="shared" si="5"/>
        <v>0</v>
      </c>
      <c r="M40" s="256">
        <v>1192</v>
      </c>
      <c r="N40" s="215"/>
      <c r="O40" s="257" t="s">
        <v>20</v>
      </c>
      <c r="P40" s="215" t="s">
        <v>11</v>
      </c>
      <c r="Q40" s="144">
        <f t="shared" si="6"/>
        <v>0</v>
      </c>
      <c r="R40" s="145"/>
    </row>
    <row r="41" spans="1:18" x14ac:dyDescent="0.4">
      <c r="A41" s="239" t="str">
        <f t="shared" ca="1" si="7"/>
        <v xml:space="preserve"> </v>
      </c>
      <c r="B41" s="217" t="b">
        <f t="shared" si="1"/>
        <v>0</v>
      </c>
      <c r="C41" s="157" t="str">
        <f t="shared" ca="1" si="0"/>
        <v xml:space="preserve"> </v>
      </c>
      <c r="D41" s="157" t="b">
        <f t="shared" si="15"/>
        <v>0</v>
      </c>
      <c r="E41" s="157" t="s">
        <v>283</v>
      </c>
      <c r="F41" s="157" t="s">
        <v>283</v>
      </c>
      <c r="G41" s="158" t="s">
        <v>283</v>
      </c>
      <c r="H41" s="159" t="s">
        <v>283</v>
      </c>
      <c r="I41" s="160" t="str">
        <f t="shared" ca="1" si="2"/>
        <v xml:space="preserve"> </v>
      </c>
      <c r="J41" s="160" t="b">
        <f t="shared" si="3"/>
        <v>0</v>
      </c>
      <c r="K41" s="160" t="str">
        <f t="shared" ca="1" si="4"/>
        <v xml:space="preserve"> </v>
      </c>
      <c r="L41" s="160" t="b">
        <f t="shared" si="5"/>
        <v>0</v>
      </c>
      <c r="M41" s="256">
        <v>1193</v>
      </c>
      <c r="N41" s="215" t="s">
        <v>497</v>
      </c>
      <c r="O41" s="257" t="s">
        <v>21</v>
      </c>
      <c r="P41" s="215" t="s">
        <v>11</v>
      </c>
      <c r="Q41" s="144">
        <f t="shared" si="6"/>
        <v>0</v>
      </c>
      <c r="R41" s="145"/>
    </row>
    <row r="42" spans="1:18" x14ac:dyDescent="0.4">
      <c r="A42" s="239" t="str">
        <f t="shared" ca="1" si="7"/>
        <v xml:space="preserve"> </v>
      </c>
      <c r="B42" s="217" t="b">
        <f t="shared" si="1"/>
        <v>0</v>
      </c>
      <c r="C42" s="157" t="str">
        <f t="shared" ca="1" si="0"/>
        <v xml:space="preserve"> </v>
      </c>
      <c r="D42" s="157" t="b">
        <f t="shared" si="15"/>
        <v>0</v>
      </c>
      <c r="E42" s="157" t="s">
        <v>283</v>
      </c>
      <c r="F42" s="157" t="s">
        <v>283</v>
      </c>
      <c r="G42" s="158" t="s">
        <v>283</v>
      </c>
      <c r="H42" s="159" t="s">
        <v>283</v>
      </c>
      <c r="I42" s="160" t="str">
        <f t="shared" ca="1" si="2"/>
        <v xml:space="preserve"> </v>
      </c>
      <c r="J42" s="160" t="b">
        <f t="shared" si="3"/>
        <v>0</v>
      </c>
      <c r="K42" s="160" t="str">
        <f t="shared" ca="1" si="4"/>
        <v xml:space="preserve"> </v>
      </c>
      <c r="L42" s="160" t="b">
        <f t="shared" si="5"/>
        <v>0</v>
      </c>
      <c r="M42" s="256">
        <v>1199</v>
      </c>
      <c r="N42" s="215"/>
      <c r="O42" s="257" t="s">
        <v>198</v>
      </c>
      <c r="P42" s="215" t="s">
        <v>11</v>
      </c>
      <c r="Q42" s="144">
        <f t="shared" si="6"/>
        <v>0</v>
      </c>
      <c r="R42" s="145"/>
    </row>
    <row r="43" spans="1:18" x14ac:dyDescent="0.4">
      <c r="A43" s="239" t="s">
        <v>283</v>
      </c>
      <c r="B43" s="217" t="s">
        <v>416</v>
      </c>
      <c r="C43" s="157">
        <f t="shared" ca="1" si="0"/>
        <v>3</v>
      </c>
      <c r="D43" s="157" t="b">
        <f t="shared" si="15"/>
        <v>1</v>
      </c>
      <c r="E43" s="157" t="s">
        <v>283</v>
      </c>
      <c r="F43" s="157" t="s">
        <v>283</v>
      </c>
      <c r="G43" s="158" t="s">
        <v>283</v>
      </c>
      <c r="H43" s="159" t="s">
        <v>283</v>
      </c>
      <c r="I43" s="160" t="s">
        <v>283</v>
      </c>
      <c r="J43" s="160" t="s">
        <v>283</v>
      </c>
      <c r="K43" s="160" t="s">
        <v>283</v>
      </c>
      <c r="L43" s="160" t="s">
        <v>283</v>
      </c>
      <c r="N43" s="116"/>
      <c r="O43" s="112" t="s">
        <v>244</v>
      </c>
      <c r="Q43" s="144">
        <f>SUMIF(P4:P42,"借",Q4:Q42)-SUMIF(P4:P42,"貸",Q4:Q42)</f>
        <v>1005500</v>
      </c>
      <c r="R43" s="145"/>
    </row>
    <row r="44" spans="1:18" s="135" customFormat="1" hidden="1" x14ac:dyDescent="0.4">
      <c r="A44" s="239" t="s">
        <v>371</v>
      </c>
      <c r="B44" s="217" t="b">
        <f t="shared" si="1"/>
        <v>0</v>
      </c>
      <c r="C44" s="157">
        <f t="shared" ca="1" si="0"/>
        <v>4</v>
      </c>
      <c r="D44" s="163" t="b">
        <f>D43</f>
        <v>1</v>
      </c>
      <c r="E44" s="157" t="s">
        <v>283</v>
      </c>
      <c r="F44" s="157" t="s">
        <v>283</v>
      </c>
      <c r="G44" s="158" t="s">
        <v>283</v>
      </c>
      <c r="H44" s="159" t="s">
        <v>283</v>
      </c>
      <c r="I44" s="160" t="s">
        <v>283</v>
      </c>
      <c r="J44" s="160" t="s">
        <v>283</v>
      </c>
      <c r="K44" s="160" t="s">
        <v>283</v>
      </c>
      <c r="L44" s="160" t="s">
        <v>283</v>
      </c>
      <c r="M44" s="133"/>
      <c r="N44" s="133"/>
      <c r="O44" s="172"/>
      <c r="P44" s="134"/>
      <c r="Q44" s="146"/>
      <c r="R44" s="147"/>
    </row>
    <row r="45" spans="1:18" x14ac:dyDescent="0.4">
      <c r="A45" s="239" t="s">
        <v>283</v>
      </c>
      <c r="B45" s="217" t="s">
        <v>416</v>
      </c>
      <c r="C45" s="157" t="str">
        <f t="shared" ca="1" si="0"/>
        <v xml:space="preserve"> </v>
      </c>
      <c r="D45" s="164" t="b">
        <f>D90</f>
        <v>0</v>
      </c>
      <c r="E45" s="157" t="s">
        <v>283</v>
      </c>
      <c r="F45" s="157" t="s">
        <v>283</v>
      </c>
      <c r="G45" s="158" t="s">
        <v>283</v>
      </c>
      <c r="H45" s="159" t="s">
        <v>283</v>
      </c>
      <c r="I45" s="160" t="s">
        <v>283</v>
      </c>
      <c r="J45" s="160" t="s">
        <v>283</v>
      </c>
      <c r="K45" s="160" t="s">
        <v>283</v>
      </c>
      <c r="L45" s="160" t="s">
        <v>283</v>
      </c>
      <c r="M45" s="33"/>
      <c r="N45" s="116"/>
      <c r="O45" s="33" t="s">
        <v>247</v>
      </c>
      <c r="P45" s="31"/>
      <c r="Q45" s="143"/>
      <c r="R45" s="143"/>
    </row>
    <row r="46" spans="1:18" x14ac:dyDescent="0.4">
      <c r="A46" s="239" t="str">
        <f t="shared" ca="1" si="7"/>
        <v xml:space="preserve"> </v>
      </c>
      <c r="B46" s="217" t="b">
        <f t="shared" si="1"/>
        <v>0</v>
      </c>
      <c r="C46" s="157" t="str">
        <f t="shared" ca="1" si="0"/>
        <v xml:space="preserve"> </v>
      </c>
      <c r="D46" s="157" t="b">
        <f t="shared" ref="D46:D90" si="16">Q46&lt;&gt;0</f>
        <v>0</v>
      </c>
      <c r="E46" s="157" t="s">
        <v>283</v>
      </c>
      <c r="F46" s="157" t="s">
        <v>283</v>
      </c>
      <c r="G46" s="158" t="s">
        <v>283</v>
      </c>
      <c r="H46" s="159" t="s">
        <v>283</v>
      </c>
      <c r="I46" s="160" t="str">
        <f t="shared" ref="I46:I89" ca="1" si="17">IF(J46,COUNTIF(OFFSET(J46,ROW()*-1+3,,ROW()-2),TRUE)," ")</f>
        <v xml:space="preserve"> </v>
      </c>
      <c r="J46" s="160" t="b">
        <f t="shared" si="3"/>
        <v>0</v>
      </c>
      <c r="K46" s="160" t="str">
        <f t="shared" ref="K46:K89" ca="1" si="18">IF(L46,COUNTIF(OFFSET(L46,ROW()*-1+3,,ROW()-2),TRUE)," ")</f>
        <v xml:space="preserve"> </v>
      </c>
      <c r="L46" s="160" t="b">
        <f t="shared" si="5"/>
        <v>0</v>
      </c>
      <c r="M46" s="260">
        <v>1300</v>
      </c>
      <c r="N46" s="215"/>
      <c r="O46" s="261" t="s">
        <v>199</v>
      </c>
      <c r="P46" s="215" t="s">
        <v>11</v>
      </c>
      <c r="Q46" s="144">
        <f t="shared" ref="Q46:Q89" si="19">IF(N46="Y",IF($P46="借",SUMPRODUCT((傳票日期&lt;=資產負債表日)*(傳票科目=$M46)*(傳票借方))-SUMPRODUCT((傳票日期&lt;=資產負債表日)*(傳票科目=$M46)*(傳票貸方)),SUMPRODUCT((傳票日期&lt;=資產負債表日)*(傳票科目=$M46)*(傳票貸方))-SUMPRODUCT((傳票日期&lt;=資產負債表日)*(傳票科目=$M46)*(傳票借方))),0)</f>
        <v>0</v>
      </c>
      <c r="R46" s="145"/>
    </row>
    <row r="47" spans="1:18" x14ac:dyDescent="0.4">
      <c r="A47" s="239" t="str">
        <f t="shared" ca="1" si="7"/>
        <v xml:space="preserve"> </v>
      </c>
      <c r="B47" s="217" t="b">
        <f t="shared" si="1"/>
        <v>0</v>
      </c>
      <c r="C47" s="157" t="str">
        <f t="shared" ca="1" si="0"/>
        <v xml:space="preserve"> </v>
      </c>
      <c r="D47" s="157" t="b">
        <f t="shared" si="16"/>
        <v>0</v>
      </c>
      <c r="E47" s="157" t="s">
        <v>283</v>
      </c>
      <c r="F47" s="157" t="s">
        <v>283</v>
      </c>
      <c r="G47" s="158" t="s">
        <v>283</v>
      </c>
      <c r="H47" s="159" t="s">
        <v>283</v>
      </c>
      <c r="I47" s="160" t="str">
        <f t="shared" ca="1" si="17"/>
        <v xml:space="preserve"> </v>
      </c>
      <c r="J47" s="160" t="b">
        <f t="shared" si="3"/>
        <v>0</v>
      </c>
      <c r="K47" s="160" t="str">
        <f t="shared" ca="1" si="18"/>
        <v xml:space="preserve"> </v>
      </c>
      <c r="L47" s="160" t="b">
        <f t="shared" si="5"/>
        <v>0</v>
      </c>
      <c r="M47" s="260">
        <v>1415</v>
      </c>
      <c r="N47" s="215"/>
      <c r="O47" s="262" t="s">
        <v>307</v>
      </c>
      <c r="P47" s="215" t="s">
        <v>14</v>
      </c>
      <c r="Q47" s="144">
        <f t="shared" si="19"/>
        <v>0</v>
      </c>
      <c r="R47" s="145"/>
    </row>
    <row r="48" spans="1:18" x14ac:dyDescent="0.4">
      <c r="A48" s="239" t="str">
        <f t="shared" ca="1" si="7"/>
        <v xml:space="preserve"> </v>
      </c>
      <c r="B48" s="217" t="b">
        <f t="shared" si="1"/>
        <v>0</v>
      </c>
      <c r="C48" s="157" t="str">
        <f t="shared" ca="1" si="0"/>
        <v xml:space="preserve"> </v>
      </c>
      <c r="D48" s="157" t="b">
        <f t="shared" si="16"/>
        <v>0</v>
      </c>
      <c r="E48" s="157" t="s">
        <v>283</v>
      </c>
      <c r="F48" s="157" t="s">
        <v>283</v>
      </c>
      <c r="G48" s="158" t="s">
        <v>283</v>
      </c>
      <c r="H48" s="159" t="s">
        <v>283</v>
      </c>
      <c r="I48" s="160" t="str">
        <f t="shared" ca="1" si="17"/>
        <v xml:space="preserve"> </v>
      </c>
      <c r="J48" s="160" t="b">
        <f t="shared" si="3"/>
        <v>0</v>
      </c>
      <c r="K48" s="160" t="str">
        <f t="shared" ca="1" si="18"/>
        <v xml:space="preserve"> </v>
      </c>
      <c r="L48" s="160" t="b">
        <f t="shared" si="5"/>
        <v>0</v>
      </c>
      <c r="M48" s="260">
        <v>1612</v>
      </c>
      <c r="N48" s="215"/>
      <c r="O48" s="261" t="s">
        <v>201</v>
      </c>
      <c r="P48" s="215" t="s">
        <v>11</v>
      </c>
      <c r="Q48" s="144">
        <f t="shared" si="19"/>
        <v>0</v>
      </c>
      <c r="R48" s="145"/>
    </row>
    <row r="49" spans="1:18" x14ac:dyDescent="0.4">
      <c r="A49" s="239" t="str">
        <f t="shared" ca="1" si="7"/>
        <v xml:space="preserve"> </v>
      </c>
      <c r="B49" s="217" t="b">
        <f t="shared" si="1"/>
        <v>0</v>
      </c>
      <c r="C49" s="157" t="str">
        <f t="shared" ca="1" si="0"/>
        <v xml:space="preserve"> </v>
      </c>
      <c r="D49" s="157" t="b">
        <f t="shared" si="16"/>
        <v>0</v>
      </c>
      <c r="E49" s="157" t="s">
        <v>283</v>
      </c>
      <c r="F49" s="157" t="s">
        <v>283</v>
      </c>
      <c r="G49" s="158" t="s">
        <v>283</v>
      </c>
      <c r="H49" s="159" t="s">
        <v>283</v>
      </c>
      <c r="I49" s="160" t="str">
        <f t="shared" ca="1" si="17"/>
        <v xml:space="preserve"> </v>
      </c>
      <c r="J49" s="160" t="b">
        <f t="shared" si="3"/>
        <v>0</v>
      </c>
      <c r="K49" s="160" t="str">
        <f t="shared" ca="1" si="18"/>
        <v xml:space="preserve"> </v>
      </c>
      <c r="L49" s="160" t="b">
        <f t="shared" si="5"/>
        <v>0</v>
      </c>
      <c r="M49" s="260">
        <v>1615</v>
      </c>
      <c r="N49" s="215"/>
      <c r="O49" s="261" t="s">
        <v>202</v>
      </c>
      <c r="P49" s="215" t="s">
        <v>11</v>
      </c>
      <c r="Q49" s="144">
        <f t="shared" si="19"/>
        <v>0</v>
      </c>
      <c r="R49" s="145"/>
    </row>
    <row r="50" spans="1:18" x14ac:dyDescent="0.4">
      <c r="A50" s="239" t="str">
        <f t="shared" ca="1" si="7"/>
        <v xml:space="preserve"> </v>
      </c>
      <c r="B50" s="217" t="b">
        <f t="shared" si="1"/>
        <v>0</v>
      </c>
      <c r="C50" s="157" t="str">
        <f t="shared" ca="1" si="0"/>
        <v xml:space="preserve"> </v>
      </c>
      <c r="D50" s="157" t="b">
        <f t="shared" si="16"/>
        <v>0</v>
      </c>
      <c r="E50" s="157" t="s">
        <v>283</v>
      </c>
      <c r="F50" s="157" t="s">
        <v>283</v>
      </c>
      <c r="G50" s="158" t="s">
        <v>283</v>
      </c>
      <c r="H50" s="159" t="s">
        <v>283</v>
      </c>
      <c r="I50" s="160" t="str">
        <f t="shared" ca="1" si="17"/>
        <v xml:space="preserve"> </v>
      </c>
      <c r="J50" s="160" t="b">
        <f t="shared" si="3"/>
        <v>0</v>
      </c>
      <c r="K50" s="160" t="str">
        <f t="shared" ca="1" si="18"/>
        <v xml:space="preserve"> </v>
      </c>
      <c r="L50" s="160" t="b">
        <f t="shared" si="5"/>
        <v>0</v>
      </c>
      <c r="M50" s="260">
        <v>1621</v>
      </c>
      <c r="N50" s="215"/>
      <c r="O50" s="261" t="s">
        <v>203</v>
      </c>
      <c r="P50" s="215" t="s">
        <v>11</v>
      </c>
      <c r="Q50" s="144">
        <f t="shared" si="19"/>
        <v>0</v>
      </c>
      <c r="R50" s="145"/>
    </row>
    <row r="51" spans="1:18" x14ac:dyDescent="0.4">
      <c r="A51" s="239" t="str">
        <f t="shared" ca="1" si="7"/>
        <v xml:space="preserve"> </v>
      </c>
      <c r="B51" s="217" t="b">
        <f t="shared" si="1"/>
        <v>0</v>
      </c>
      <c r="C51" s="157" t="str">
        <f t="shared" ca="1" si="0"/>
        <v xml:space="preserve"> </v>
      </c>
      <c r="D51" s="157" t="b">
        <f t="shared" si="16"/>
        <v>0</v>
      </c>
      <c r="E51" s="157" t="s">
        <v>283</v>
      </c>
      <c r="F51" s="157" t="s">
        <v>283</v>
      </c>
      <c r="G51" s="158" t="s">
        <v>283</v>
      </c>
      <c r="H51" s="159" t="s">
        <v>283</v>
      </c>
      <c r="I51" s="160" t="str">
        <f t="shared" ca="1" si="17"/>
        <v xml:space="preserve"> </v>
      </c>
      <c r="J51" s="160" t="b">
        <f t="shared" si="3"/>
        <v>0</v>
      </c>
      <c r="K51" s="160" t="str">
        <f t="shared" ca="1" si="18"/>
        <v xml:space="preserve"> </v>
      </c>
      <c r="L51" s="160" t="b">
        <f t="shared" si="5"/>
        <v>0</v>
      </c>
      <c r="M51" s="260">
        <v>1622</v>
      </c>
      <c r="N51" s="215"/>
      <c r="O51" s="261" t="s">
        <v>204</v>
      </c>
      <c r="P51" s="215" t="s">
        <v>11</v>
      </c>
      <c r="Q51" s="144">
        <f t="shared" si="19"/>
        <v>0</v>
      </c>
      <c r="R51" s="145"/>
    </row>
    <row r="52" spans="1:18" x14ac:dyDescent="0.4">
      <c r="A52" s="239" t="str">
        <f t="shared" ca="1" si="7"/>
        <v xml:space="preserve"> </v>
      </c>
      <c r="B52" s="217" t="b">
        <f t="shared" si="1"/>
        <v>0</v>
      </c>
      <c r="C52" s="157" t="str">
        <f t="shared" ca="1" si="0"/>
        <v xml:space="preserve"> </v>
      </c>
      <c r="D52" s="157" t="b">
        <f t="shared" si="16"/>
        <v>0</v>
      </c>
      <c r="E52" s="157" t="s">
        <v>283</v>
      </c>
      <c r="F52" s="157" t="s">
        <v>283</v>
      </c>
      <c r="G52" s="158" t="s">
        <v>283</v>
      </c>
      <c r="H52" s="159" t="s">
        <v>283</v>
      </c>
      <c r="I52" s="160" t="str">
        <f t="shared" ca="1" si="17"/>
        <v xml:space="preserve"> </v>
      </c>
      <c r="J52" s="160" t="b">
        <f t="shared" si="3"/>
        <v>0</v>
      </c>
      <c r="K52" s="160" t="str">
        <f t="shared" ca="1" si="18"/>
        <v xml:space="preserve"> </v>
      </c>
      <c r="L52" s="160" t="b">
        <f t="shared" si="5"/>
        <v>0</v>
      </c>
      <c r="M52" s="260">
        <v>1618</v>
      </c>
      <c r="N52" s="215"/>
      <c r="O52" s="261" t="s">
        <v>205</v>
      </c>
      <c r="P52" s="215" t="s">
        <v>11</v>
      </c>
      <c r="Q52" s="144">
        <f t="shared" si="19"/>
        <v>0</v>
      </c>
      <c r="R52" s="145"/>
    </row>
    <row r="53" spans="1:18" x14ac:dyDescent="0.4">
      <c r="A53" s="239" t="str">
        <f t="shared" ca="1" si="7"/>
        <v xml:space="preserve"> </v>
      </c>
      <c r="B53" s="217" t="b">
        <f t="shared" si="1"/>
        <v>0</v>
      </c>
      <c r="C53" s="157" t="str">
        <f t="shared" ca="1" si="0"/>
        <v xml:space="preserve"> </v>
      </c>
      <c r="D53" s="157" t="b">
        <f t="shared" si="16"/>
        <v>0</v>
      </c>
      <c r="E53" s="157" t="s">
        <v>283</v>
      </c>
      <c r="F53" s="157" t="s">
        <v>283</v>
      </c>
      <c r="G53" s="158" t="s">
        <v>283</v>
      </c>
      <c r="H53" s="159" t="s">
        <v>283</v>
      </c>
      <c r="I53" s="160" t="str">
        <f t="shared" ca="1" si="17"/>
        <v xml:space="preserve"> </v>
      </c>
      <c r="J53" s="160" t="b">
        <f t="shared" si="3"/>
        <v>0</v>
      </c>
      <c r="K53" s="160" t="str">
        <f t="shared" ca="1" si="18"/>
        <v xml:space="preserve"> </v>
      </c>
      <c r="L53" s="160" t="b">
        <f t="shared" si="5"/>
        <v>0</v>
      </c>
      <c r="M53" s="260">
        <v>1630</v>
      </c>
      <c r="N53" s="215"/>
      <c r="O53" s="261" t="s">
        <v>200</v>
      </c>
      <c r="P53" s="215" t="s">
        <v>11</v>
      </c>
      <c r="Q53" s="144">
        <f t="shared" si="19"/>
        <v>0</v>
      </c>
      <c r="R53" s="145"/>
    </row>
    <row r="54" spans="1:18" x14ac:dyDescent="0.4">
      <c r="A54" s="239" t="str">
        <f t="shared" ca="1" si="7"/>
        <v xml:space="preserve"> </v>
      </c>
      <c r="B54" s="217" t="b">
        <f t="shared" si="1"/>
        <v>0</v>
      </c>
      <c r="C54" s="157" t="str">
        <f t="shared" ca="1" si="0"/>
        <v xml:space="preserve"> </v>
      </c>
      <c r="D54" s="157" t="b">
        <f t="shared" si="16"/>
        <v>0</v>
      </c>
      <c r="E54" s="157" t="s">
        <v>283</v>
      </c>
      <c r="F54" s="157" t="s">
        <v>283</v>
      </c>
      <c r="G54" s="158" t="s">
        <v>283</v>
      </c>
      <c r="H54" s="159" t="s">
        <v>283</v>
      </c>
      <c r="I54" s="160" t="str">
        <f t="shared" ca="1" si="17"/>
        <v xml:space="preserve"> </v>
      </c>
      <c r="J54" s="160" t="b">
        <f t="shared" si="3"/>
        <v>0</v>
      </c>
      <c r="K54" s="160" t="str">
        <f t="shared" ca="1" si="18"/>
        <v xml:space="preserve"> </v>
      </c>
      <c r="L54" s="160" t="b">
        <f t="shared" si="5"/>
        <v>0</v>
      </c>
      <c r="M54" s="260">
        <v>1631</v>
      </c>
      <c r="N54" s="215"/>
      <c r="O54" s="262" t="s">
        <v>308</v>
      </c>
      <c r="P54" s="215" t="s">
        <v>14</v>
      </c>
      <c r="Q54" s="144">
        <f t="shared" si="19"/>
        <v>0</v>
      </c>
      <c r="R54" s="145"/>
    </row>
    <row r="55" spans="1:18" x14ac:dyDescent="0.4">
      <c r="A55" s="239" t="str">
        <f t="shared" ca="1" si="7"/>
        <v xml:space="preserve"> </v>
      </c>
      <c r="B55" s="217" t="b">
        <f t="shared" si="1"/>
        <v>0</v>
      </c>
      <c r="C55" s="157" t="str">
        <f t="shared" ca="1" si="0"/>
        <v xml:space="preserve"> </v>
      </c>
      <c r="D55" s="157" t="b">
        <f t="shared" si="16"/>
        <v>0</v>
      </c>
      <c r="E55" s="157" t="s">
        <v>283</v>
      </c>
      <c r="F55" s="157" t="s">
        <v>283</v>
      </c>
      <c r="G55" s="158" t="s">
        <v>283</v>
      </c>
      <c r="H55" s="159" t="s">
        <v>283</v>
      </c>
      <c r="I55" s="160" t="str">
        <f t="shared" ca="1" si="17"/>
        <v xml:space="preserve"> </v>
      </c>
      <c r="J55" s="160" t="b">
        <f t="shared" si="3"/>
        <v>0</v>
      </c>
      <c r="K55" s="160" t="str">
        <f t="shared" ca="1" si="18"/>
        <v xml:space="preserve"> </v>
      </c>
      <c r="L55" s="160" t="b">
        <f t="shared" si="5"/>
        <v>0</v>
      </c>
      <c r="M55" s="260">
        <v>1640</v>
      </c>
      <c r="N55" s="215"/>
      <c r="O55" s="261" t="s">
        <v>206</v>
      </c>
      <c r="P55" s="215" t="s">
        <v>11</v>
      </c>
      <c r="Q55" s="144">
        <f t="shared" si="19"/>
        <v>0</v>
      </c>
      <c r="R55" s="145"/>
    </row>
    <row r="56" spans="1:18" x14ac:dyDescent="0.4">
      <c r="A56" s="239" t="str">
        <f t="shared" ca="1" si="7"/>
        <v xml:space="preserve"> </v>
      </c>
      <c r="B56" s="217" t="b">
        <f t="shared" si="1"/>
        <v>0</v>
      </c>
      <c r="C56" s="157" t="str">
        <f t="shared" ca="1" si="0"/>
        <v xml:space="preserve"> </v>
      </c>
      <c r="D56" s="157" t="b">
        <f t="shared" si="16"/>
        <v>0</v>
      </c>
      <c r="E56" s="157" t="s">
        <v>283</v>
      </c>
      <c r="F56" s="157" t="s">
        <v>283</v>
      </c>
      <c r="G56" s="158" t="s">
        <v>283</v>
      </c>
      <c r="H56" s="159" t="s">
        <v>283</v>
      </c>
      <c r="I56" s="160" t="str">
        <f t="shared" ca="1" si="17"/>
        <v xml:space="preserve"> </v>
      </c>
      <c r="J56" s="160" t="b">
        <f t="shared" si="3"/>
        <v>0</v>
      </c>
      <c r="K56" s="160" t="str">
        <f t="shared" ca="1" si="18"/>
        <v xml:space="preserve"> </v>
      </c>
      <c r="L56" s="160" t="b">
        <f t="shared" si="5"/>
        <v>0</v>
      </c>
      <c r="M56" s="260">
        <v>1641</v>
      </c>
      <c r="N56" s="215"/>
      <c r="O56" s="262" t="s">
        <v>309</v>
      </c>
      <c r="P56" s="215" t="s">
        <v>14</v>
      </c>
      <c r="Q56" s="144">
        <f t="shared" si="19"/>
        <v>0</v>
      </c>
      <c r="R56" s="145"/>
    </row>
    <row r="57" spans="1:18" x14ac:dyDescent="0.4">
      <c r="A57" s="239" t="str">
        <f t="shared" ca="1" si="7"/>
        <v xml:space="preserve"> </v>
      </c>
      <c r="B57" s="217" t="b">
        <f t="shared" si="1"/>
        <v>0</v>
      </c>
      <c r="C57" s="157" t="str">
        <f t="shared" ca="1" si="0"/>
        <v xml:space="preserve"> </v>
      </c>
      <c r="D57" s="157" t="b">
        <f t="shared" si="16"/>
        <v>0</v>
      </c>
      <c r="E57" s="157" t="s">
        <v>283</v>
      </c>
      <c r="F57" s="157" t="s">
        <v>283</v>
      </c>
      <c r="G57" s="158" t="s">
        <v>283</v>
      </c>
      <c r="H57" s="159" t="s">
        <v>283</v>
      </c>
      <c r="I57" s="160" t="str">
        <f t="shared" ca="1" si="17"/>
        <v xml:space="preserve"> </v>
      </c>
      <c r="J57" s="160" t="b">
        <f t="shared" si="3"/>
        <v>0</v>
      </c>
      <c r="K57" s="160" t="str">
        <f t="shared" ca="1" si="18"/>
        <v xml:space="preserve"> </v>
      </c>
      <c r="L57" s="160" t="b">
        <f t="shared" si="5"/>
        <v>0</v>
      </c>
      <c r="M57" s="260">
        <v>1410</v>
      </c>
      <c r="N57" s="215"/>
      <c r="O57" s="261" t="s">
        <v>24</v>
      </c>
      <c r="P57" s="215" t="s">
        <v>11</v>
      </c>
      <c r="Q57" s="144">
        <f t="shared" si="19"/>
        <v>0</v>
      </c>
      <c r="R57" s="145"/>
    </row>
    <row r="58" spans="1:18" x14ac:dyDescent="0.4">
      <c r="A58" s="239" t="str">
        <f t="shared" ca="1" si="7"/>
        <v xml:space="preserve"> </v>
      </c>
      <c r="B58" s="217" t="b">
        <f t="shared" si="1"/>
        <v>0</v>
      </c>
      <c r="C58" s="157" t="str">
        <f t="shared" ca="1" si="0"/>
        <v xml:space="preserve"> </v>
      </c>
      <c r="D58" s="157" t="b">
        <f t="shared" si="16"/>
        <v>0</v>
      </c>
      <c r="E58" s="157" t="s">
        <v>283</v>
      </c>
      <c r="F58" s="157" t="s">
        <v>283</v>
      </c>
      <c r="G58" s="158" t="s">
        <v>283</v>
      </c>
      <c r="H58" s="159" t="s">
        <v>283</v>
      </c>
      <c r="I58" s="160" t="str">
        <f t="shared" ca="1" si="17"/>
        <v xml:space="preserve"> </v>
      </c>
      <c r="J58" s="160" t="b">
        <f t="shared" si="3"/>
        <v>0</v>
      </c>
      <c r="K58" s="160" t="str">
        <f t="shared" ca="1" si="18"/>
        <v xml:space="preserve"> </v>
      </c>
      <c r="L58" s="160" t="b">
        <f t="shared" si="5"/>
        <v>0</v>
      </c>
      <c r="M58" s="260">
        <v>1411</v>
      </c>
      <c r="N58" s="215"/>
      <c r="O58" s="262" t="s">
        <v>310</v>
      </c>
      <c r="P58" s="215" t="s">
        <v>14</v>
      </c>
      <c r="Q58" s="144">
        <f t="shared" si="19"/>
        <v>0</v>
      </c>
      <c r="R58" s="145"/>
    </row>
    <row r="59" spans="1:18" x14ac:dyDescent="0.4">
      <c r="A59" s="239" t="str">
        <f t="shared" ca="1" si="7"/>
        <v xml:space="preserve"> </v>
      </c>
      <c r="B59" s="217" t="b">
        <f t="shared" si="1"/>
        <v>0</v>
      </c>
      <c r="C59" s="157" t="str">
        <f t="shared" ca="1" si="0"/>
        <v xml:space="preserve"> </v>
      </c>
      <c r="D59" s="157" t="b">
        <f t="shared" si="16"/>
        <v>0</v>
      </c>
      <c r="E59" s="157" t="s">
        <v>283</v>
      </c>
      <c r="F59" s="157" t="s">
        <v>283</v>
      </c>
      <c r="G59" s="158" t="s">
        <v>283</v>
      </c>
      <c r="H59" s="159" t="s">
        <v>283</v>
      </c>
      <c r="I59" s="160" t="str">
        <f t="shared" ca="1" si="17"/>
        <v xml:space="preserve"> </v>
      </c>
      <c r="J59" s="160" t="b">
        <f t="shared" si="3"/>
        <v>0</v>
      </c>
      <c r="K59" s="160" t="str">
        <f t="shared" ca="1" si="18"/>
        <v xml:space="preserve"> </v>
      </c>
      <c r="L59" s="160" t="b">
        <f t="shared" si="5"/>
        <v>0</v>
      </c>
      <c r="M59" s="260">
        <v>1431</v>
      </c>
      <c r="N59" s="215"/>
      <c r="O59" s="261" t="s">
        <v>25</v>
      </c>
      <c r="P59" s="215" t="s">
        <v>11</v>
      </c>
      <c r="Q59" s="144">
        <f t="shared" si="19"/>
        <v>0</v>
      </c>
      <c r="R59" s="145"/>
    </row>
    <row r="60" spans="1:18" x14ac:dyDescent="0.4">
      <c r="A60" s="239" t="str">
        <f t="shared" ca="1" si="7"/>
        <v xml:space="preserve"> </v>
      </c>
      <c r="B60" s="217" t="b">
        <f t="shared" si="1"/>
        <v>0</v>
      </c>
      <c r="C60" s="157" t="str">
        <f t="shared" ca="1" si="0"/>
        <v xml:space="preserve"> </v>
      </c>
      <c r="D60" s="157" t="b">
        <f t="shared" si="16"/>
        <v>0</v>
      </c>
      <c r="E60" s="157" t="s">
        <v>283</v>
      </c>
      <c r="F60" s="157" t="s">
        <v>283</v>
      </c>
      <c r="G60" s="158" t="s">
        <v>283</v>
      </c>
      <c r="H60" s="159" t="s">
        <v>283</v>
      </c>
      <c r="I60" s="160" t="str">
        <f t="shared" ca="1" si="17"/>
        <v xml:space="preserve"> </v>
      </c>
      <c r="J60" s="160" t="b">
        <f t="shared" si="3"/>
        <v>0</v>
      </c>
      <c r="K60" s="160" t="str">
        <f t="shared" ca="1" si="18"/>
        <v xml:space="preserve"> </v>
      </c>
      <c r="L60" s="160" t="b">
        <f t="shared" si="5"/>
        <v>0</v>
      </c>
      <c r="M60" s="260">
        <v>1432</v>
      </c>
      <c r="N60" s="215"/>
      <c r="O60" s="262" t="s">
        <v>311</v>
      </c>
      <c r="P60" s="215" t="s">
        <v>14</v>
      </c>
      <c r="Q60" s="144">
        <f t="shared" si="19"/>
        <v>0</v>
      </c>
      <c r="R60" s="145"/>
    </row>
    <row r="61" spans="1:18" x14ac:dyDescent="0.4">
      <c r="A61" s="239" t="str">
        <f t="shared" ca="1" si="7"/>
        <v xml:space="preserve"> </v>
      </c>
      <c r="B61" s="217" t="b">
        <f t="shared" si="1"/>
        <v>0</v>
      </c>
      <c r="C61" s="157" t="str">
        <f t="shared" ca="1" si="0"/>
        <v xml:space="preserve"> </v>
      </c>
      <c r="D61" s="157" t="b">
        <f t="shared" si="16"/>
        <v>0</v>
      </c>
      <c r="E61" s="157" t="s">
        <v>283</v>
      </c>
      <c r="F61" s="157" t="s">
        <v>283</v>
      </c>
      <c r="G61" s="158" t="s">
        <v>283</v>
      </c>
      <c r="H61" s="159" t="s">
        <v>283</v>
      </c>
      <c r="I61" s="160" t="str">
        <f t="shared" ca="1" si="17"/>
        <v xml:space="preserve"> </v>
      </c>
      <c r="J61" s="160" t="b">
        <f t="shared" si="3"/>
        <v>0</v>
      </c>
      <c r="K61" s="160" t="str">
        <f t="shared" ca="1" si="18"/>
        <v xml:space="preserve"> </v>
      </c>
      <c r="L61" s="160" t="b">
        <f t="shared" si="5"/>
        <v>0</v>
      </c>
      <c r="M61" s="260">
        <v>1433</v>
      </c>
      <c r="N61" s="215"/>
      <c r="O61" s="262" t="s">
        <v>312</v>
      </c>
      <c r="P61" s="215" t="s">
        <v>14</v>
      </c>
      <c r="Q61" s="144">
        <f t="shared" si="19"/>
        <v>0</v>
      </c>
      <c r="R61" s="145"/>
    </row>
    <row r="62" spans="1:18" x14ac:dyDescent="0.4">
      <c r="A62" s="239" t="str">
        <f t="shared" ca="1" si="7"/>
        <v xml:space="preserve"> </v>
      </c>
      <c r="B62" s="217" t="b">
        <f t="shared" si="1"/>
        <v>0</v>
      </c>
      <c r="C62" s="157" t="str">
        <f t="shared" ca="1" si="0"/>
        <v xml:space="preserve"> </v>
      </c>
      <c r="D62" s="157" t="b">
        <f t="shared" si="16"/>
        <v>0</v>
      </c>
      <c r="E62" s="157" t="s">
        <v>283</v>
      </c>
      <c r="F62" s="157" t="s">
        <v>283</v>
      </c>
      <c r="G62" s="158" t="s">
        <v>283</v>
      </c>
      <c r="H62" s="159" t="s">
        <v>283</v>
      </c>
      <c r="I62" s="160" t="str">
        <f t="shared" ca="1" si="17"/>
        <v xml:space="preserve"> </v>
      </c>
      <c r="J62" s="160" t="b">
        <f t="shared" si="3"/>
        <v>0</v>
      </c>
      <c r="K62" s="160" t="str">
        <f t="shared" ca="1" si="18"/>
        <v xml:space="preserve"> </v>
      </c>
      <c r="L62" s="160" t="b">
        <f t="shared" si="5"/>
        <v>0</v>
      </c>
      <c r="M62" s="260">
        <v>1441</v>
      </c>
      <c r="N62" s="215"/>
      <c r="O62" s="261" t="s">
        <v>207</v>
      </c>
      <c r="P62" s="215" t="s">
        <v>11</v>
      </c>
      <c r="Q62" s="144">
        <f t="shared" si="19"/>
        <v>0</v>
      </c>
      <c r="R62" s="145"/>
    </row>
    <row r="63" spans="1:18" x14ac:dyDescent="0.4">
      <c r="A63" s="239" t="str">
        <f t="shared" ca="1" si="7"/>
        <v xml:space="preserve"> </v>
      </c>
      <c r="B63" s="217" t="b">
        <f t="shared" si="1"/>
        <v>0</v>
      </c>
      <c r="C63" s="157" t="str">
        <f t="shared" ca="1" si="0"/>
        <v xml:space="preserve"> </v>
      </c>
      <c r="D63" s="157" t="b">
        <f t="shared" si="16"/>
        <v>0</v>
      </c>
      <c r="E63" s="157" t="s">
        <v>283</v>
      </c>
      <c r="F63" s="157" t="s">
        <v>283</v>
      </c>
      <c r="G63" s="158" t="s">
        <v>283</v>
      </c>
      <c r="H63" s="159" t="s">
        <v>283</v>
      </c>
      <c r="I63" s="160" t="str">
        <f t="shared" ca="1" si="17"/>
        <v xml:space="preserve"> </v>
      </c>
      <c r="J63" s="160" t="b">
        <f t="shared" si="3"/>
        <v>0</v>
      </c>
      <c r="K63" s="160" t="str">
        <f t="shared" ca="1" si="18"/>
        <v xml:space="preserve"> </v>
      </c>
      <c r="L63" s="160" t="b">
        <f t="shared" si="5"/>
        <v>0</v>
      </c>
      <c r="M63" s="260">
        <v>1442</v>
      </c>
      <c r="N63" s="215"/>
      <c r="O63" s="263" t="s">
        <v>305</v>
      </c>
      <c r="P63" s="215" t="s">
        <v>14</v>
      </c>
      <c r="Q63" s="144">
        <f t="shared" si="19"/>
        <v>0</v>
      </c>
      <c r="R63" s="145"/>
    </row>
    <row r="64" spans="1:18" x14ac:dyDescent="0.4">
      <c r="A64" s="239" t="str">
        <f t="shared" ca="1" si="7"/>
        <v xml:space="preserve"> </v>
      </c>
      <c r="B64" s="217" t="b">
        <f t="shared" si="1"/>
        <v>0</v>
      </c>
      <c r="C64" s="157" t="str">
        <f t="shared" ca="1" si="0"/>
        <v xml:space="preserve"> </v>
      </c>
      <c r="D64" s="157" t="b">
        <f t="shared" si="16"/>
        <v>0</v>
      </c>
      <c r="E64" s="157" t="s">
        <v>283</v>
      </c>
      <c r="F64" s="157" t="s">
        <v>283</v>
      </c>
      <c r="G64" s="158" t="s">
        <v>283</v>
      </c>
      <c r="H64" s="159" t="s">
        <v>283</v>
      </c>
      <c r="I64" s="160" t="str">
        <f t="shared" ca="1" si="17"/>
        <v xml:space="preserve"> </v>
      </c>
      <c r="J64" s="160" t="b">
        <f t="shared" si="3"/>
        <v>0</v>
      </c>
      <c r="K64" s="160" t="str">
        <f t="shared" ca="1" si="18"/>
        <v xml:space="preserve"> </v>
      </c>
      <c r="L64" s="160" t="b">
        <f t="shared" si="5"/>
        <v>0</v>
      </c>
      <c r="M64" s="260">
        <v>1443</v>
      </c>
      <c r="N64" s="215"/>
      <c r="O64" s="263" t="s">
        <v>313</v>
      </c>
      <c r="P64" s="215" t="s">
        <v>14</v>
      </c>
      <c r="Q64" s="144">
        <f t="shared" si="19"/>
        <v>0</v>
      </c>
      <c r="R64" s="145"/>
    </row>
    <row r="65" spans="1:18" x14ac:dyDescent="0.4">
      <c r="A65" s="239" t="str">
        <f t="shared" ca="1" si="7"/>
        <v xml:space="preserve"> </v>
      </c>
      <c r="B65" s="217" t="b">
        <f t="shared" si="1"/>
        <v>0</v>
      </c>
      <c r="C65" s="157" t="str">
        <f t="shared" ca="1" si="0"/>
        <v xml:space="preserve"> </v>
      </c>
      <c r="D65" s="157" t="b">
        <f t="shared" si="16"/>
        <v>0</v>
      </c>
      <c r="E65" s="157" t="s">
        <v>283</v>
      </c>
      <c r="F65" s="157" t="s">
        <v>283</v>
      </c>
      <c r="G65" s="158" t="s">
        <v>283</v>
      </c>
      <c r="H65" s="159" t="s">
        <v>283</v>
      </c>
      <c r="I65" s="160" t="str">
        <f t="shared" ca="1" si="17"/>
        <v xml:space="preserve"> </v>
      </c>
      <c r="J65" s="160" t="b">
        <f t="shared" si="3"/>
        <v>0</v>
      </c>
      <c r="K65" s="160" t="str">
        <f t="shared" ca="1" si="18"/>
        <v xml:space="preserve"> </v>
      </c>
      <c r="L65" s="160" t="b">
        <f t="shared" si="5"/>
        <v>0</v>
      </c>
      <c r="M65" s="260">
        <v>1451</v>
      </c>
      <c r="N65" s="215"/>
      <c r="O65" s="261" t="s">
        <v>26</v>
      </c>
      <c r="P65" s="215" t="s">
        <v>11</v>
      </c>
      <c r="Q65" s="144">
        <f t="shared" si="19"/>
        <v>0</v>
      </c>
      <c r="R65" s="145"/>
    </row>
    <row r="66" spans="1:18" x14ac:dyDescent="0.4">
      <c r="A66" s="239" t="str">
        <f t="shared" ca="1" si="7"/>
        <v xml:space="preserve"> </v>
      </c>
      <c r="B66" s="217" t="b">
        <f t="shared" si="1"/>
        <v>0</v>
      </c>
      <c r="C66" s="157" t="str">
        <f t="shared" ca="1" si="0"/>
        <v xml:space="preserve"> </v>
      </c>
      <c r="D66" s="157" t="b">
        <f t="shared" si="16"/>
        <v>0</v>
      </c>
      <c r="E66" s="157" t="s">
        <v>283</v>
      </c>
      <c r="F66" s="157" t="s">
        <v>283</v>
      </c>
      <c r="G66" s="158" t="s">
        <v>283</v>
      </c>
      <c r="H66" s="159" t="s">
        <v>283</v>
      </c>
      <c r="I66" s="160" t="str">
        <f t="shared" ca="1" si="17"/>
        <v xml:space="preserve"> </v>
      </c>
      <c r="J66" s="160" t="b">
        <f t="shared" si="3"/>
        <v>0</v>
      </c>
      <c r="K66" s="160" t="str">
        <f t="shared" ca="1" si="18"/>
        <v xml:space="preserve"> </v>
      </c>
      <c r="L66" s="160" t="b">
        <f t="shared" si="5"/>
        <v>0</v>
      </c>
      <c r="M66" s="260">
        <v>1452</v>
      </c>
      <c r="N66" s="215"/>
      <c r="O66" s="263" t="s">
        <v>314</v>
      </c>
      <c r="P66" s="215" t="s">
        <v>14</v>
      </c>
      <c r="Q66" s="144">
        <f t="shared" si="19"/>
        <v>0</v>
      </c>
      <c r="R66" s="145"/>
    </row>
    <row r="67" spans="1:18" x14ac:dyDescent="0.4">
      <c r="A67" s="239" t="str">
        <f t="shared" ca="1" si="7"/>
        <v xml:space="preserve"> </v>
      </c>
      <c r="B67" s="217" t="b">
        <f t="shared" si="1"/>
        <v>0</v>
      </c>
      <c r="C67" s="157" t="str">
        <f t="shared" ca="1" si="0"/>
        <v xml:space="preserve"> </v>
      </c>
      <c r="D67" s="157" t="b">
        <f t="shared" si="16"/>
        <v>0</v>
      </c>
      <c r="E67" s="157" t="s">
        <v>283</v>
      </c>
      <c r="F67" s="157" t="s">
        <v>283</v>
      </c>
      <c r="G67" s="158" t="s">
        <v>283</v>
      </c>
      <c r="H67" s="159" t="s">
        <v>283</v>
      </c>
      <c r="I67" s="160" t="str">
        <f t="shared" ca="1" si="17"/>
        <v xml:space="preserve"> </v>
      </c>
      <c r="J67" s="160" t="b">
        <f t="shared" si="3"/>
        <v>0</v>
      </c>
      <c r="K67" s="160" t="str">
        <f t="shared" ca="1" si="18"/>
        <v xml:space="preserve"> </v>
      </c>
      <c r="L67" s="160" t="b">
        <f t="shared" si="5"/>
        <v>0</v>
      </c>
      <c r="M67" s="260">
        <v>1453</v>
      </c>
      <c r="N67" s="215"/>
      <c r="O67" s="263" t="s">
        <v>315</v>
      </c>
      <c r="P67" s="215" t="s">
        <v>14</v>
      </c>
      <c r="Q67" s="144">
        <f t="shared" si="19"/>
        <v>0</v>
      </c>
      <c r="R67" s="145"/>
    </row>
    <row r="68" spans="1:18" x14ac:dyDescent="0.4">
      <c r="A68" s="239">
        <f t="shared" ca="1" si="7"/>
        <v>11</v>
      </c>
      <c r="B68" s="217" t="b">
        <f t="shared" si="1"/>
        <v>1</v>
      </c>
      <c r="C68" s="157" t="str">
        <f t="shared" ca="1" si="0"/>
        <v xml:space="preserve"> </v>
      </c>
      <c r="D68" s="157" t="b">
        <f t="shared" si="16"/>
        <v>0</v>
      </c>
      <c r="E68" s="157" t="s">
        <v>283</v>
      </c>
      <c r="F68" s="157" t="s">
        <v>283</v>
      </c>
      <c r="G68" s="158" t="s">
        <v>283</v>
      </c>
      <c r="H68" s="159" t="s">
        <v>283</v>
      </c>
      <c r="I68" s="160" t="str">
        <f t="shared" ca="1" si="17"/>
        <v xml:space="preserve"> </v>
      </c>
      <c r="J68" s="160" t="b">
        <f t="shared" si="3"/>
        <v>0</v>
      </c>
      <c r="K68" s="160" t="str">
        <f t="shared" ca="1" si="18"/>
        <v xml:space="preserve"> </v>
      </c>
      <c r="L68" s="160" t="b">
        <f t="shared" si="5"/>
        <v>0</v>
      </c>
      <c r="M68" s="260">
        <v>1461</v>
      </c>
      <c r="N68" s="215" t="s">
        <v>264</v>
      </c>
      <c r="O68" s="261" t="s">
        <v>27</v>
      </c>
      <c r="P68" s="215" t="s">
        <v>11</v>
      </c>
      <c r="Q68" s="144">
        <f t="shared" si="19"/>
        <v>0</v>
      </c>
      <c r="R68" s="145"/>
    </row>
    <row r="69" spans="1:18" x14ac:dyDescent="0.4">
      <c r="A69" s="239">
        <f t="shared" ca="1" si="7"/>
        <v>12</v>
      </c>
      <c r="B69" s="217" t="b">
        <f t="shared" ref="B69:B132" si="20">N69="Y"</f>
        <v>1</v>
      </c>
      <c r="C69" s="157" t="str">
        <f t="shared" ref="C69:C91" ca="1" si="21">IF(D69,COUNTIF(OFFSET(D69,ROW()*-1+3,,ROW()-2),TRUE)," ")</f>
        <v xml:space="preserve"> </v>
      </c>
      <c r="D69" s="157" t="b">
        <f t="shared" si="16"/>
        <v>0</v>
      </c>
      <c r="E69" s="157" t="s">
        <v>283</v>
      </c>
      <c r="F69" s="157" t="s">
        <v>283</v>
      </c>
      <c r="G69" s="158" t="s">
        <v>283</v>
      </c>
      <c r="H69" s="159" t="s">
        <v>283</v>
      </c>
      <c r="I69" s="160" t="str">
        <f t="shared" ca="1" si="17"/>
        <v xml:space="preserve"> </v>
      </c>
      <c r="J69" s="160" t="b">
        <f t="shared" si="3"/>
        <v>0</v>
      </c>
      <c r="K69" s="160" t="str">
        <f t="shared" ca="1" si="18"/>
        <v xml:space="preserve"> </v>
      </c>
      <c r="L69" s="160" t="b">
        <f t="shared" si="5"/>
        <v>0</v>
      </c>
      <c r="M69" s="260">
        <v>1462</v>
      </c>
      <c r="N69" s="215" t="s">
        <v>264</v>
      </c>
      <c r="O69" s="262" t="s">
        <v>316</v>
      </c>
      <c r="P69" s="215" t="s">
        <v>14</v>
      </c>
      <c r="Q69" s="144">
        <f t="shared" si="19"/>
        <v>0</v>
      </c>
      <c r="R69" s="145"/>
    </row>
    <row r="70" spans="1:18" x14ac:dyDescent="0.4">
      <c r="A70" s="239" t="str">
        <f t="shared" ref="A70:A133" ca="1" si="22">IF(B70,COUNTIF(OFFSET(B70,ROW()*-1+3,,ROW()-2),TRUE)," ")</f>
        <v xml:space="preserve"> </v>
      </c>
      <c r="B70" s="217" t="b">
        <f t="shared" si="20"/>
        <v>0</v>
      </c>
      <c r="C70" s="157" t="str">
        <f t="shared" ca="1" si="21"/>
        <v xml:space="preserve"> </v>
      </c>
      <c r="D70" s="157" t="b">
        <f t="shared" si="16"/>
        <v>0</v>
      </c>
      <c r="E70" s="157" t="s">
        <v>283</v>
      </c>
      <c r="F70" s="157" t="s">
        <v>283</v>
      </c>
      <c r="G70" s="158" t="s">
        <v>283</v>
      </c>
      <c r="H70" s="159" t="s">
        <v>283</v>
      </c>
      <c r="I70" s="160" t="str">
        <f t="shared" ca="1" si="17"/>
        <v xml:space="preserve"> </v>
      </c>
      <c r="J70" s="160" t="b">
        <f t="shared" ref="J70:J134" si="23">AND(P70="借",Q70&lt;&gt;0)</f>
        <v>0</v>
      </c>
      <c r="K70" s="160" t="str">
        <f t="shared" ca="1" si="18"/>
        <v xml:space="preserve"> </v>
      </c>
      <c r="L70" s="160" t="b">
        <f t="shared" ref="L70:L134" si="24">AND(P70="貸",Q70&lt;&gt;0)</f>
        <v>0</v>
      </c>
      <c r="M70" s="260">
        <v>1463</v>
      </c>
      <c r="N70" s="215"/>
      <c r="O70" s="262" t="s">
        <v>317</v>
      </c>
      <c r="P70" s="215" t="s">
        <v>14</v>
      </c>
      <c r="Q70" s="144">
        <f t="shared" si="19"/>
        <v>0</v>
      </c>
      <c r="R70" s="145"/>
    </row>
    <row r="71" spans="1:18" x14ac:dyDescent="0.4">
      <c r="A71" s="239" t="str">
        <f t="shared" ca="1" si="22"/>
        <v xml:space="preserve"> </v>
      </c>
      <c r="B71" s="217" t="b">
        <f t="shared" si="20"/>
        <v>0</v>
      </c>
      <c r="C71" s="157" t="str">
        <f t="shared" ca="1" si="21"/>
        <v xml:space="preserve"> </v>
      </c>
      <c r="D71" s="157" t="b">
        <f t="shared" si="16"/>
        <v>0</v>
      </c>
      <c r="E71" s="157" t="s">
        <v>283</v>
      </c>
      <c r="F71" s="157" t="s">
        <v>283</v>
      </c>
      <c r="G71" s="158" t="s">
        <v>283</v>
      </c>
      <c r="H71" s="159" t="s">
        <v>283</v>
      </c>
      <c r="I71" s="160" t="str">
        <f t="shared" ca="1" si="17"/>
        <v xml:space="preserve"> </v>
      </c>
      <c r="J71" s="160" t="b">
        <f t="shared" si="23"/>
        <v>0</v>
      </c>
      <c r="K71" s="160" t="str">
        <f t="shared" ca="1" si="18"/>
        <v xml:space="preserve"> </v>
      </c>
      <c r="L71" s="160" t="b">
        <f t="shared" si="24"/>
        <v>0</v>
      </c>
      <c r="M71" s="260">
        <v>1470</v>
      </c>
      <c r="N71" s="215"/>
      <c r="O71" s="261" t="s">
        <v>208</v>
      </c>
      <c r="P71" s="215" t="s">
        <v>11</v>
      </c>
      <c r="Q71" s="144">
        <f t="shared" si="19"/>
        <v>0</v>
      </c>
      <c r="R71" s="145"/>
    </row>
    <row r="72" spans="1:18" x14ac:dyDescent="0.4">
      <c r="A72" s="239" t="str">
        <f t="shared" ca="1" si="22"/>
        <v xml:space="preserve"> </v>
      </c>
      <c r="B72" s="217" t="b">
        <f t="shared" si="20"/>
        <v>0</v>
      </c>
      <c r="C72" s="157" t="str">
        <f t="shared" ca="1" si="21"/>
        <v xml:space="preserve"> </v>
      </c>
      <c r="D72" s="157" t="b">
        <f t="shared" si="16"/>
        <v>0</v>
      </c>
      <c r="E72" s="157" t="s">
        <v>283</v>
      </c>
      <c r="F72" s="157" t="s">
        <v>283</v>
      </c>
      <c r="G72" s="158" t="s">
        <v>283</v>
      </c>
      <c r="H72" s="159" t="s">
        <v>283</v>
      </c>
      <c r="I72" s="160" t="str">
        <f t="shared" ca="1" si="17"/>
        <v xml:space="preserve"> </v>
      </c>
      <c r="J72" s="160" t="b">
        <f t="shared" si="23"/>
        <v>0</v>
      </c>
      <c r="K72" s="160" t="str">
        <f t="shared" ca="1" si="18"/>
        <v xml:space="preserve"> </v>
      </c>
      <c r="L72" s="160" t="b">
        <f t="shared" si="24"/>
        <v>0</v>
      </c>
      <c r="M72" s="260">
        <v>1580</v>
      </c>
      <c r="N72" s="215"/>
      <c r="O72" s="261" t="s">
        <v>28</v>
      </c>
      <c r="P72" s="215" t="s">
        <v>11</v>
      </c>
      <c r="Q72" s="144">
        <f t="shared" si="19"/>
        <v>0</v>
      </c>
      <c r="R72" s="145"/>
    </row>
    <row r="73" spans="1:18" x14ac:dyDescent="0.4">
      <c r="A73" s="239" t="str">
        <f t="shared" ca="1" si="22"/>
        <v xml:space="preserve"> </v>
      </c>
      <c r="B73" s="217" t="b">
        <f t="shared" si="20"/>
        <v>0</v>
      </c>
      <c r="C73" s="157" t="str">
        <f t="shared" ca="1" si="21"/>
        <v xml:space="preserve"> </v>
      </c>
      <c r="D73" s="157" t="b">
        <f t="shared" si="16"/>
        <v>0</v>
      </c>
      <c r="E73" s="157" t="s">
        <v>283</v>
      </c>
      <c r="F73" s="157" t="s">
        <v>283</v>
      </c>
      <c r="G73" s="158" t="s">
        <v>283</v>
      </c>
      <c r="H73" s="159" t="s">
        <v>283</v>
      </c>
      <c r="I73" s="160" t="str">
        <f t="shared" ca="1" si="17"/>
        <v xml:space="preserve"> </v>
      </c>
      <c r="J73" s="160" t="b">
        <f t="shared" si="23"/>
        <v>0</v>
      </c>
      <c r="K73" s="160" t="str">
        <f t="shared" ca="1" si="18"/>
        <v xml:space="preserve"> </v>
      </c>
      <c r="L73" s="160" t="b">
        <f t="shared" si="24"/>
        <v>0</v>
      </c>
      <c r="M73" s="260">
        <v>1491</v>
      </c>
      <c r="N73" s="215"/>
      <c r="O73" s="261" t="s">
        <v>29</v>
      </c>
      <c r="P73" s="215" t="s">
        <v>11</v>
      </c>
      <c r="Q73" s="144">
        <f t="shared" si="19"/>
        <v>0</v>
      </c>
      <c r="R73" s="145"/>
    </row>
    <row r="74" spans="1:18" x14ac:dyDescent="0.4">
      <c r="A74" s="239" t="str">
        <f t="shared" ca="1" si="22"/>
        <v xml:space="preserve"> </v>
      </c>
      <c r="B74" s="217" t="b">
        <f t="shared" si="20"/>
        <v>0</v>
      </c>
      <c r="C74" s="157" t="str">
        <f t="shared" ca="1" si="21"/>
        <v xml:space="preserve"> </v>
      </c>
      <c r="D74" s="157" t="b">
        <f t="shared" si="16"/>
        <v>0</v>
      </c>
      <c r="E74" s="157" t="s">
        <v>283</v>
      </c>
      <c r="F74" s="157" t="s">
        <v>283</v>
      </c>
      <c r="G74" s="158" t="s">
        <v>283</v>
      </c>
      <c r="H74" s="159" t="s">
        <v>283</v>
      </c>
      <c r="I74" s="160" t="str">
        <f t="shared" ca="1" si="17"/>
        <v xml:space="preserve"> </v>
      </c>
      <c r="J74" s="160" t="b">
        <f t="shared" si="23"/>
        <v>0</v>
      </c>
      <c r="K74" s="160" t="str">
        <f t="shared" ca="1" si="18"/>
        <v xml:space="preserve"> </v>
      </c>
      <c r="L74" s="160" t="b">
        <f t="shared" si="24"/>
        <v>0</v>
      </c>
      <c r="M74" s="260">
        <v>1492</v>
      </c>
      <c r="N74" s="215"/>
      <c r="O74" s="262" t="s">
        <v>318</v>
      </c>
      <c r="P74" s="215" t="s">
        <v>14</v>
      </c>
      <c r="Q74" s="144">
        <f t="shared" si="19"/>
        <v>0</v>
      </c>
      <c r="R74" s="145"/>
    </row>
    <row r="75" spans="1:18" x14ac:dyDescent="0.4">
      <c r="A75" s="239" t="str">
        <f t="shared" ca="1" si="22"/>
        <v xml:space="preserve"> </v>
      </c>
      <c r="B75" s="217" t="b">
        <f t="shared" si="20"/>
        <v>0</v>
      </c>
      <c r="C75" s="157" t="str">
        <f t="shared" ca="1" si="21"/>
        <v xml:space="preserve"> </v>
      </c>
      <c r="D75" s="157" t="b">
        <f t="shared" si="16"/>
        <v>0</v>
      </c>
      <c r="E75" s="157" t="s">
        <v>283</v>
      </c>
      <c r="F75" s="157" t="s">
        <v>283</v>
      </c>
      <c r="G75" s="158" t="s">
        <v>283</v>
      </c>
      <c r="H75" s="159" t="s">
        <v>283</v>
      </c>
      <c r="I75" s="160" t="str">
        <f t="shared" ca="1" si="17"/>
        <v xml:space="preserve"> </v>
      </c>
      <c r="J75" s="160" t="b">
        <f t="shared" si="23"/>
        <v>0</v>
      </c>
      <c r="K75" s="160" t="str">
        <f t="shared" ca="1" si="18"/>
        <v xml:space="preserve"> </v>
      </c>
      <c r="L75" s="160" t="b">
        <f t="shared" si="24"/>
        <v>0</v>
      </c>
      <c r="M75" s="260">
        <v>1493</v>
      </c>
      <c r="N75" s="215"/>
      <c r="O75" s="262" t="s">
        <v>319</v>
      </c>
      <c r="P75" s="215" t="s">
        <v>14</v>
      </c>
      <c r="Q75" s="144">
        <f t="shared" si="19"/>
        <v>0</v>
      </c>
      <c r="R75" s="145"/>
    </row>
    <row r="76" spans="1:18" x14ac:dyDescent="0.4">
      <c r="A76" s="239" t="str">
        <f t="shared" ca="1" si="22"/>
        <v xml:space="preserve"> </v>
      </c>
      <c r="B76" s="217" t="b">
        <f t="shared" si="20"/>
        <v>0</v>
      </c>
      <c r="C76" s="157" t="str">
        <f t="shared" ca="1" si="21"/>
        <v xml:space="preserve"> </v>
      </c>
      <c r="D76" s="157" t="b">
        <f t="shared" si="16"/>
        <v>0</v>
      </c>
      <c r="E76" s="157" t="s">
        <v>283</v>
      </c>
      <c r="F76" s="157" t="s">
        <v>283</v>
      </c>
      <c r="G76" s="158" t="s">
        <v>283</v>
      </c>
      <c r="H76" s="159" t="s">
        <v>283</v>
      </c>
      <c r="I76" s="160" t="str">
        <f t="shared" ca="1" si="17"/>
        <v xml:space="preserve"> </v>
      </c>
      <c r="J76" s="160" t="b">
        <f t="shared" si="23"/>
        <v>0</v>
      </c>
      <c r="K76" s="160" t="str">
        <f t="shared" ca="1" si="18"/>
        <v xml:space="preserve"> </v>
      </c>
      <c r="L76" s="160" t="b">
        <f t="shared" si="24"/>
        <v>0</v>
      </c>
      <c r="M76" s="260">
        <v>1541</v>
      </c>
      <c r="N76" s="215"/>
      <c r="O76" s="261" t="s">
        <v>209</v>
      </c>
      <c r="P76" s="215" t="s">
        <v>11</v>
      </c>
      <c r="Q76" s="144">
        <f t="shared" si="19"/>
        <v>0</v>
      </c>
      <c r="R76" s="145"/>
    </row>
    <row r="77" spans="1:18" x14ac:dyDescent="0.4">
      <c r="A77" s="239" t="str">
        <f t="shared" ca="1" si="22"/>
        <v xml:space="preserve"> </v>
      </c>
      <c r="B77" s="217" t="b">
        <f t="shared" si="20"/>
        <v>0</v>
      </c>
      <c r="C77" s="157" t="str">
        <f t="shared" ca="1" si="21"/>
        <v xml:space="preserve"> </v>
      </c>
      <c r="D77" s="157" t="b">
        <f t="shared" si="16"/>
        <v>0</v>
      </c>
      <c r="E77" s="157" t="s">
        <v>283</v>
      </c>
      <c r="F77" s="157" t="s">
        <v>283</v>
      </c>
      <c r="G77" s="158" t="s">
        <v>283</v>
      </c>
      <c r="H77" s="159" t="s">
        <v>283</v>
      </c>
      <c r="I77" s="160" t="str">
        <f t="shared" ca="1" si="17"/>
        <v xml:space="preserve"> </v>
      </c>
      <c r="J77" s="160" t="b">
        <f t="shared" si="23"/>
        <v>0</v>
      </c>
      <c r="K77" s="160" t="str">
        <f t="shared" ca="1" si="18"/>
        <v xml:space="preserve"> </v>
      </c>
      <c r="L77" s="160" t="b">
        <f t="shared" si="24"/>
        <v>0</v>
      </c>
      <c r="M77" s="260">
        <v>1542</v>
      </c>
      <c r="N77" s="215"/>
      <c r="O77" s="262" t="s">
        <v>320</v>
      </c>
      <c r="P77" s="215" t="s">
        <v>14</v>
      </c>
      <c r="Q77" s="144">
        <f t="shared" si="19"/>
        <v>0</v>
      </c>
      <c r="R77" s="145"/>
    </row>
    <row r="78" spans="1:18" x14ac:dyDescent="0.4">
      <c r="A78" s="239" t="str">
        <f t="shared" ca="1" si="22"/>
        <v xml:space="preserve"> </v>
      </c>
      <c r="B78" s="217" t="b">
        <f t="shared" si="20"/>
        <v>0</v>
      </c>
      <c r="C78" s="157" t="str">
        <f t="shared" ca="1" si="21"/>
        <v xml:space="preserve"> </v>
      </c>
      <c r="D78" s="157" t="b">
        <f t="shared" si="16"/>
        <v>0</v>
      </c>
      <c r="E78" s="157" t="s">
        <v>283</v>
      </c>
      <c r="F78" s="157" t="s">
        <v>283</v>
      </c>
      <c r="G78" s="158" t="s">
        <v>283</v>
      </c>
      <c r="H78" s="159" t="s">
        <v>283</v>
      </c>
      <c r="I78" s="160" t="str">
        <f t="shared" ca="1" si="17"/>
        <v xml:space="preserve"> </v>
      </c>
      <c r="J78" s="160" t="b">
        <f t="shared" si="23"/>
        <v>0</v>
      </c>
      <c r="K78" s="160" t="str">
        <f t="shared" ca="1" si="18"/>
        <v xml:space="preserve"> </v>
      </c>
      <c r="L78" s="160" t="b">
        <f t="shared" si="24"/>
        <v>0</v>
      </c>
      <c r="M78" s="260">
        <v>1421</v>
      </c>
      <c r="N78" s="215"/>
      <c r="O78" s="261" t="s">
        <v>210</v>
      </c>
      <c r="P78" s="215" t="s">
        <v>11</v>
      </c>
      <c r="Q78" s="144">
        <f t="shared" si="19"/>
        <v>0</v>
      </c>
      <c r="R78" s="145"/>
    </row>
    <row r="79" spans="1:18" x14ac:dyDescent="0.4">
      <c r="A79" s="239" t="str">
        <f t="shared" ca="1" si="22"/>
        <v xml:space="preserve"> </v>
      </c>
      <c r="B79" s="217" t="b">
        <f t="shared" si="20"/>
        <v>0</v>
      </c>
      <c r="C79" s="157" t="str">
        <f t="shared" ca="1" si="21"/>
        <v xml:space="preserve"> </v>
      </c>
      <c r="D79" s="157" t="b">
        <f t="shared" si="16"/>
        <v>0</v>
      </c>
      <c r="E79" s="157" t="s">
        <v>283</v>
      </c>
      <c r="F79" s="157" t="s">
        <v>283</v>
      </c>
      <c r="G79" s="158" t="s">
        <v>283</v>
      </c>
      <c r="H79" s="159" t="s">
        <v>283</v>
      </c>
      <c r="I79" s="160" t="str">
        <f t="shared" ca="1" si="17"/>
        <v xml:space="preserve"> </v>
      </c>
      <c r="J79" s="160" t="b">
        <f t="shared" si="23"/>
        <v>0</v>
      </c>
      <c r="K79" s="160" t="str">
        <f t="shared" ca="1" si="18"/>
        <v xml:space="preserve"> </v>
      </c>
      <c r="L79" s="160" t="b">
        <f t="shared" si="24"/>
        <v>0</v>
      </c>
      <c r="M79" s="260">
        <v>1422</v>
      </c>
      <c r="N79" s="215"/>
      <c r="O79" s="262" t="s">
        <v>321</v>
      </c>
      <c r="P79" s="215" t="s">
        <v>14</v>
      </c>
      <c r="Q79" s="144">
        <f t="shared" si="19"/>
        <v>0</v>
      </c>
      <c r="R79" s="145"/>
    </row>
    <row r="80" spans="1:18" x14ac:dyDescent="0.4">
      <c r="A80" s="239" t="str">
        <f t="shared" ca="1" si="22"/>
        <v xml:space="preserve"> </v>
      </c>
      <c r="B80" s="217" t="b">
        <f t="shared" si="20"/>
        <v>0</v>
      </c>
      <c r="C80" s="157" t="str">
        <f t="shared" ca="1" si="21"/>
        <v xml:space="preserve"> </v>
      </c>
      <c r="D80" s="157" t="b">
        <f t="shared" si="16"/>
        <v>0</v>
      </c>
      <c r="E80" s="157" t="s">
        <v>283</v>
      </c>
      <c r="F80" s="157" t="s">
        <v>283</v>
      </c>
      <c r="G80" s="158" t="s">
        <v>283</v>
      </c>
      <c r="H80" s="159" t="s">
        <v>283</v>
      </c>
      <c r="I80" s="160" t="str">
        <f t="shared" ca="1" si="17"/>
        <v xml:space="preserve"> </v>
      </c>
      <c r="J80" s="160" t="b">
        <f t="shared" si="23"/>
        <v>0</v>
      </c>
      <c r="K80" s="160" t="str">
        <f t="shared" ca="1" si="18"/>
        <v xml:space="preserve"> </v>
      </c>
      <c r="L80" s="160" t="b">
        <f t="shared" si="24"/>
        <v>0</v>
      </c>
      <c r="M80" s="260">
        <v>1551</v>
      </c>
      <c r="N80" s="215"/>
      <c r="O80" s="261" t="s">
        <v>211</v>
      </c>
      <c r="P80" s="215" t="s">
        <v>11</v>
      </c>
      <c r="Q80" s="144">
        <f t="shared" si="19"/>
        <v>0</v>
      </c>
      <c r="R80" s="145"/>
    </row>
    <row r="81" spans="1:18" x14ac:dyDescent="0.4">
      <c r="A81" s="239" t="str">
        <f t="shared" ca="1" si="22"/>
        <v xml:space="preserve"> </v>
      </c>
      <c r="B81" s="217" t="b">
        <f t="shared" si="20"/>
        <v>0</v>
      </c>
      <c r="C81" s="157" t="str">
        <f t="shared" ca="1" si="21"/>
        <v xml:space="preserve"> </v>
      </c>
      <c r="D81" s="157" t="b">
        <f t="shared" si="16"/>
        <v>0</v>
      </c>
      <c r="E81" s="157" t="s">
        <v>283</v>
      </c>
      <c r="F81" s="157" t="s">
        <v>283</v>
      </c>
      <c r="G81" s="158" t="s">
        <v>283</v>
      </c>
      <c r="H81" s="159" t="s">
        <v>283</v>
      </c>
      <c r="I81" s="160" t="str">
        <f t="shared" ca="1" si="17"/>
        <v xml:space="preserve"> </v>
      </c>
      <c r="J81" s="160" t="b">
        <f t="shared" si="23"/>
        <v>0</v>
      </c>
      <c r="K81" s="160" t="str">
        <f t="shared" ca="1" si="18"/>
        <v xml:space="preserve"> </v>
      </c>
      <c r="L81" s="160" t="b">
        <f t="shared" si="24"/>
        <v>0</v>
      </c>
      <c r="M81" s="260">
        <v>1552</v>
      </c>
      <c r="N81" s="215"/>
      <c r="O81" s="262" t="s">
        <v>322</v>
      </c>
      <c r="P81" s="215" t="s">
        <v>14</v>
      </c>
      <c r="Q81" s="144">
        <f t="shared" si="19"/>
        <v>0</v>
      </c>
      <c r="R81" s="145"/>
    </row>
    <row r="82" spans="1:18" x14ac:dyDescent="0.4">
      <c r="A82" s="239" t="str">
        <f t="shared" ca="1" si="22"/>
        <v xml:space="preserve"> </v>
      </c>
      <c r="B82" s="217" t="b">
        <f t="shared" si="20"/>
        <v>0</v>
      </c>
      <c r="C82" s="157" t="str">
        <f t="shared" ca="1" si="21"/>
        <v xml:space="preserve"> </v>
      </c>
      <c r="D82" s="157" t="b">
        <f t="shared" si="16"/>
        <v>0</v>
      </c>
      <c r="E82" s="157" t="s">
        <v>283</v>
      </c>
      <c r="F82" s="157" t="s">
        <v>283</v>
      </c>
      <c r="G82" s="158" t="s">
        <v>283</v>
      </c>
      <c r="H82" s="159" t="s">
        <v>283</v>
      </c>
      <c r="I82" s="160" t="str">
        <f t="shared" ca="1" si="17"/>
        <v xml:space="preserve"> </v>
      </c>
      <c r="J82" s="160" t="b">
        <f t="shared" si="23"/>
        <v>0</v>
      </c>
      <c r="K82" s="160" t="str">
        <f t="shared" ca="1" si="18"/>
        <v xml:space="preserve"> </v>
      </c>
      <c r="L82" s="160" t="b">
        <f t="shared" si="24"/>
        <v>0</v>
      </c>
      <c r="M82" s="260">
        <v>1553</v>
      </c>
      <c r="N82" s="215"/>
      <c r="O82" s="262" t="s">
        <v>323</v>
      </c>
      <c r="P82" s="215" t="s">
        <v>14</v>
      </c>
      <c r="Q82" s="144">
        <f t="shared" si="19"/>
        <v>0</v>
      </c>
      <c r="R82" s="145"/>
    </row>
    <row r="83" spans="1:18" x14ac:dyDescent="0.4">
      <c r="A83" s="239" t="str">
        <f t="shared" ca="1" si="22"/>
        <v xml:space="preserve"> </v>
      </c>
      <c r="B83" s="217" t="b">
        <f t="shared" si="20"/>
        <v>0</v>
      </c>
      <c r="C83" s="157" t="str">
        <f t="shared" ca="1" si="21"/>
        <v xml:space="preserve"> </v>
      </c>
      <c r="D83" s="157" t="b">
        <f t="shared" si="16"/>
        <v>0</v>
      </c>
      <c r="E83" s="157" t="s">
        <v>283</v>
      </c>
      <c r="F83" s="157" t="s">
        <v>283</v>
      </c>
      <c r="G83" s="158" t="s">
        <v>283</v>
      </c>
      <c r="H83" s="159" t="s">
        <v>283</v>
      </c>
      <c r="I83" s="160" t="str">
        <f t="shared" ca="1" si="17"/>
        <v xml:space="preserve"> </v>
      </c>
      <c r="J83" s="160" t="b">
        <f t="shared" si="23"/>
        <v>0</v>
      </c>
      <c r="K83" s="160" t="str">
        <f t="shared" ca="1" si="18"/>
        <v xml:space="preserve"> </v>
      </c>
      <c r="L83" s="160" t="b">
        <f t="shared" si="24"/>
        <v>0</v>
      </c>
      <c r="M83" s="260">
        <v>1510</v>
      </c>
      <c r="N83" s="215"/>
      <c r="O83" s="261" t="s">
        <v>128</v>
      </c>
      <c r="P83" s="215" t="s">
        <v>11</v>
      </c>
      <c r="Q83" s="144">
        <f t="shared" si="19"/>
        <v>0</v>
      </c>
      <c r="R83" s="145"/>
    </row>
    <row r="84" spans="1:18" x14ac:dyDescent="0.4">
      <c r="A84" s="239" t="str">
        <f t="shared" ca="1" si="22"/>
        <v xml:space="preserve"> </v>
      </c>
      <c r="B84" s="217" t="b">
        <f t="shared" si="20"/>
        <v>0</v>
      </c>
      <c r="C84" s="157" t="str">
        <f t="shared" ca="1" si="21"/>
        <v xml:space="preserve"> </v>
      </c>
      <c r="D84" s="157" t="b">
        <f t="shared" si="16"/>
        <v>0</v>
      </c>
      <c r="E84" s="157" t="s">
        <v>283</v>
      </c>
      <c r="F84" s="157" t="s">
        <v>283</v>
      </c>
      <c r="G84" s="158" t="s">
        <v>283</v>
      </c>
      <c r="H84" s="159" t="s">
        <v>283</v>
      </c>
      <c r="I84" s="160" t="str">
        <f t="shared" ca="1" si="17"/>
        <v xml:space="preserve"> </v>
      </c>
      <c r="J84" s="160" t="b">
        <f t="shared" si="23"/>
        <v>0</v>
      </c>
      <c r="K84" s="160" t="str">
        <f t="shared" ca="1" si="18"/>
        <v xml:space="preserve"> </v>
      </c>
      <c r="L84" s="160" t="b">
        <f t="shared" si="24"/>
        <v>0</v>
      </c>
      <c r="M84" s="260">
        <v>1511</v>
      </c>
      <c r="N84" s="215"/>
      <c r="O84" s="262" t="s">
        <v>324</v>
      </c>
      <c r="P84" s="215" t="s">
        <v>14</v>
      </c>
      <c r="Q84" s="144">
        <f t="shared" si="19"/>
        <v>0</v>
      </c>
      <c r="R84" s="145"/>
    </row>
    <row r="85" spans="1:18" x14ac:dyDescent="0.4">
      <c r="A85" s="239" t="str">
        <f t="shared" ca="1" si="22"/>
        <v xml:space="preserve"> </v>
      </c>
      <c r="B85" s="217" t="b">
        <f t="shared" si="20"/>
        <v>0</v>
      </c>
      <c r="C85" s="157" t="str">
        <f t="shared" ca="1" si="21"/>
        <v xml:space="preserve"> </v>
      </c>
      <c r="D85" s="157" t="b">
        <f t="shared" si="16"/>
        <v>0</v>
      </c>
      <c r="E85" s="157" t="s">
        <v>283</v>
      </c>
      <c r="F85" s="157" t="s">
        <v>283</v>
      </c>
      <c r="G85" s="158" t="s">
        <v>283</v>
      </c>
      <c r="H85" s="159" t="s">
        <v>283</v>
      </c>
      <c r="I85" s="160" t="str">
        <f t="shared" ca="1" si="17"/>
        <v xml:space="preserve"> </v>
      </c>
      <c r="J85" s="160" t="b">
        <f t="shared" si="23"/>
        <v>0</v>
      </c>
      <c r="K85" s="160" t="str">
        <f t="shared" ca="1" si="18"/>
        <v xml:space="preserve"> </v>
      </c>
      <c r="L85" s="160" t="b">
        <f t="shared" si="24"/>
        <v>0</v>
      </c>
      <c r="M85" s="260">
        <v>1512</v>
      </c>
      <c r="N85" s="215"/>
      <c r="O85" s="262" t="s">
        <v>325</v>
      </c>
      <c r="P85" s="215" t="s">
        <v>14</v>
      </c>
      <c r="Q85" s="144">
        <f t="shared" si="19"/>
        <v>0</v>
      </c>
      <c r="R85" s="145"/>
    </row>
    <row r="86" spans="1:18" x14ac:dyDescent="0.4">
      <c r="A86" s="239">
        <f t="shared" ca="1" si="22"/>
        <v>13</v>
      </c>
      <c r="B86" s="217" t="b">
        <f t="shared" si="20"/>
        <v>1</v>
      </c>
      <c r="C86" s="157" t="str">
        <f t="shared" ca="1" si="21"/>
        <v xml:space="preserve"> </v>
      </c>
      <c r="D86" s="157" t="b">
        <f t="shared" si="16"/>
        <v>0</v>
      </c>
      <c r="E86" s="157" t="s">
        <v>283</v>
      </c>
      <c r="F86" s="157" t="s">
        <v>283</v>
      </c>
      <c r="G86" s="158" t="s">
        <v>283</v>
      </c>
      <c r="H86" s="159" t="s">
        <v>283</v>
      </c>
      <c r="I86" s="160" t="str">
        <f t="shared" ca="1" si="17"/>
        <v xml:space="preserve"> </v>
      </c>
      <c r="J86" s="160" t="b">
        <f t="shared" si="23"/>
        <v>0</v>
      </c>
      <c r="K86" s="160" t="str">
        <f t="shared" ca="1" si="18"/>
        <v xml:space="preserve"> </v>
      </c>
      <c r="L86" s="160" t="b">
        <f t="shared" si="24"/>
        <v>0</v>
      </c>
      <c r="M86" s="260">
        <v>1901</v>
      </c>
      <c r="N86" s="215" t="s">
        <v>264</v>
      </c>
      <c r="O86" s="261" t="s">
        <v>30</v>
      </c>
      <c r="P86" s="215" t="s">
        <v>11</v>
      </c>
      <c r="Q86" s="144">
        <f t="shared" si="19"/>
        <v>0</v>
      </c>
      <c r="R86" s="145"/>
    </row>
    <row r="87" spans="1:18" x14ac:dyDescent="0.4">
      <c r="A87" s="239" t="str">
        <f t="shared" ca="1" si="22"/>
        <v xml:space="preserve"> </v>
      </c>
      <c r="B87" s="217" t="b">
        <f t="shared" si="20"/>
        <v>0</v>
      </c>
      <c r="C87" s="157" t="str">
        <f t="shared" ca="1" si="21"/>
        <v xml:space="preserve"> </v>
      </c>
      <c r="D87" s="157" t="b">
        <f t="shared" si="16"/>
        <v>0</v>
      </c>
      <c r="E87" s="157" t="s">
        <v>283</v>
      </c>
      <c r="F87" s="157" t="s">
        <v>283</v>
      </c>
      <c r="G87" s="158" t="s">
        <v>283</v>
      </c>
      <c r="H87" s="159" t="s">
        <v>283</v>
      </c>
      <c r="I87" s="160" t="str">
        <f t="shared" ca="1" si="17"/>
        <v xml:space="preserve"> </v>
      </c>
      <c r="J87" s="160" t="b">
        <f t="shared" si="23"/>
        <v>0</v>
      </c>
      <c r="K87" s="160" t="str">
        <f t="shared" ca="1" si="18"/>
        <v xml:space="preserve"> </v>
      </c>
      <c r="L87" s="160" t="b">
        <f t="shared" si="24"/>
        <v>0</v>
      </c>
      <c r="M87" s="260">
        <v>1902</v>
      </c>
      <c r="N87" s="215" t="s">
        <v>497</v>
      </c>
      <c r="O87" s="261" t="s">
        <v>31</v>
      </c>
      <c r="P87" s="215" t="s">
        <v>11</v>
      </c>
      <c r="Q87" s="144">
        <f t="shared" si="19"/>
        <v>0</v>
      </c>
      <c r="R87" s="145"/>
    </row>
    <row r="88" spans="1:18" x14ac:dyDescent="0.4">
      <c r="A88" s="239" t="str">
        <f t="shared" ca="1" si="22"/>
        <v xml:space="preserve"> </v>
      </c>
      <c r="B88" s="217" t="b">
        <f t="shared" si="20"/>
        <v>0</v>
      </c>
      <c r="C88" s="157" t="str">
        <f t="shared" ca="1" si="21"/>
        <v xml:space="preserve"> </v>
      </c>
      <c r="D88" s="157" t="b">
        <f t="shared" si="16"/>
        <v>0</v>
      </c>
      <c r="E88" s="157" t="s">
        <v>283</v>
      </c>
      <c r="F88" s="157" t="s">
        <v>283</v>
      </c>
      <c r="G88" s="158" t="s">
        <v>283</v>
      </c>
      <c r="H88" s="159" t="s">
        <v>283</v>
      </c>
      <c r="I88" s="160" t="str">
        <f t="shared" ca="1" si="17"/>
        <v xml:space="preserve"> </v>
      </c>
      <c r="J88" s="160" t="b">
        <f t="shared" si="23"/>
        <v>0</v>
      </c>
      <c r="K88" s="160" t="str">
        <f t="shared" ca="1" si="18"/>
        <v xml:space="preserve"> </v>
      </c>
      <c r="L88" s="160" t="b">
        <f t="shared" si="24"/>
        <v>0</v>
      </c>
      <c r="M88" s="260">
        <v>1903</v>
      </c>
      <c r="N88" s="215"/>
      <c r="O88" s="261" t="s">
        <v>212</v>
      </c>
      <c r="P88" s="215" t="s">
        <v>11</v>
      </c>
      <c r="Q88" s="144">
        <f t="shared" si="19"/>
        <v>0</v>
      </c>
      <c r="R88" s="145"/>
    </row>
    <row r="89" spans="1:18" x14ac:dyDescent="0.4">
      <c r="A89" s="239" t="str">
        <f t="shared" ca="1" si="22"/>
        <v xml:space="preserve"> </v>
      </c>
      <c r="B89" s="217" t="b">
        <f t="shared" si="20"/>
        <v>0</v>
      </c>
      <c r="C89" s="157" t="str">
        <f t="shared" ca="1" si="21"/>
        <v xml:space="preserve"> </v>
      </c>
      <c r="D89" s="157" t="b">
        <f t="shared" si="16"/>
        <v>0</v>
      </c>
      <c r="E89" s="157" t="s">
        <v>283</v>
      </c>
      <c r="F89" s="157" t="s">
        <v>283</v>
      </c>
      <c r="G89" s="158" t="s">
        <v>283</v>
      </c>
      <c r="H89" s="159" t="s">
        <v>283</v>
      </c>
      <c r="I89" s="160" t="str">
        <f t="shared" ca="1" si="17"/>
        <v xml:space="preserve"> </v>
      </c>
      <c r="J89" s="160" t="b">
        <f t="shared" si="23"/>
        <v>0</v>
      </c>
      <c r="K89" s="160" t="str">
        <f t="shared" ca="1" si="18"/>
        <v xml:space="preserve"> </v>
      </c>
      <c r="L89" s="160" t="b">
        <f t="shared" si="24"/>
        <v>0</v>
      </c>
      <c r="M89" s="260">
        <v>1904</v>
      </c>
      <c r="N89" s="215"/>
      <c r="O89" s="261" t="s">
        <v>213</v>
      </c>
      <c r="P89" s="215" t="s">
        <v>11</v>
      </c>
      <c r="Q89" s="144">
        <f t="shared" si="19"/>
        <v>0</v>
      </c>
      <c r="R89" s="145"/>
    </row>
    <row r="90" spans="1:18" x14ac:dyDescent="0.4">
      <c r="A90" s="239" t="s">
        <v>283</v>
      </c>
      <c r="B90" s="217" t="s">
        <v>416</v>
      </c>
      <c r="C90" s="157" t="str">
        <f t="shared" ca="1" si="21"/>
        <v xml:space="preserve"> </v>
      </c>
      <c r="D90" s="157" t="b">
        <f t="shared" si="16"/>
        <v>0</v>
      </c>
      <c r="E90" s="157" t="s">
        <v>283</v>
      </c>
      <c r="F90" s="157" t="s">
        <v>283</v>
      </c>
      <c r="G90" s="158" t="s">
        <v>283</v>
      </c>
      <c r="H90" s="159" t="s">
        <v>283</v>
      </c>
      <c r="I90" s="160" t="s">
        <v>283</v>
      </c>
      <c r="J90" s="160" t="s">
        <v>283</v>
      </c>
      <c r="K90" s="160" t="s">
        <v>283</v>
      </c>
      <c r="L90" s="160" t="s">
        <v>283</v>
      </c>
      <c r="N90" s="116"/>
      <c r="O90" s="112" t="s">
        <v>246</v>
      </c>
      <c r="Q90" s="144">
        <f>SUMIF(P46:P89,"借",Q46:Q89)-SUMIF(P46:P89,"貸",Q46:Q89)</f>
        <v>0</v>
      </c>
      <c r="R90" s="145"/>
    </row>
    <row r="91" spans="1:18" s="135" customFormat="1" hidden="1" x14ac:dyDescent="0.4">
      <c r="A91" s="239" t="s">
        <v>283</v>
      </c>
      <c r="B91" s="217" t="s">
        <v>416</v>
      </c>
      <c r="C91" s="157" t="str">
        <f t="shared" ca="1" si="21"/>
        <v xml:space="preserve"> </v>
      </c>
      <c r="D91" s="162" t="b">
        <f>D90</f>
        <v>0</v>
      </c>
      <c r="E91" s="157" t="s">
        <v>283</v>
      </c>
      <c r="F91" s="157" t="s">
        <v>283</v>
      </c>
      <c r="G91" s="158" t="s">
        <v>283</v>
      </c>
      <c r="H91" s="159" t="s">
        <v>283</v>
      </c>
      <c r="I91" s="160" t="s">
        <v>283</v>
      </c>
      <c r="J91" s="160" t="s">
        <v>283</v>
      </c>
      <c r="K91" s="160" t="s">
        <v>283</v>
      </c>
      <c r="L91" s="160" t="s">
        <v>283</v>
      </c>
      <c r="M91" s="133"/>
      <c r="N91" s="133"/>
      <c r="O91" s="172"/>
      <c r="P91" s="134"/>
      <c r="Q91" s="146"/>
      <c r="R91" s="147"/>
    </row>
    <row r="92" spans="1:18" ht="17.5" thickBot="1" x14ac:dyDescent="0.45">
      <c r="A92" s="239" t="s">
        <v>283</v>
      </c>
      <c r="B92" s="217" t="s">
        <v>416</v>
      </c>
      <c r="C92" s="157">
        <f>MAX($D$1,$F$1)</f>
        <v>6</v>
      </c>
      <c r="D92" s="157" t="b">
        <f>Q92&lt;&gt;0</f>
        <v>1</v>
      </c>
      <c r="E92" s="157" t="s">
        <v>283</v>
      </c>
      <c r="F92" s="157" t="s">
        <v>283</v>
      </c>
      <c r="G92" s="158" t="s">
        <v>283</v>
      </c>
      <c r="H92" s="159" t="s">
        <v>283</v>
      </c>
      <c r="I92" s="160" t="s">
        <v>283</v>
      </c>
      <c r="J92" s="160" t="s">
        <v>283</v>
      </c>
      <c r="K92" s="160" t="s">
        <v>283</v>
      </c>
      <c r="L92" s="160" t="s">
        <v>283</v>
      </c>
      <c r="M92" s="127"/>
      <c r="N92" s="127"/>
      <c r="O92" s="173" t="s">
        <v>253</v>
      </c>
      <c r="P92" s="129"/>
      <c r="Q92" s="144">
        <f>Q43+Q90</f>
        <v>1005500</v>
      </c>
      <c r="R92" s="145"/>
    </row>
    <row r="93" spans="1:18" x14ac:dyDescent="0.4">
      <c r="A93" s="239" t="s">
        <v>283</v>
      </c>
      <c r="B93" s="217" t="s">
        <v>416</v>
      </c>
      <c r="C93" s="157" t="s">
        <v>283</v>
      </c>
      <c r="D93" s="157" t="s">
        <v>283</v>
      </c>
      <c r="E93" s="157" t="str">
        <f ca="1">IF(F93,COUNTIF(OFFSET(F93,ROW()*-1+3,,ROW()-2),TRUE)," ")</f>
        <v xml:space="preserve"> </v>
      </c>
      <c r="F93" s="157" t="b">
        <f>F119</f>
        <v>0</v>
      </c>
      <c r="G93" s="158" t="s">
        <v>283</v>
      </c>
      <c r="H93" s="159" t="s">
        <v>283</v>
      </c>
      <c r="I93" s="160" t="s">
        <v>283</v>
      </c>
      <c r="J93" s="160" t="s">
        <v>283</v>
      </c>
      <c r="K93" s="160" t="s">
        <v>283</v>
      </c>
      <c r="L93" s="160" t="s">
        <v>283</v>
      </c>
      <c r="N93" s="116"/>
      <c r="O93" s="112" t="s">
        <v>248</v>
      </c>
      <c r="Q93" s="144"/>
      <c r="R93" s="145"/>
    </row>
    <row r="94" spans="1:18" x14ac:dyDescent="0.4">
      <c r="A94" s="239" t="str">
        <f t="shared" ca="1" si="22"/>
        <v xml:space="preserve"> </v>
      </c>
      <c r="B94" s="217" t="b">
        <f t="shared" si="20"/>
        <v>0</v>
      </c>
      <c r="C94" s="157" t="s">
        <v>283</v>
      </c>
      <c r="D94" s="157" t="s">
        <v>283</v>
      </c>
      <c r="E94" s="157" t="str">
        <f t="shared" ref="E94:E157" ca="1" si="25">IF(F94,COUNTIF(OFFSET(F94,ROW()*-1+3,,ROW()-2),TRUE)," ")</f>
        <v xml:space="preserve"> </v>
      </c>
      <c r="F94" s="157" t="b">
        <f>Q94&lt;&gt;0</f>
        <v>0</v>
      </c>
      <c r="G94" s="158" t="s">
        <v>283</v>
      </c>
      <c r="H94" s="159" t="s">
        <v>283</v>
      </c>
      <c r="I94" s="160" t="str">
        <f ca="1">IF(J94,COUNTIF(OFFSET(J94,ROW()*-1+3,,ROW()-2),TRUE)," ")</f>
        <v xml:space="preserve"> </v>
      </c>
      <c r="J94" s="160" t="b">
        <f t="shared" si="23"/>
        <v>0</v>
      </c>
      <c r="K94" s="160" t="str">
        <f t="shared" ref="K94:K118" ca="1" si="26">IF(L94,COUNTIF(OFFSET(L94,ROW()*-1+3,,ROW()-2),TRUE)," ")</f>
        <v xml:space="preserve"> </v>
      </c>
      <c r="L94" s="160" t="b">
        <f t="shared" si="24"/>
        <v>0</v>
      </c>
      <c r="M94" s="260">
        <v>2111</v>
      </c>
      <c r="N94" s="215"/>
      <c r="O94" s="261" t="s">
        <v>32</v>
      </c>
      <c r="P94" s="215" t="s">
        <v>14</v>
      </c>
      <c r="Q94" s="144">
        <f t="shared" ref="Q94:Q118" si="27">IF(N94="Y",IF($P94="借",SUMPRODUCT((傳票日期&lt;=資產負債表日)*(傳票科目=$M94)*(傳票借方))-SUMPRODUCT((傳票日期&lt;=資產負債表日)*(傳票科目=$M94)*(傳票貸方)),SUMPRODUCT((傳票日期&lt;=資產負債表日)*(傳票科目=$M94)*(傳票貸方))-SUMPRODUCT((傳票日期&lt;=資產負債表日)*(傳票科目=$M94)*(傳票借方))),0)</f>
        <v>0</v>
      </c>
      <c r="R94" s="145"/>
    </row>
    <row r="95" spans="1:18" x14ac:dyDescent="0.4">
      <c r="A95" s="239" t="str">
        <f t="shared" ca="1" si="22"/>
        <v xml:space="preserve"> </v>
      </c>
      <c r="B95" s="217" t="b">
        <f t="shared" si="20"/>
        <v>0</v>
      </c>
      <c r="C95" s="157" t="s">
        <v>283</v>
      </c>
      <c r="D95" s="157" t="s">
        <v>283</v>
      </c>
      <c r="E95" s="157" t="str">
        <f t="shared" ca="1" si="25"/>
        <v xml:space="preserve"> </v>
      </c>
      <c r="F95" s="157" t="b">
        <f t="shared" ref="F95:F119" si="28">Q95&lt;&gt;0</f>
        <v>0</v>
      </c>
      <c r="G95" s="158" t="s">
        <v>283</v>
      </c>
      <c r="H95" s="159" t="s">
        <v>283</v>
      </c>
      <c r="I95" s="160" t="str">
        <f t="shared" ref="I95:I118" ca="1" si="29">IF(J95,COUNTIF(OFFSET(J95,ROW()*-1+3,,ROW()-2),TRUE)," ")</f>
        <v xml:space="preserve"> </v>
      </c>
      <c r="J95" s="160" t="b">
        <f t="shared" si="23"/>
        <v>0</v>
      </c>
      <c r="K95" s="160" t="str">
        <f t="shared" ca="1" si="26"/>
        <v xml:space="preserve"> </v>
      </c>
      <c r="L95" s="160" t="b">
        <f t="shared" si="24"/>
        <v>0</v>
      </c>
      <c r="M95" s="260">
        <v>2112</v>
      </c>
      <c r="N95" s="215"/>
      <c r="O95" s="261" t="s">
        <v>33</v>
      </c>
      <c r="P95" s="215" t="s">
        <v>14</v>
      </c>
      <c r="Q95" s="144">
        <f t="shared" si="27"/>
        <v>0</v>
      </c>
      <c r="R95" s="145"/>
    </row>
    <row r="96" spans="1:18" x14ac:dyDescent="0.4">
      <c r="A96" s="239" t="str">
        <f t="shared" ca="1" si="22"/>
        <v xml:space="preserve"> </v>
      </c>
      <c r="B96" s="217" t="b">
        <f t="shared" si="20"/>
        <v>0</v>
      </c>
      <c r="C96" s="157" t="s">
        <v>283</v>
      </c>
      <c r="D96" s="157" t="s">
        <v>283</v>
      </c>
      <c r="E96" s="157" t="str">
        <f t="shared" ca="1" si="25"/>
        <v xml:space="preserve"> </v>
      </c>
      <c r="F96" s="157" t="b">
        <f t="shared" si="28"/>
        <v>0</v>
      </c>
      <c r="G96" s="158" t="s">
        <v>283</v>
      </c>
      <c r="H96" s="159" t="s">
        <v>283</v>
      </c>
      <c r="I96" s="160" t="str">
        <f t="shared" ca="1" si="29"/>
        <v xml:space="preserve"> </v>
      </c>
      <c r="J96" s="160" t="b">
        <f t="shared" si="23"/>
        <v>0</v>
      </c>
      <c r="K96" s="160" t="str">
        <f t="shared" ca="1" si="26"/>
        <v xml:space="preserve"> </v>
      </c>
      <c r="L96" s="160" t="b">
        <f t="shared" si="24"/>
        <v>0</v>
      </c>
      <c r="M96" s="260">
        <v>2113</v>
      </c>
      <c r="N96" s="215"/>
      <c r="O96" s="261" t="s">
        <v>214</v>
      </c>
      <c r="P96" s="215" t="s">
        <v>14</v>
      </c>
      <c r="Q96" s="144">
        <f t="shared" si="27"/>
        <v>0</v>
      </c>
      <c r="R96" s="145"/>
    </row>
    <row r="97" spans="1:18" x14ac:dyDescent="0.4">
      <c r="A97" s="239" t="str">
        <f t="shared" ca="1" si="22"/>
        <v xml:space="preserve"> </v>
      </c>
      <c r="B97" s="217" t="b">
        <f t="shared" si="20"/>
        <v>0</v>
      </c>
      <c r="C97" s="157" t="s">
        <v>283</v>
      </c>
      <c r="D97" s="157" t="s">
        <v>283</v>
      </c>
      <c r="E97" s="157" t="str">
        <f t="shared" ca="1" si="25"/>
        <v xml:space="preserve"> </v>
      </c>
      <c r="F97" s="157" t="b">
        <f t="shared" si="28"/>
        <v>0</v>
      </c>
      <c r="G97" s="158" t="s">
        <v>283</v>
      </c>
      <c r="H97" s="159" t="s">
        <v>283</v>
      </c>
      <c r="I97" s="160" t="str">
        <f t="shared" ca="1" si="29"/>
        <v xml:space="preserve"> </v>
      </c>
      <c r="J97" s="160" t="b">
        <f t="shared" si="23"/>
        <v>0</v>
      </c>
      <c r="K97" s="160" t="str">
        <f t="shared" ca="1" si="26"/>
        <v xml:space="preserve"> </v>
      </c>
      <c r="L97" s="160" t="b">
        <f t="shared" si="24"/>
        <v>0</v>
      </c>
      <c r="M97" s="260">
        <v>2119</v>
      </c>
      <c r="N97" s="215"/>
      <c r="O97" s="261" t="s">
        <v>34</v>
      </c>
      <c r="P97" s="215" t="s">
        <v>14</v>
      </c>
      <c r="Q97" s="144">
        <f t="shared" si="27"/>
        <v>0</v>
      </c>
      <c r="R97" s="145"/>
    </row>
    <row r="98" spans="1:18" x14ac:dyDescent="0.4">
      <c r="A98" s="239" t="str">
        <f t="shared" ca="1" si="22"/>
        <v xml:space="preserve"> </v>
      </c>
      <c r="B98" s="217" t="b">
        <f t="shared" si="20"/>
        <v>0</v>
      </c>
      <c r="C98" s="157" t="s">
        <v>283</v>
      </c>
      <c r="D98" s="157" t="s">
        <v>283</v>
      </c>
      <c r="E98" s="157" t="str">
        <f t="shared" ca="1" si="25"/>
        <v xml:space="preserve"> </v>
      </c>
      <c r="F98" s="157" t="b">
        <f t="shared" si="28"/>
        <v>0</v>
      </c>
      <c r="G98" s="158" t="s">
        <v>283</v>
      </c>
      <c r="H98" s="159" t="s">
        <v>283</v>
      </c>
      <c r="I98" s="160" t="str">
        <f t="shared" ca="1" si="29"/>
        <v xml:space="preserve"> </v>
      </c>
      <c r="J98" s="160" t="b">
        <f t="shared" si="23"/>
        <v>0</v>
      </c>
      <c r="K98" s="160" t="str">
        <f t="shared" ca="1" si="26"/>
        <v xml:space="preserve"> </v>
      </c>
      <c r="L98" s="160" t="b">
        <f t="shared" si="24"/>
        <v>0</v>
      </c>
      <c r="M98" s="260">
        <v>2140</v>
      </c>
      <c r="N98" s="215"/>
      <c r="O98" s="261" t="s">
        <v>215</v>
      </c>
      <c r="P98" s="215" t="s">
        <v>14</v>
      </c>
      <c r="Q98" s="144">
        <f t="shared" si="27"/>
        <v>0</v>
      </c>
      <c r="R98" s="145"/>
    </row>
    <row r="99" spans="1:18" x14ac:dyDescent="0.4">
      <c r="A99" s="239" t="str">
        <f t="shared" ca="1" si="22"/>
        <v xml:space="preserve"> </v>
      </c>
      <c r="B99" s="217" t="b">
        <f t="shared" si="20"/>
        <v>0</v>
      </c>
      <c r="C99" s="157" t="s">
        <v>283</v>
      </c>
      <c r="D99" s="157" t="s">
        <v>283</v>
      </c>
      <c r="E99" s="157" t="str">
        <f t="shared" ca="1" si="25"/>
        <v xml:space="preserve"> </v>
      </c>
      <c r="F99" s="157" t="b">
        <f t="shared" si="28"/>
        <v>0</v>
      </c>
      <c r="G99" s="158" t="s">
        <v>283</v>
      </c>
      <c r="H99" s="159" t="s">
        <v>283</v>
      </c>
      <c r="I99" s="160" t="str">
        <f t="shared" ca="1" si="29"/>
        <v xml:space="preserve"> </v>
      </c>
      <c r="J99" s="160" t="b">
        <f t="shared" si="23"/>
        <v>0</v>
      </c>
      <c r="K99" s="160" t="str">
        <f t="shared" ca="1" si="26"/>
        <v xml:space="preserve"> </v>
      </c>
      <c r="L99" s="160" t="b">
        <f t="shared" si="24"/>
        <v>0</v>
      </c>
      <c r="M99" s="260">
        <v>2150</v>
      </c>
      <c r="N99" s="215"/>
      <c r="O99" s="261" t="s">
        <v>216</v>
      </c>
      <c r="P99" s="215" t="s">
        <v>14</v>
      </c>
      <c r="Q99" s="144">
        <f t="shared" si="27"/>
        <v>0</v>
      </c>
      <c r="R99" s="145"/>
    </row>
    <row r="100" spans="1:18" x14ac:dyDescent="0.4">
      <c r="A100" s="239" t="str">
        <f t="shared" ca="1" si="22"/>
        <v xml:space="preserve"> </v>
      </c>
      <c r="B100" s="217" t="b">
        <f t="shared" si="20"/>
        <v>0</v>
      </c>
      <c r="C100" s="157" t="s">
        <v>283</v>
      </c>
      <c r="D100" s="157" t="s">
        <v>283</v>
      </c>
      <c r="E100" s="157" t="str">
        <f t="shared" ca="1" si="25"/>
        <v xml:space="preserve"> </v>
      </c>
      <c r="F100" s="157" t="b">
        <f t="shared" si="28"/>
        <v>0</v>
      </c>
      <c r="G100" s="158" t="s">
        <v>283</v>
      </c>
      <c r="H100" s="159" t="s">
        <v>283</v>
      </c>
      <c r="I100" s="160" t="str">
        <f t="shared" ca="1" si="29"/>
        <v xml:space="preserve"> </v>
      </c>
      <c r="J100" s="160" t="b">
        <f t="shared" si="23"/>
        <v>0</v>
      </c>
      <c r="K100" s="160" t="str">
        <f t="shared" ca="1" si="26"/>
        <v xml:space="preserve"> </v>
      </c>
      <c r="L100" s="160" t="b">
        <f t="shared" si="24"/>
        <v>0</v>
      </c>
      <c r="M100" s="260">
        <v>2170</v>
      </c>
      <c r="N100" s="215"/>
      <c r="O100" s="261" t="s">
        <v>217</v>
      </c>
      <c r="P100" s="215" t="s">
        <v>14</v>
      </c>
      <c r="Q100" s="144">
        <f t="shared" si="27"/>
        <v>0</v>
      </c>
      <c r="R100" s="145"/>
    </row>
    <row r="101" spans="1:18" x14ac:dyDescent="0.4">
      <c r="A101" s="239" t="str">
        <f t="shared" ca="1" si="22"/>
        <v xml:space="preserve"> </v>
      </c>
      <c r="B101" s="217" t="b">
        <f t="shared" si="20"/>
        <v>0</v>
      </c>
      <c r="C101" s="157" t="s">
        <v>283</v>
      </c>
      <c r="D101" s="157" t="s">
        <v>283</v>
      </c>
      <c r="E101" s="157" t="str">
        <f t="shared" ca="1" si="25"/>
        <v xml:space="preserve"> </v>
      </c>
      <c r="F101" s="157" t="b">
        <f t="shared" si="28"/>
        <v>0</v>
      </c>
      <c r="G101" s="158" t="s">
        <v>283</v>
      </c>
      <c r="H101" s="159" t="s">
        <v>283</v>
      </c>
      <c r="I101" s="160" t="str">
        <f t="shared" ca="1" si="29"/>
        <v xml:space="preserve"> </v>
      </c>
      <c r="J101" s="160" t="b">
        <f t="shared" si="23"/>
        <v>0</v>
      </c>
      <c r="K101" s="160" t="str">
        <f t="shared" ca="1" si="26"/>
        <v xml:space="preserve"> </v>
      </c>
      <c r="L101" s="160" t="b">
        <f t="shared" si="24"/>
        <v>0</v>
      </c>
      <c r="M101" s="260">
        <v>2180</v>
      </c>
      <c r="N101" s="215"/>
      <c r="O101" s="261" t="s">
        <v>218</v>
      </c>
      <c r="P101" s="215" t="s">
        <v>14</v>
      </c>
      <c r="Q101" s="144">
        <f t="shared" si="27"/>
        <v>0</v>
      </c>
      <c r="R101" s="145"/>
    </row>
    <row r="102" spans="1:18" x14ac:dyDescent="0.4">
      <c r="A102" s="239" t="str">
        <f t="shared" ca="1" si="22"/>
        <v xml:space="preserve"> </v>
      </c>
      <c r="B102" s="217" t="b">
        <f t="shared" si="20"/>
        <v>0</v>
      </c>
      <c r="C102" s="157" t="s">
        <v>283</v>
      </c>
      <c r="D102" s="157" t="s">
        <v>283</v>
      </c>
      <c r="E102" s="157" t="str">
        <f t="shared" ca="1" si="25"/>
        <v xml:space="preserve"> </v>
      </c>
      <c r="F102" s="157" t="b">
        <f t="shared" si="28"/>
        <v>0</v>
      </c>
      <c r="G102" s="158" t="s">
        <v>283</v>
      </c>
      <c r="H102" s="159" t="s">
        <v>283</v>
      </c>
      <c r="I102" s="160" t="str">
        <f t="shared" ca="1" si="29"/>
        <v xml:space="preserve"> </v>
      </c>
      <c r="J102" s="160" t="b">
        <f t="shared" si="23"/>
        <v>0</v>
      </c>
      <c r="K102" s="160" t="str">
        <f t="shared" ca="1" si="26"/>
        <v xml:space="preserve"> </v>
      </c>
      <c r="L102" s="160" t="b">
        <f t="shared" si="24"/>
        <v>0</v>
      </c>
      <c r="M102" s="260">
        <v>2126</v>
      </c>
      <c r="N102" s="215"/>
      <c r="O102" s="261" t="s">
        <v>219</v>
      </c>
      <c r="P102" s="215" t="s">
        <v>14</v>
      </c>
      <c r="Q102" s="144">
        <f t="shared" si="27"/>
        <v>0</v>
      </c>
      <c r="R102" s="145"/>
    </row>
    <row r="103" spans="1:18" x14ac:dyDescent="0.4">
      <c r="A103" s="239" t="str">
        <f t="shared" ca="1" si="22"/>
        <v xml:space="preserve"> </v>
      </c>
      <c r="B103" s="217" t="b">
        <f t="shared" si="20"/>
        <v>0</v>
      </c>
      <c r="C103" s="157" t="s">
        <v>283</v>
      </c>
      <c r="D103" s="157" t="s">
        <v>283</v>
      </c>
      <c r="E103" s="157" t="str">
        <f t="shared" ca="1" si="25"/>
        <v xml:space="preserve"> </v>
      </c>
      <c r="F103" s="157" t="b">
        <f t="shared" si="28"/>
        <v>0</v>
      </c>
      <c r="G103" s="158" t="s">
        <v>283</v>
      </c>
      <c r="H103" s="159" t="s">
        <v>283</v>
      </c>
      <c r="I103" s="160" t="str">
        <f t="shared" ca="1" si="29"/>
        <v xml:space="preserve"> </v>
      </c>
      <c r="J103" s="160" t="b">
        <f t="shared" si="23"/>
        <v>0</v>
      </c>
      <c r="K103" s="160" t="str">
        <f t="shared" ca="1" si="26"/>
        <v xml:space="preserve"> </v>
      </c>
      <c r="L103" s="160" t="b">
        <f t="shared" si="24"/>
        <v>0</v>
      </c>
      <c r="M103" s="260">
        <v>2120</v>
      </c>
      <c r="N103" s="215"/>
      <c r="O103" s="261" t="s">
        <v>35</v>
      </c>
      <c r="P103" s="215" t="s">
        <v>14</v>
      </c>
      <c r="Q103" s="144">
        <f t="shared" si="27"/>
        <v>0</v>
      </c>
      <c r="R103" s="145"/>
    </row>
    <row r="104" spans="1:18" x14ac:dyDescent="0.4">
      <c r="A104" s="239">
        <f t="shared" ca="1" si="22"/>
        <v>14</v>
      </c>
      <c r="B104" s="217" t="b">
        <f t="shared" si="20"/>
        <v>1</v>
      </c>
      <c r="C104" s="157" t="s">
        <v>283</v>
      </c>
      <c r="D104" s="157" t="s">
        <v>283</v>
      </c>
      <c r="E104" s="157" t="str">
        <f t="shared" ca="1" si="25"/>
        <v xml:space="preserve"> </v>
      </c>
      <c r="F104" s="157" t="b">
        <f t="shared" si="28"/>
        <v>0</v>
      </c>
      <c r="G104" s="158" t="s">
        <v>283</v>
      </c>
      <c r="H104" s="159" t="s">
        <v>283</v>
      </c>
      <c r="I104" s="160" t="str">
        <f t="shared" ca="1" si="29"/>
        <v xml:space="preserve"> </v>
      </c>
      <c r="J104" s="160" t="b">
        <f t="shared" si="23"/>
        <v>0</v>
      </c>
      <c r="K104" s="160" t="str">
        <f t="shared" ca="1" si="26"/>
        <v xml:space="preserve"> </v>
      </c>
      <c r="L104" s="160" t="b">
        <f t="shared" si="24"/>
        <v>0</v>
      </c>
      <c r="M104" s="260">
        <v>2121</v>
      </c>
      <c r="N104" s="215" t="s">
        <v>264</v>
      </c>
      <c r="O104" s="261" t="s">
        <v>36</v>
      </c>
      <c r="P104" s="215" t="s">
        <v>14</v>
      </c>
      <c r="Q104" s="144">
        <f t="shared" si="27"/>
        <v>0</v>
      </c>
      <c r="R104" s="145"/>
    </row>
    <row r="105" spans="1:18" x14ac:dyDescent="0.4">
      <c r="A105" s="239">
        <f t="shared" ca="1" si="22"/>
        <v>15</v>
      </c>
      <c r="B105" s="217" t="b">
        <f t="shared" si="20"/>
        <v>1</v>
      </c>
      <c r="C105" s="157" t="s">
        <v>283</v>
      </c>
      <c r="D105" s="157" t="s">
        <v>283</v>
      </c>
      <c r="E105" s="157" t="str">
        <f t="shared" ca="1" si="25"/>
        <v xml:space="preserve"> </v>
      </c>
      <c r="F105" s="157" t="b">
        <f t="shared" si="28"/>
        <v>0</v>
      </c>
      <c r="G105" s="158" t="s">
        <v>283</v>
      </c>
      <c r="H105" s="159" t="s">
        <v>283</v>
      </c>
      <c r="I105" s="160" t="str">
        <f t="shared" ca="1" si="29"/>
        <v xml:space="preserve"> </v>
      </c>
      <c r="J105" s="160" t="b">
        <f t="shared" si="23"/>
        <v>0</v>
      </c>
      <c r="K105" s="160" t="str">
        <f t="shared" ca="1" si="26"/>
        <v xml:space="preserve"> </v>
      </c>
      <c r="L105" s="160" t="b">
        <f t="shared" si="24"/>
        <v>0</v>
      </c>
      <c r="M105" s="260">
        <v>2131</v>
      </c>
      <c r="N105" s="215" t="s">
        <v>264</v>
      </c>
      <c r="O105" s="261" t="s">
        <v>37</v>
      </c>
      <c r="P105" s="215" t="s">
        <v>14</v>
      </c>
      <c r="Q105" s="144">
        <f t="shared" si="27"/>
        <v>0</v>
      </c>
      <c r="R105" s="145"/>
    </row>
    <row r="106" spans="1:18" x14ac:dyDescent="0.4">
      <c r="A106" s="239">
        <f t="shared" ca="1" si="22"/>
        <v>16</v>
      </c>
      <c r="B106" s="217" t="b">
        <f t="shared" si="20"/>
        <v>1</v>
      </c>
      <c r="C106" s="157" t="s">
        <v>283</v>
      </c>
      <c r="D106" s="157" t="s">
        <v>283</v>
      </c>
      <c r="E106" s="157" t="str">
        <f t="shared" ca="1" si="25"/>
        <v xml:space="preserve"> </v>
      </c>
      <c r="F106" s="157" t="b">
        <f t="shared" si="28"/>
        <v>0</v>
      </c>
      <c r="G106" s="158" t="s">
        <v>283</v>
      </c>
      <c r="H106" s="159" t="s">
        <v>283</v>
      </c>
      <c r="I106" s="160" t="str">
        <f t="shared" ca="1" si="29"/>
        <v xml:space="preserve"> </v>
      </c>
      <c r="J106" s="160" t="b">
        <f t="shared" si="23"/>
        <v>0</v>
      </c>
      <c r="K106" s="160" t="str">
        <f t="shared" ca="1" si="26"/>
        <v xml:space="preserve"> </v>
      </c>
      <c r="L106" s="160" t="b">
        <f t="shared" si="24"/>
        <v>0</v>
      </c>
      <c r="M106" s="260">
        <v>2132</v>
      </c>
      <c r="N106" s="215" t="s">
        <v>351</v>
      </c>
      <c r="O106" s="261" t="s">
        <v>38</v>
      </c>
      <c r="P106" s="215" t="s">
        <v>14</v>
      </c>
      <c r="Q106" s="144">
        <f t="shared" si="27"/>
        <v>0</v>
      </c>
      <c r="R106" s="145"/>
    </row>
    <row r="107" spans="1:18" x14ac:dyDescent="0.4">
      <c r="A107" s="239" t="str">
        <f t="shared" ca="1" si="22"/>
        <v xml:space="preserve"> </v>
      </c>
      <c r="B107" s="217" t="b">
        <f t="shared" si="20"/>
        <v>0</v>
      </c>
      <c r="C107" s="157" t="s">
        <v>283</v>
      </c>
      <c r="D107" s="157" t="s">
        <v>283</v>
      </c>
      <c r="E107" s="157" t="str">
        <f t="shared" ca="1" si="25"/>
        <v xml:space="preserve"> </v>
      </c>
      <c r="F107" s="157" t="b">
        <f t="shared" si="28"/>
        <v>0</v>
      </c>
      <c r="G107" s="158" t="s">
        <v>283</v>
      </c>
      <c r="H107" s="159" t="s">
        <v>283</v>
      </c>
      <c r="I107" s="160" t="str">
        <f t="shared" ca="1" si="29"/>
        <v xml:space="preserve"> </v>
      </c>
      <c r="J107" s="160" t="b">
        <f t="shared" si="23"/>
        <v>0</v>
      </c>
      <c r="K107" s="160" t="str">
        <f t="shared" ca="1" si="26"/>
        <v xml:space="preserve"> </v>
      </c>
      <c r="L107" s="160" t="b">
        <f t="shared" si="24"/>
        <v>0</v>
      </c>
      <c r="M107" s="260">
        <v>2133</v>
      </c>
      <c r="N107" s="215"/>
      <c r="O107" s="261" t="s">
        <v>39</v>
      </c>
      <c r="P107" s="215" t="s">
        <v>14</v>
      </c>
      <c r="Q107" s="144">
        <f t="shared" si="27"/>
        <v>0</v>
      </c>
      <c r="R107" s="145"/>
    </row>
    <row r="108" spans="1:18" x14ac:dyDescent="0.4">
      <c r="A108" s="239">
        <f t="shared" ca="1" si="22"/>
        <v>17</v>
      </c>
      <c r="B108" s="217" t="b">
        <f t="shared" si="20"/>
        <v>1</v>
      </c>
      <c r="C108" s="157" t="s">
        <v>283</v>
      </c>
      <c r="D108" s="157" t="s">
        <v>283</v>
      </c>
      <c r="E108" s="157" t="str">
        <f t="shared" ca="1" si="25"/>
        <v xml:space="preserve"> </v>
      </c>
      <c r="F108" s="157" t="b">
        <f t="shared" si="28"/>
        <v>0</v>
      </c>
      <c r="G108" s="158" t="s">
        <v>283</v>
      </c>
      <c r="H108" s="159" t="s">
        <v>283</v>
      </c>
      <c r="I108" s="160" t="str">
        <f t="shared" ca="1" si="29"/>
        <v xml:space="preserve"> </v>
      </c>
      <c r="J108" s="160" t="b">
        <f t="shared" si="23"/>
        <v>0</v>
      </c>
      <c r="K108" s="160" t="str">
        <f t="shared" ca="1" si="26"/>
        <v xml:space="preserve"> </v>
      </c>
      <c r="L108" s="160" t="b">
        <f t="shared" si="24"/>
        <v>0</v>
      </c>
      <c r="M108" s="260">
        <v>2134</v>
      </c>
      <c r="N108" s="215" t="s">
        <v>264</v>
      </c>
      <c r="O108" s="261" t="s">
        <v>43</v>
      </c>
      <c r="P108" s="215" t="s">
        <v>14</v>
      </c>
      <c r="Q108" s="144">
        <f t="shared" si="27"/>
        <v>0</v>
      </c>
      <c r="R108" s="145"/>
    </row>
    <row r="109" spans="1:18" x14ac:dyDescent="0.4">
      <c r="A109" s="239" t="str">
        <f t="shared" ca="1" si="22"/>
        <v xml:space="preserve"> </v>
      </c>
      <c r="B109" s="217" t="b">
        <f t="shared" si="20"/>
        <v>0</v>
      </c>
      <c r="C109" s="157" t="s">
        <v>283</v>
      </c>
      <c r="D109" s="157" t="s">
        <v>283</v>
      </c>
      <c r="E109" s="157" t="str">
        <f t="shared" ca="1" si="25"/>
        <v xml:space="preserve"> </v>
      </c>
      <c r="F109" s="157" t="b">
        <f t="shared" si="28"/>
        <v>0</v>
      </c>
      <c r="G109" s="158" t="s">
        <v>283</v>
      </c>
      <c r="H109" s="159" t="s">
        <v>283</v>
      </c>
      <c r="I109" s="160" t="str">
        <f t="shared" ca="1" si="29"/>
        <v xml:space="preserve"> </v>
      </c>
      <c r="J109" s="160" t="b">
        <f t="shared" si="23"/>
        <v>0</v>
      </c>
      <c r="K109" s="160" t="str">
        <f t="shared" ca="1" si="26"/>
        <v xml:space="preserve"> </v>
      </c>
      <c r="L109" s="160" t="b">
        <f t="shared" si="24"/>
        <v>0</v>
      </c>
      <c r="M109" s="260">
        <v>2135</v>
      </c>
      <c r="N109" s="215"/>
      <c r="O109" s="261" t="s">
        <v>220</v>
      </c>
      <c r="P109" s="215" t="s">
        <v>14</v>
      </c>
      <c r="Q109" s="144">
        <f t="shared" si="27"/>
        <v>0</v>
      </c>
      <c r="R109" s="145"/>
    </row>
    <row r="110" spans="1:18" x14ac:dyDescent="0.4">
      <c r="A110" s="239">
        <f t="shared" ca="1" si="22"/>
        <v>18</v>
      </c>
      <c r="B110" s="217" t="b">
        <f t="shared" si="20"/>
        <v>1</v>
      </c>
      <c r="C110" s="157" t="s">
        <v>283</v>
      </c>
      <c r="D110" s="157" t="s">
        <v>283</v>
      </c>
      <c r="E110" s="157" t="str">
        <f t="shared" ca="1" si="25"/>
        <v xml:space="preserve"> </v>
      </c>
      <c r="F110" s="157" t="b">
        <f t="shared" si="28"/>
        <v>0</v>
      </c>
      <c r="G110" s="158" t="s">
        <v>283</v>
      </c>
      <c r="H110" s="159" t="s">
        <v>283</v>
      </c>
      <c r="I110" s="160" t="str">
        <f t="shared" ca="1" si="29"/>
        <v xml:space="preserve"> </v>
      </c>
      <c r="J110" s="160" t="b">
        <f t="shared" si="23"/>
        <v>0</v>
      </c>
      <c r="K110" s="160" t="str">
        <f t="shared" ca="1" si="26"/>
        <v xml:space="preserve"> </v>
      </c>
      <c r="L110" s="160" t="b">
        <f t="shared" si="24"/>
        <v>0</v>
      </c>
      <c r="M110" s="260">
        <v>2137</v>
      </c>
      <c r="N110" s="215" t="s">
        <v>351</v>
      </c>
      <c r="O110" s="261" t="s">
        <v>40</v>
      </c>
      <c r="P110" s="215" t="s">
        <v>14</v>
      </c>
      <c r="Q110" s="144">
        <f t="shared" si="27"/>
        <v>0</v>
      </c>
      <c r="R110" s="145"/>
    </row>
    <row r="111" spans="1:18" x14ac:dyDescent="0.4">
      <c r="A111" s="239" t="str">
        <f t="shared" ca="1" si="22"/>
        <v xml:space="preserve"> </v>
      </c>
      <c r="B111" s="217" t="b">
        <f t="shared" si="20"/>
        <v>0</v>
      </c>
      <c r="C111" s="157" t="s">
        <v>283</v>
      </c>
      <c r="D111" s="157" t="s">
        <v>283</v>
      </c>
      <c r="E111" s="157" t="str">
        <f t="shared" ca="1" si="25"/>
        <v xml:space="preserve"> </v>
      </c>
      <c r="F111" s="157" t="b">
        <f t="shared" si="28"/>
        <v>0</v>
      </c>
      <c r="G111" s="158" t="s">
        <v>283</v>
      </c>
      <c r="H111" s="159" t="s">
        <v>283</v>
      </c>
      <c r="I111" s="160" t="str">
        <f t="shared" ca="1" si="29"/>
        <v xml:space="preserve"> </v>
      </c>
      <c r="J111" s="160" t="b">
        <f t="shared" si="23"/>
        <v>0</v>
      </c>
      <c r="K111" s="160" t="str">
        <f t="shared" ca="1" si="26"/>
        <v xml:space="preserve"> </v>
      </c>
      <c r="L111" s="160" t="b">
        <f t="shared" si="24"/>
        <v>0</v>
      </c>
      <c r="M111" s="260">
        <v>2138</v>
      </c>
      <c r="N111" s="215"/>
      <c r="O111" s="261" t="s">
        <v>41</v>
      </c>
      <c r="P111" s="215" t="s">
        <v>14</v>
      </c>
      <c r="Q111" s="144">
        <f t="shared" si="27"/>
        <v>0</v>
      </c>
      <c r="R111" s="145"/>
    </row>
    <row r="112" spans="1:18" x14ac:dyDescent="0.4">
      <c r="A112" s="239" t="str">
        <f t="shared" ca="1" si="22"/>
        <v xml:space="preserve"> </v>
      </c>
      <c r="B112" s="217" t="b">
        <f t="shared" si="20"/>
        <v>0</v>
      </c>
      <c r="C112" s="157" t="s">
        <v>283</v>
      </c>
      <c r="D112" s="157" t="s">
        <v>283</v>
      </c>
      <c r="E112" s="157" t="str">
        <f t="shared" ca="1" si="25"/>
        <v xml:space="preserve"> </v>
      </c>
      <c r="F112" s="157" t="b">
        <f t="shared" si="28"/>
        <v>0</v>
      </c>
      <c r="G112" s="158" t="s">
        <v>283</v>
      </c>
      <c r="H112" s="159" t="s">
        <v>283</v>
      </c>
      <c r="I112" s="160" t="str">
        <f t="shared" ca="1" si="29"/>
        <v xml:space="preserve"> </v>
      </c>
      <c r="J112" s="160" t="b">
        <f t="shared" si="23"/>
        <v>0</v>
      </c>
      <c r="K112" s="160" t="str">
        <f t="shared" ca="1" si="26"/>
        <v xml:space="preserve"> </v>
      </c>
      <c r="L112" s="160" t="b">
        <f t="shared" si="24"/>
        <v>0</v>
      </c>
      <c r="M112" s="260">
        <v>2191</v>
      </c>
      <c r="N112" s="215"/>
      <c r="O112" s="261" t="s">
        <v>42</v>
      </c>
      <c r="P112" s="215" t="s">
        <v>14</v>
      </c>
      <c r="Q112" s="144">
        <f t="shared" si="27"/>
        <v>0</v>
      </c>
      <c r="R112" s="145"/>
    </row>
    <row r="113" spans="1:18" x14ac:dyDescent="0.4">
      <c r="A113" s="239">
        <f t="shared" ca="1" si="22"/>
        <v>19</v>
      </c>
      <c r="B113" s="217" t="b">
        <f t="shared" si="20"/>
        <v>1</v>
      </c>
      <c r="C113" s="157" t="s">
        <v>283</v>
      </c>
      <c r="D113" s="157" t="s">
        <v>283</v>
      </c>
      <c r="E113" s="157" t="str">
        <f t="shared" ca="1" si="25"/>
        <v xml:space="preserve"> </v>
      </c>
      <c r="F113" s="157" t="b">
        <f t="shared" si="28"/>
        <v>0</v>
      </c>
      <c r="G113" s="158" t="s">
        <v>283</v>
      </c>
      <c r="H113" s="159" t="s">
        <v>283</v>
      </c>
      <c r="I113" s="160" t="str">
        <f t="shared" ca="1" si="29"/>
        <v xml:space="preserve"> </v>
      </c>
      <c r="J113" s="160" t="b">
        <f t="shared" si="23"/>
        <v>0</v>
      </c>
      <c r="K113" s="160" t="str">
        <f t="shared" ca="1" si="26"/>
        <v xml:space="preserve"> </v>
      </c>
      <c r="L113" s="160" t="b">
        <f t="shared" si="24"/>
        <v>0</v>
      </c>
      <c r="M113" s="260">
        <v>2192</v>
      </c>
      <c r="N113" s="215" t="s">
        <v>264</v>
      </c>
      <c r="O113" s="261" t="s">
        <v>20</v>
      </c>
      <c r="P113" s="215" t="s">
        <v>14</v>
      </c>
      <c r="Q113" s="144">
        <f t="shared" si="27"/>
        <v>0</v>
      </c>
      <c r="R113" s="145"/>
    </row>
    <row r="114" spans="1:18" x14ac:dyDescent="0.4">
      <c r="A114" s="239">
        <f t="shared" ca="1" si="22"/>
        <v>20</v>
      </c>
      <c r="B114" s="217" t="b">
        <f t="shared" si="20"/>
        <v>1</v>
      </c>
      <c r="C114" s="157" t="s">
        <v>283</v>
      </c>
      <c r="D114" s="157" t="s">
        <v>283</v>
      </c>
      <c r="E114" s="157" t="str">
        <f t="shared" ca="1" si="25"/>
        <v xml:space="preserve"> </v>
      </c>
      <c r="F114" s="157" t="b">
        <f t="shared" si="28"/>
        <v>0</v>
      </c>
      <c r="G114" s="158" t="s">
        <v>283</v>
      </c>
      <c r="H114" s="159" t="s">
        <v>283</v>
      </c>
      <c r="I114" s="160" t="str">
        <f t="shared" ca="1" si="29"/>
        <v xml:space="preserve"> </v>
      </c>
      <c r="J114" s="160" t="b">
        <f t="shared" si="23"/>
        <v>0</v>
      </c>
      <c r="K114" s="160" t="str">
        <f t="shared" ca="1" si="26"/>
        <v xml:space="preserve"> </v>
      </c>
      <c r="L114" s="160" t="b">
        <f t="shared" si="24"/>
        <v>0</v>
      </c>
      <c r="M114" s="260">
        <v>2195</v>
      </c>
      <c r="N114" s="215" t="s">
        <v>264</v>
      </c>
      <c r="O114" s="261" t="s">
        <v>221</v>
      </c>
      <c r="P114" s="215" t="s">
        <v>14</v>
      </c>
      <c r="Q114" s="144">
        <f t="shared" si="27"/>
        <v>0</v>
      </c>
      <c r="R114" s="145"/>
    </row>
    <row r="115" spans="1:18" x14ac:dyDescent="0.4">
      <c r="A115" s="239">
        <f t="shared" ca="1" si="22"/>
        <v>21</v>
      </c>
      <c r="B115" s="217" t="b">
        <f t="shared" si="20"/>
        <v>1</v>
      </c>
      <c r="C115" s="157" t="s">
        <v>283</v>
      </c>
      <c r="D115" s="157" t="s">
        <v>283</v>
      </c>
      <c r="E115" s="157" t="str">
        <f t="shared" ca="1" si="25"/>
        <v xml:space="preserve"> </v>
      </c>
      <c r="F115" s="157" t="b">
        <f t="shared" ref="F115:F116" si="30">Q115&lt;&gt;0</f>
        <v>0</v>
      </c>
      <c r="G115" s="158" t="s">
        <v>283</v>
      </c>
      <c r="H115" s="159" t="s">
        <v>283</v>
      </c>
      <c r="I115" s="160" t="str">
        <f t="shared" ca="1" si="29"/>
        <v xml:space="preserve"> </v>
      </c>
      <c r="J115" s="160" t="b">
        <f t="shared" si="23"/>
        <v>0</v>
      </c>
      <c r="K115" s="160" t="str">
        <f t="shared" ca="1" si="26"/>
        <v xml:space="preserve"> </v>
      </c>
      <c r="L115" s="160" t="b">
        <f t="shared" si="24"/>
        <v>0</v>
      </c>
      <c r="M115" s="260">
        <v>21951</v>
      </c>
      <c r="N115" s="215" t="s">
        <v>295</v>
      </c>
      <c r="O115" s="261" t="s">
        <v>260</v>
      </c>
      <c r="P115" s="215" t="s">
        <v>14</v>
      </c>
      <c r="Q115" s="144">
        <f t="shared" si="27"/>
        <v>0</v>
      </c>
      <c r="R115" s="145"/>
    </row>
    <row r="116" spans="1:18" x14ac:dyDescent="0.4">
      <c r="A116" s="239">
        <f t="shared" ca="1" si="22"/>
        <v>22</v>
      </c>
      <c r="B116" s="217" t="b">
        <f t="shared" si="20"/>
        <v>1</v>
      </c>
      <c r="C116" s="157" t="s">
        <v>283</v>
      </c>
      <c r="D116" s="157" t="s">
        <v>283</v>
      </c>
      <c r="E116" s="157" t="str">
        <f t="shared" ca="1" si="25"/>
        <v xml:space="preserve"> </v>
      </c>
      <c r="F116" s="157" t="b">
        <f t="shared" si="30"/>
        <v>0</v>
      </c>
      <c r="G116" s="158" t="s">
        <v>283</v>
      </c>
      <c r="H116" s="159" t="s">
        <v>283</v>
      </c>
      <c r="I116" s="160" t="str">
        <f t="shared" ca="1" si="29"/>
        <v xml:space="preserve"> </v>
      </c>
      <c r="J116" s="160" t="b">
        <f t="shared" si="23"/>
        <v>0</v>
      </c>
      <c r="K116" s="160" t="str">
        <f t="shared" ca="1" si="26"/>
        <v xml:space="preserve"> </v>
      </c>
      <c r="L116" s="160" t="b">
        <f t="shared" si="24"/>
        <v>0</v>
      </c>
      <c r="M116" s="260">
        <v>21952</v>
      </c>
      <c r="N116" s="215" t="s">
        <v>326</v>
      </c>
      <c r="O116" s="261" t="s">
        <v>261</v>
      </c>
      <c r="P116" s="215" t="s">
        <v>14</v>
      </c>
      <c r="Q116" s="144">
        <f t="shared" si="27"/>
        <v>0</v>
      </c>
      <c r="R116" s="145"/>
    </row>
    <row r="117" spans="1:18" x14ac:dyDescent="0.4">
      <c r="A117" s="239">
        <f t="shared" ca="1" si="22"/>
        <v>23</v>
      </c>
      <c r="B117" s="217" t="b">
        <f t="shared" si="20"/>
        <v>1</v>
      </c>
      <c r="C117" s="157" t="s">
        <v>283</v>
      </c>
      <c r="D117" s="157" t="s">
        <v>283</v>
      </c>
      <c r="E117" s="157" t="str">
        <f t="shared" ref="E117" ca="1" si="31">IF(F117,COUNTIF(OFFSET(F117,ROW()*-1+3,,ROW()-2),TRUE)," ")</f>
        <v xml:space="preserve"> </v>
      </c>
      <c r="F117" s="157" t="b">
        <f t="shared" ref="F117" si="32">Q117&lt;&gt;0</f>
        <v>0</v>
      </c>
      <c r="G117" s="158" t="s">
        <v>283</v>
      </c>
      <c r="H117" s="159" t="s">
        <v>283</v>
      </c>
      <c r="I117" s="160" t="str">
        <f t="shared" ref="I117" ca="1" si="33">IF(J117,COUNTIF(OFFSET(J117,ROW()*-1+3,,ROW()-2),TRUE)," ")</f>
        <v xml:space="preserve"> </v>
      </c>
      <c r="J117" s="160" t="b">
        <f t="shared" ref="J117" si="34">AND(P117="借",Q117&lt;&gt;0)</f>
        <v>0</v>
      </c>
      <c r="K117" s="160" t="str">
        <f t="shared" ref="K117" ca="1" si="35">IF(L117,COUNTIF(OFFSET(L117,ROW()*-1+3,,ROW()-2),TRUE)," ")</f>
        <v xml:space="preserve"> </v>
      </c>
      <c r="L117" s="160" t="b">
        <f t="shared" ref="L117" si="36">AND(P117="貸",Q117&lt;&gt;0)</f>
        <v>0</v>
      </c>
      <c r="M117" s="260">
        <v>21953</v>
      </c>
      <c r="N117" s="215" t="s">
        <v>294</v>
      </c>
      <c r="O117" s="261" t="s">
        <v>293</v>
      </c>
      <c r="P117" s="215" t="s">
        <v>14</v>
      </c>
      <c r="Q117" s="144">
        <f t="shared" ref="Q117" si="37">IF(N117="Y",IF($P117="借",SUMPRODUCT((傳票日期&lt;=資產負債表日)*(傳票科目=$M117)*(傳票借方))-SUMPRODUCT((傳票日期&lt;=資產負債表日)*(傳票科目=$M117)*(傳票貸方)),SUMPRODUCT((傳票日期&lt;=資產負債表日)*(傳票科目=$M117)*(傳票貸方))-SUMPRODUCT((傳票日期&lt;=資產負債表日)*(傳票科目=$M117)*(傳票借方))),0)</f>
        <v>0</v>
      </c>
      <c r="R117" s="145"/>
    </row>
    <row r="118" spans="1:18" x14ac:dyDescent="0.4">
      <c r="A118" s="239" t="str">
        <f t="shared" ca="1" si="22"/>
        <v xml:space="preserve"> </v>
      </c>
      <c r="B118" s="217" t="b">
        <f t="shared" si="20"/>
        <v>0</v>
      </c>
      <c r="C118" s="157" t="s">
        <v>283</v>
      </c>
      <c r="D118" s="157" t="s">
        <v>283</v>
      </c>
      <c r="E118" s="157" t="str">
        <f t="shared" ca="1" si="25"/>
        <v xml:space="preserve"> </v>
      </c>
      <c r="F118" s="157" t="b">
        <f t="shared" si="28"/>
        <v>0</v>
      </c>
      <c r="G118" s="158" t="s">
        <v>283</v>
      </c>
      <c r="H118" s="159" t="s">
        <v>283</v>
      </c>
      <c r="I118" s="160" t="str">
        <f t="shared" ca="1" si="29"/>
        <v xml:space="preserve"> </v>
      </c>
      <c r="J118" s="160" t="b">
        <f t="shared" si="23"/>
        <v>0</v>
      </c>
      <c r="K118" s="160" t="str">
        <f t="shared" ca="1" si="26"/>
        <v xml:space="preserve"> </v>
      </c>
      <c r="L118" s="160" t="b">
        <f t="shared" si="24"/>
        <v>0</v>
      </c>
      <c r="M118" s="260">
        <v>2196</v>
      </c>
      <c r="N118" s="215"/>
      <c r="O118" s="261" t="s">
        <v>222</v>
      </c>
      <c r="P118" s="215" t="s">
        <v>14</v>
      </c>
      <c r="Q118" s="144">
        <f t="shared" si="27"/>
        <v>0</v>
      </c>
      <c r="R118" s="145"/>
    </row>
    <row r="119" spans="1:18" x14ac:dyDescent="0.4">
      <c r="A119" s="239" t="s">
        <v>416</v>
      </c>
      <c r="B119" s="217" t="s">
        <v>416</v>
      </c>
      <c r="C119" s="157" t="s">
        <v>283</v>
      </c>
      <c r="D119" s="157" t="s">
        <v>283</v>
      </c>
      <c r="E119" s="157" t="str">
        <f t="shared" ca="1" si="25"/>
        <v xml:space="preserve"> </v>
      </c>
      <c r="F119" s="157" t="b">
        <f t="shared" si="28"/>
        <v>0</v>
      </c>
      <c r="G119" s="158" t="s">
        <v>283</v>
      </c>
      <c r="H119" s="159" t="s">
        <v>283</v>
      </c>
      <c r="I119" s="160" t="s">
        <v>283</v>
      </c>
      <c r="J119" s="160" t="s">
        <v>283</v>
      </c>
      <c r="K119" s="160" t="s">
        <v>283</v>
      </c>
      <c r="L119" s="160" t="s">
        <v>283</v>
      </c>
      <c r="N119" s="116"/>
      <c r="O119" s="112" t="s">
        <v>250</v>
      </c>
      <c r="Q119" s="144">
        <f>SUMIF(P94:P118,"貸",Q94:Q118)-SUMIF(P94:P118,"借",Q94:Q118)</f>
        <v>0</v>
      </c>
      <c r="R119" s="145"/>
    </row>
    <row r="120" spans="1:18" s="135" customFormat="1" hidden="1" x14ac:dyDescent="0.4">
      <c r="A120" s="239" t="s">
        <v>371</v>
      </c>
      <c r="B120" s="217" t="b">
        <f t="shared" si="20"/>
        <v>0</v>
      </c>
      <c r="C120" s="157" t="s">
        <v>283</v>
      </c>
      <c r="D120" s="157" t="s">
        <v>283</v>
      </c>
      <c r="E120" s="157" t="str">
        <f t="shared" ca="1" si="25"/>
        <v xml:space="preserve"> </v>
      </c>
      <c r="F120" s="162" t="b">
        <f>F119</f>
        <v>0</v>
      </c>
      <c r="G120" s="158" t="s">
        <v>283</v>
      </c>
      <c r="H120" s="159" t="s">
        <v>283</v>
      </c>
      <c r="I120" s="160" t="s">
        <v>283</v>
      </c>
      <c r="J120" s="160" t="s">
        <v>283</v>
      </c>
      <c r="K120" s="160" t="s">
        <v>283</v>
      </c>
      <c r="L120" s="160" t="s">
        <v>283</v>
      </c>
      <c r="M120" s="133"/>
      <c r="N120" s="133"/>
      <c r="O120" s="172"/>
      <c r="P120" s="134"/>
      <c r="Q120" s="146"/>
      <c r="R120" s="147"/>
    </row>
    <row r="121" spans="1:18" x14ac:dyDescent="0.4">
      <c r="A121" s="239" t="s">
        <v>416</v>
      </c>
      <c r="B121" s="217" t="s">
        <v>416</v>
      </c>
      <c r="C121" s="157" t="s">
        <v>283</v>
      </c>
      <c r="D121" s="157" t="s">
        <v>283</v>
      </c>
      <c r="E121" s="157" t="str">
        <f t="shared" ca="1" si="25"/>
        <v xml:space="preserve"> </v>
      </c>
      <c r="F121" s="157" t="b">
        <f>F136</f>
        <v>0</v>
      </c>
      <c r="G121" s="158" t="s">
        <v>283</v>
      </c>
      <c r="H121" s="159" t="s">
        <v>283</v>
      </c>
      <c r="I121" s="160" t="s">
        <v>283</v>
      </c>
      <c r="J121" s="160" t="s">
        <v>283</v>
      </c>
      <c r="K121" s="160" t="s">
        <v>283</v>
      </c>
      <c r="L121" s="160" t="s">
        <v>283</v>
      </c>
      <c r="M121" s="124"/>
      <c r="N121" s="116"/>
      <c r="O121" s="126" t="s">
        <v>249</v>
      </c>
      <c r="P121" s="125"/>
      <c r="Q121" s="144"/>
      <c r="R121" s="145"/>
    </row>
    <row r="122" spans="1:18" x14ac:dyDescent="0.4">
      <c r="A122" s="239" t="str">
        <f t="shared" ca="1" si="22"/>
        <v xml:space="preserve"> </v>
      </c>
      <c r="B122" s="217" t="b">
        <f t="shared" si="20"/>
        <v>0</v>
      </c>
      <c r="C122" s="157" t="s">
        <v>283</v>
      </c>
      <c r="D122" s="157" t="s">
        <v>283</v>
      </c>
      <c r="E122" s="157" t="str">
        <f t="shared" ca="1" si="25"/>
        <v xml:space="preserve"> </v>
      </c>
      <c r="F122" s="157" t="b">
        <f t="shared" ref="F122:F138" si="38">Q122&lt;&gt;0</f>
        <v>0</v>
      </c>
      <c r="G122" s="158" t="s">
        <v>283</v>
      </c>
      <c r="H122" s="159" t="s">
        <v>283</v>
      </c>
      <c r="I122" s="160" t="str">
        <f t="shared" ref="I122:I135" ca="1" si="39">IF(J122,COUNTIF(OFFSET(J122,ROW()*-1+3,,ROW()-2),TRUE)," ")</f>
        <v xml:space="preserve"> </v>
      </c>
      <c r="J122" s="160" t="b">
        <f t="shared" si="23"/>
        <v>0</v>
      </c>
      <c r="K122" s="160" t="str">
        <f t="shared" ref="K122:K135" ca="1" si="40">IF(L122,COUNTIF(OFFSET(L122,ROW()*-1+3,,ROW()-2),TRUE)," ")</f>
        <v xml:space="preserve"> </v>
      </c>
      <c r="L122" s="160" t="b">
        <f t="shared" si="24"/>
        <v>0</v>
      </c>
      <c r="M122" s="260">
        <v>2210</v>
      </c>
      <c r="N122" s="215"/>
      <c r="O122" s="261" t="s">
        <v>223</v>
      </c>
      <c r="P122" s="215" t="s">
        <v>14</v>
      </c>
      <c r="Q122" s="144">
        <f t="shared" ref="Q122:Q135" si="41">IF(N122="Y",IF($P122="借",SUMPRODUCT((傳票日期&lt;=資產負債表日)*(傳票科目=$M122)*(傳票借方))-SUMPRODUCT((傳票日期&lt;=資產負債表日)*(傳票科目=$M122)*(傳票貸方)),SUMPRODUCT((傳票日期&lt;=資產負債表日)*(傳票科目=$M122)*(傳票貸方))-SUMPRODUCT((傳票日期&lt;=資產負債表日)*(傳票科目=$M122)*(傳票借方))),0)</f>
        <v>0</v>
      </c>
      <c r="R122" s="145"/>
    </row>
    <row r="123" spans="1:18" x14ac:dyDescent="0.4">
      <c r="A123" s="239" t="str">
        <f t="shared" ca="1" si="22"/>
        <v xml:space="preserve"> </v>
      </c>
      <c r="B123" s="217" t="b">
        <f t="shared" si="20"/>
        <v>0</v>
      </c>
      <c r="C123" s="157" t="s">
        <v>283</v>
      </c>
      <c r="D123" s="157" t="s">
        <v>283</v>
      </c>
      <c r="E123" s="157" t="str">
        <f t="shared" ca="1" si="25"/>
        <v xml:space="preserve"> </v>
      </c>
      <c r="F123" s="157" t="b">
        <f t="shared" si="38"/>
        <v>0</v>
      </c>
      <c r="G123" s="158" t="s">
        <v>283</v>
      </c>
      <c r="H123" s="159" t="s">
        <v>283</v>
      </c>
      <c r="I123" s="160" t="str">
        <f t="shared" ca="1" si="39"/>
        <v xml:space="preserve"> </v>
      </c>
      <c r="J123" s="160" t="b">
        <f t="shared" si="23"/>
        <v>0</v>
      </c>
      <c r="K123" s="160" t="str">
        <f t="shared" ca="1" si="40"/>
        <v xml:space="preserve"> </v>
      </c>
      <c r="L123" s="160" t="b">
        <f t="shared" si="24"/>
        <v>0</v>
      </c>
      <c r="M123" s="260">
        <v>2220</v>
      </c>
      <c r="N123" s="215"/>
      <c r="O123" s="261" t="s">
        <v>44</v>
      </c>
      <c r="P123" s="215" t="s">
        <v>14</v>
      </c>
      <c r="Q123" s="144">
        <f t="shared" si="41"/>
        <v>0</v>
      </c>
      <c r="R123" s="145"/>
    </row>
    <row r="124" spans="1:18" x14ac:dyDescent="0.4">
      <c r="A124" s="239" t="str">
        <f t="shared" ca="1" si="22"/>
        <v xml:space="preserve"> </v>
      </c>
      <c r="B124" s="217" t="b">
        <f t="shared" si="20"/>
        <v>0</v>
      </c>
      <c r="C124" s="157" t="s">
        <v>283</v>
      </c>
      <c r="D124" s="157" t="s">
        <v>283</v>
      </c>
      <c r="E124" s="157" t="str">
        <f t="shared" ca="1" si="25"/>
        <v xml:space="preserve"> </v>
      </c>
      <c r="F124" s="157" t="b">
        <f t="shared" si="38"/>
        <v>0</v>
      </c>
      <c r="G124" s="158" t="s">
        <v>283</v>
      </c>
      <c r="H124" s="159" t="s">
        <v>283</v>
      </c>
      <c r="I124" s="160" t="str">
        <f t="shared" ca="1" si="39"/>
        <v xml:space="preserve"> </v>
      </c>
      <c r="J124" s="160" t="b">
        <f t="shared" si="23"/>
        <v>0</v>
      </c>
      <c r="K124" s="160" t="str">
        <f t="shared" ca="1" si="40"/>
        <v xml:space="preserve"> </v>
      </c>
      <c r="L124" s="160" t="b">
        <f t="shared" si="24"/>
        <v>0</v>
      </c>
      <c r="M124" s="260">
        <v>2230</v>
      </c>
      <c r="N124" s="215"/>
      <c r="O124" s="261" t="s">
        <v>224</v>
      </c>
      <c r="P124" s="215" t="s">
        <v>14</v>
      </c>
      <c r="Q124" s="144">
        <f t="shared" si="41"/>
        <v>0</v>
      </c>
      <c r="R124" s="145"/>
    </row>
    <row r="125" spans="1:18" x14ac:dyDescent="0.4">
      <c r="A125" s="239" t="str">
        <f t="shared" ca="1" si="22"/>
        <v xml:space="preserve"> </v>
      </c>
      <c r="B125" s="217" t="b">
        <f t="shared" si="20"/>
        <v>0</v>
      </c>
      <c r="C125" s="157" t="s">
        <v>283</v>
      </c>
      <c r="D125" s="157" t="s">
        <v>283</v>
      </c>
      <c r="E125" s="157" t="str">
        <f t="shared" ca="1" si="25"/>
        <v xml:space="preserve"> </v>
      </c>
      <c r="F125" s="157" t="b">
        <f t="shared" si="38"/>
        <v>0</v>
      </c>
      <c r="G125" s="158" t="s">
        <v>283</v>
      </c>
      <c r="H125" s="159" t="s">
        <v>283</v>
      </c>
      <c r="I125" s="160" t="str">
        <f t="shared" ca="1" si="39"/>
        <v xml:space="preserve"> </v>
      </c>
      <c r="J125" s="160" t="b">
        <f t="shared" si="23"/>
        <v>0</v>
      </c>
      <c r="K125" s="160" t="str">
        <f t="shared" ca="1" si="40"/>
        <v xml:space="preserve"> </v>
      </c>
      <c r="L125" s="160" t="b">
        <f t="shared" si="24"/>
        <v>0</v>
      </c>
      <c r="M125" s="260">
        <v>2240</v>
      </c>
      <c r="N125" s="215"/>
      <c r="O125" s="261" t="s">
        <v>225</v>
      </c>
      <c r="P125" s="215" t="s">
        <v>14</v>
      </c>
      <c r="Q125" s="144">
        <f t="shared" si="41"/>
        <v>0</v>
      </c>
      <c r="R125" s="145"/>
    </row>
    <row r="126" spans="1:18" x14ac:dyDescent="0.4">
      <c r="A126" s="239" t="str">
        <f t="shared" ca="1" si="22"/>
        <v xml:space="preserve"> </v>
      </c>
      <c r="B126" s="217" t="b">
        <f t="shared" si="20"/>
        <v>0</v>
      </c>
      <c r="C126" s="157" t="s">
        <v>283</v>
      </c>
      <c r="D126" s="157" t="s">
        <v>283</v>
      </c>
      <c r="E126" s="157" t="str">
        <f t="shared" ca="1" si="25"/>
        <v xml:space="preserve"> </v>
      </c>
      <c r="F126" s="157" t="b">
        <f t="shared" si="38"/>
        <v>0</v>
      </c>
      <c r="G126" s="158" t="s">
        <v>283</v>
      </c>
      <c r="H126" s="159" t="s">
        <v>283</v>
      </c>
      <c r="I126" s="160" t="str">
        <f t="shared" ca="1" si="39"/>
        <v xml:space="preserve"> </v>
      </c>
      <c r="J126" s="160" t="b">
        <f t="shared" si="23"/>
        <v>0</v>
      </c>
      <c r="K126" s="160" t="str">
        <f t="shared" ca="1" si="40"/>
        <v xml:space="preserve"> </v>
      </c>
      <c r="L126" s="160" t="b">
        <f t="shared" si="24"/>
        <v>0</v>
      </c>
      <c r="M126" s="260">
        <v>2260</v>
      </c>
      <c r="N126" s="215"/>
      <c r="O126" s="261" t="s">
        <v>226</v>
      </c>
      <c r="P126" s="215" t="s">
        <v>14</v>
      </c>
      <c r="Q126" s="144">
        <f t="shared" si="41"/>
        <v>0</v>
      </c>
      <c r="R126" s="145"/>
    </row>
    <row r="127" spans="1:18" x14ac:dyDescent="0.4">
      <c r="A127" s="239" t="str">
        <f t="shared" ca="1" si="22"/>
        <v xml:space="preserve"> </v>
      </c>
      <c r="B127" s="217" t="b">
        <f t="shared" si="20"/>
        <v>0</v>
      </c>
      <c r="C127" s="157" t="s">
        <v>283</v>
      </c>
      <c r="D127" s="157" t="s">
        <v>283</v>
      </c>
      <c r="E127" s="157" t="str">
        <f t="shared" ca="1" si="25"/>
        <v xml:space="preserve"> </v>
      </c>
      <c r="F127" s="157" t="b">
        <f t="shared" si="38"/>
        <v>0</v>
      </c>
      <c r="G127" s="158" t="s">
        <v>283</v>
      </c>
      <c r="H127" s="159" t="s">
        <v>283</v>
      </c>
      <c r="I127" s="160" t="str">
        <f t="shared" ca="1" si="39"/>
        <v xml:space="preserve"> </v>
      </c>
      <c r="J127" s="160" t="b">
        <f t="shared" si="23"/>
        <v>0</v>
      </c>
      <c r="K127" s="160" t="str">
        <f t="shared" ca="1" si="40"/>
        <v xml:space="preserve"> </v>
      </c>
      <c r="L127" s="160" t="b">
        <f t="shared" si="24"/>
        <v>0</v>
      </c>
      <c r="M127" s="260">
        <v>2270</v>
      </c>
      <c r="N127" s="215"/>
      <c r="O127" s="261" t="s">
        <v>227</v>
      </c>
      <c r="P127" s="215" t="s">
        <v>14</v>
      </c>
      <c r="Q127" s="144">
        <f t="shared" si="41"/>
        <v>0</v>
      </c>
      <c r="R127" s="145"/>
    </row>
    <row r="128" spans="1:18" x14ac:dyDescent="0.4">
      <c r="A128" s="239" t="str">
        <f t="shared" ca="1" si="22"/>
        <v xml:space="preserve"> </v>
      </c>
      <c r="B128" s="217" t="b">
        <f t="shared" si="20"/>
        <v>0</v>
      </c>
      <c r="C128" s="157" t="s">
        <v>283</v>
      </c>
      <c r="D128" s="157" t="s">
        <v>283</v>
      </c>
      <c r="E128" s="157" t="str">
        <f t="shared" ca="1" si="25"/>
        <v xml:space="preserve"> </v>
      </c>
      <c r="F128" s="157" t="b">
        <f t="shared" si="38"/>
        <v>0</v>
      </c>
      <c r="G128" s="158" t="s">
        <v>283</v>
      </c>
      <c r="H128" s="159" t="s">
        <v>283</v>
      </c>
      <c r="I128" s="160" t="str">
        <f t="shared" ca="1" si="39"/>
        <v xml:space="preserve"> </v>
      </c>
      <c r="J128" s="160" t="b">
        <f t="shared" si="23"/>
        <v>0</v>
      </c>
      <c r="K128" s="160" t="str">
        <f t="shared" ca="1" si="40"/>
        <v xml:space="preserve"> </v>
      </c>
      <c r="L128" s="160" t="b">
        <f t="shared" si="24"/>
        <v>0</v>
      </c>
      <c r="M128" s="260">
        <v>2280</v>
      </c>
      <c r="N128" s="215"/>
      <c r="O128" s="261" t="s">
        <v>228</v>
      </c>
      <c r="P128" s="215" t="s">
        <v>14</v>
      </c>
      <c r="Q128" s="144">
        <f t="shared" si="41"/>
        <v>0</v>
      </c>
      <c r="R128" s="145"/>
    </row>
    <row r="129" spans="1:18" x14ac:dyDescent="0.4">
      <c r="A129" s="239" t="str">
        <f t="shared" ca="1" si="22"/>
        <v xml:space="preserve"> </v>
      </c>
      <c r="B129" s="217" t="b">
        <f t="shared" si="20"/>
        <v>0</v>
      </c>
      <c r="C129" s="157" t="s">
        <v>283</v>
      </c>
      <c r="D129" s="157" t="s">
        <v>283</v>
      </c>
      <c r="E129" s="157" t="str">
        <f t="shared" ca="1" si="25"/>
        <v xml:space="preserve"> </v>
      </c>
      <c r="F129" s="157" t="b">
        <f t="shared" si="38"/>
        <v>0</v>
      </c>
      <c r="G129" s="158" t="s">
        <v>283</v>
      </c>
      <c r="H129" s="159" t="s">
        <v>283</v>
      </c>
      <c r="I129" s="160" t="str">
        <f t="shared" ca="1" si="39"/>
        <v xml:space="preserve"> </v>
      </c>
      <c r="J129" s="160" t="b">
        <f t="shared" si="23"/>
        <v>0</v>
      </c>
      <c r="K129" s="160" t="str">
        <f t="shared" ca="1" si="40"/>
        <v xml:space="preserve"> </v>
      </c>
      <c r="L129" s="160" t="b">
        <f t="shared" si="24"/>
        <v>0</v>
      </c>
      <c r="M129" s="260">
        <v>2281</v>
      </c>
      <c r="N129" s="215"/>
      <c r="O129" s="261" t="s">
        <v>229</v>
      </c>
      <c r="P129" s="215" t="s">
        <v>14</v>
      </c>
      <c r="Q129" s="144">
        <f t="shared" si="41"/>
        <v>0</v>
      </c>
      <c r="R129" s="145"/>
    </row>
    <row r="130" spans="1:18" x14ac:dyDescent="0.4">
      <c r="A130" s="239" t="str">
        <f t="shared" ca="1" si="22"/>
        <v xml:space="preserve"> </v>
      </c>
      <c r="B130" s="217" t="b">
        <f t="shared" si="20"/>
        <v>0</v>
      </c>
      <c r="C130" s="157" t="s">
        <v>283</v>
      </c>
      <c r="D130" s="157" t="s">
        <v>283</v>
      </c>
      <c r="E130" s="157" t="str">
        <f t="shared" ca="1" si="25"/>
        <v xml:space="preserve"> </v>
      </c>
      <c r="F130" s="157" t="b">
        <f t="shared" si="38"/>
        <v>0</v>
      </c>
      <c r="G130" s="158" t="s">
        <v>283</v>
      </c>
      <c r="H130" s="159" t="s">
        <v>283</v>
      </c>
      <c r="I130" s="160" t="str">
        <f t="shared" ca="1" si="39"/>
        <v xml:space="preserve"> </v>
      </c>
      <c r="J130" s="160" t="b">
        <f t="shared" si="23"/>
        <v>0</v>
      </c>
      <c r="K130" s="160" t="str">
        <f t="shared" ca="1" si="40"/>
        <v xml:space="preserve"> </v>
      </c>
      <c r="L130" s="160" t="b">
        <f t="shared" si="24"/>
        <v>0</v>
      </c>
      <c r="M130" s="260">
        <v>2290</v>
      </c>
      <c r="N130" s="215"/>
      <c r="O130" s="261" t="s">
        <v>45</v>
      </c>
      <c r="P130" s="215" t="s">
        <v>14</v>
      </c>
      <c r="Q130" s="144">
        <f t="shared" si="41"/>
        <v>0</v>
      </c>
      <c r="R130" s="145"/>
    </row>
    <row r="131" spans="1:18" x14ac:dyDescent="0.4">
      <c r="A131" s="239" t="str">
        <f t="shared" ca="1" si="22"/>
        <v xml:space="preserve"> </v>
      </c>
      <c r="B131" s="217" t="b">
        <f t="shared" si="20"/>
        <v>0</v>
      </c>
      <c r="C131" s="157" t="s">
        <v>283</v>
      </c>
      <c r="D131" s="157" t="s">
        <v>283</v>
      </c>
      <c r="E131" s="157" t="str">
        <f t="shared" ca="1" si="25"/>
        <v xml:space="preserve"> </v>
      </c>
      <c r="F131" s="157" t="b">
        <f t="shared" si="38"/>
        <v>0</v>
      </c>
      <c r="G131" s="158" t="s">
        <v>283</v>
      </c>
      <c r="H131" s="159" t="s">
        <v>283</v>
      </c>
      <c r="I131" s="160" t="str">
        <f t="shared" ca="1" si="39"/>
        <v xml:space="preserve"> </v>
      </c>
      <c r="J131" s="160" t="b">
        <f t="shared" si="23"/>
        <v>0</v>
      </c>
      <c r="K131" s="160" t="str">
        <f t="shared" ca="1" si="40"/>
        <v xml:space="preserve"> </v>
      </c>
      <c r="L131" s="160" t="b">
        <f t="shared" si="24"/>
        <v>0</v>
      </c>
      <c r="M131" s="260">
        <v>2910</v>
      </c>
      <c r="N131" s="215"/>
      <c r="O131" s="261" t="s">
        <v>46</v>
      </c>
      <c r="P131" s="215" t="s">
        <v>14</v>
      </c>
      <c r="Q131" s="144">
        <f t="shared" si="41"/>
        <v>0</v>
      </c>
      <c r="R131" s="145"/>
    </row>
    <row r="132" spans="1:18" x14ac:dyDescent="0.4">
      <c r="A132" s="239" t="str">
        <f t="shared" ca="1" si="22"/>
        <v xml:space="preserve"> </v>
      </c>
      <c r="B132" s="217" t="b">
        <f t="shared" si="20"/>
        <v>0</v>
      </c>
      <c r="C132" s="157" t="s">
        <v>283</v>
      </c>
      <c r="D132" s="157" t="s">
        <v>283</v>
      </c>
      <c r="E132" s="157" t="str">
        <f t="shared" ca="1" si="25"/>
        <v xml:space="preserve"> </v>
      </c>
      <c r="F132" s="157" t="b">
        <f t="shared" si="38"/>
        <v>0</v>
      </c>
      <c r="G132" s="158" t="s">
        <v>283</v>
      </c>
      <c r="H132" s="159" t="s">
        <v>283</v>
      </c>
      <c r="I132" s="160" t="str">
        <f t="shared" ca="1" si="39"/>
        <v xml:space="preserve"> </v>
      </c>
      <c r="J132" s="160" t="b">
        <f t="shared" si="23"/>
        <v>0</v>
      </c>
      <c r="K132" s="160" t="str">
        <f t="shared" ca="1" si="40"/>
        <v xml:space="preserve"> </v>
      </c>
      <c r="L132" s="160" t="b">
        <f t="shared" si="24"/>
        <v>0</v>
      </c>
      <c r="M132" s="260">
        <v>2940</v>
      </c>
      <c r="N132" s="215" t="s">
        <v>497</v>
      </c>
      <c r="O132" s="261" t="s">
        <v>47</v>
      </c>
      <c r="P132" s="215" t="s">
        <v>14</v>
      </c>
      <c r="Q132" s="144">
        <f t="shared" si="41"/>
        <v>0</v>
      </c>
      <c r="R132" s="145"/>
    </row>
    <row r="133" spans="1:18" x14ac:dyDescent="0.4">
      <c r="A133" s="239" t="str">
        <f t="shared" ca="1" si="22"/>
        <v xml:space="preserve"> </v>
      </c>
      <c r="B133" s="217" t="b">
        <f t="shared" ref="B133:B196" si="42">N133="Y"</f>
        <v>0</v>
      </c>
      <c r="C133" s="157" t="s">
        <v>283</v>
      </c>
      <c r="D133" s="157" t="s">
        <v>283</v>
      </c>
      <c r="E133" s="157" t="str">
        <f t="shared" ca="1" si="25"/>
        <v xml:space="preserve"> </v>
      </c>
      <c r="F133" s="157" t="b">
        <f t="shared" si="38"/>
        <v>0</v>
      </c>
      <c r="G133" s="158" t="s">
        <v>283</v>
      </c>
      <c r="H133" s="159" t="s">
        <v>283</v>
      </c>
      <c r="I133" s="160" t="str">
        <f t="shared" ca="1" si="39"/>
        <v xml:space="preserve"> </v>
      </c>
      <c r="J133" s="160" t="b">
        <f t="shared" si="23"/>
        <v>0</v>
      </c>
      <c r="K133" s="160" t="str">
        <f t="shared" ca="1" si="40"/>
        <v xml:space="preserve"> </v>
      </c>
      <c r="L133" s="160" t="b">
        <f t="shared" si="24"/>
        <v>0</v>
      </c>
      <c r="M133" s="260">
        <v>2951</v>
      </c>
      <c r="N133" s="215"/>
      <c r="O133" s="261" t="s">
        <v>230</v>
      </c>
      <c r="P133" s="215" t="s">
        <v>14</v>
      </c>
      <c r="Q133" s="144">
        <f t="shared" si="41"/>
        <v>0</v>
      </c>
      <c r="R133" s="145"/>
    </row>
    <row r="134" spans="1:18" x14ac:dyDescent="0.4">
      <c r="A134" s="239" t="str">
        <f t="shared" ref="A134:A197" ca="1" si="43">IF(B134,COUNTIF(OFFSET(B134,ROW()*-1+3,,ROW()-2),TRUE)," ")</f>
        <v xml:space="preserve"> </v>
      </c>
      <c r="B134" s="217" t="b">
        <f t="shared" si="42"/>
        <v>0</v>
      </c>
      <c r="C134" s="157" t="s">
        <v>283</v>
      </c>
      <c r="D134" s="157" t="s">
        <v>283</v>
      </c>
      <c r="E134" s="157" t="str">
        <f t="shared" ca="1" si="25"/>
        <v xml:space="preserve"> </v>
      </c>
      <c r="F134" s="157" t="b">
        <f t="shared" si="38"/>
        <v>0</v>
      </c>
      <c r="G134" s="158" t="s">
        <v>283</v>
      </c>
      <c r="H134" s="159" t="s">
        <v>283</v>
      </c>
      <c r="I134" s="160" t="str">
        <f t="shared" ca="1" si="39"/>
        <v xml:space="preserve"> </v>
      </c>
      <c r="J134" s="160" t="b">
        <f t="shared" si="23"/>
        <v>0</v>
      </c>
      <c r="K134" s="160" t="str">
        <f t="shared" ca="1" si="40"/>
        <v xml:space="preserve"> </v>
      </c>
      <c r="L134" s="160" t="b">
        <f t="shared" si="24"/>
        <v>0</v>
      </c>
      <c r="M134" s="260">
        <v>2970</v>
      </c>
      <c r="N134" s="215"/>
      <c r="O134" s="261" t="s">
        <v>231</v>
      </c>
      <c r="P134" s="215" t="s">
        <v>14</v>
      </c>
      <c r="Q134" s="144">
        <f t="shared" si="41"/>
        <v>0</v>
      </c>
      <c r="R134" s="145"/>
    </row>
    <row r="135" spans="1:18" x14ac:dyDescent="0.4">
      <c r="A135" s="239" t="str">
        <f t="shared" ca="1" si="43"/>
        <v xml:space="preserve"> </v>
      </c>
      <c r="B135" s="217" t="b">
        <f t="shared" si="42"/>
        <v>0</v>
      </c>
      <c r="C135" s="157" t="s">
        <v>283</v>
      </c>
      <c r="D135" s="157" t="s">
        <v>283</v>
      </c>
      <c r="E135" s="157" t="str">
        <f t="shared" ca="1" si="25"/>
        <v xml:space="preserve"> </v>
      </c>
      <c r="F135" s="157" t="b">
        <f t="shared" si="38"/>
        <v>0</v>
      </c>
      <c r="G135" s="158" t="s">
        <v>283</v>
      </c>
      <c r="H135" s="159" t="s">
        <v>283</v>
      </c>
      <c r="I135" s="160" t="str">
        <f t="shared" ca="1" si="39"/>
        <v xml:space="preserve"> </v>
      </c>
      <c r="J135" s="160" t="b">
        <f t="shared" ref="J135:J201" si="44">AND(P135="借",Q135&lt;&gt;0)</f>
        <v>0</v>
      </c>
      <c r="K135" s="160" t="str">
        <f t="shared" ca="1" si="40"/>
        <v xml:space="preserve"> </v>
      </c>
      <c r="L135" s="160" t="b">
        <f t="shared" ref="L135:L201" si="45">AND(P135="貸",Q135&lt;&gt;0)</f>
        <v>0</v>
      </c>
      <c r="M135" s="260">
        <v>2999</v>
      </c>
      <c r="N135" s="215"/>
      <c r="O135" s="261" t="s">
        <v>232</v>
      </c>
      <c r="P135" s="215" t="s">
        <v>14</v>
      </c>
      <c r="Q135" s="144">
        <f t="shared" si="41"/>
        <v>0</v>
      </c>
      <c r="R135" s="145"/>
    </row>
    <row r="136" spans="1:18" x14ac:dyDescent="0.4">
      <c r="A136" s="239" t="s">
        <v>416</v>
      </c>
      <c r="B136" s="217" t="s">
        <v>416</v>
      </c>
      <c r="C136" s="157" t="s">
        <v>283</v>
      </c>
      <c r="D136" s="157" t="s">
        <v>283</v>
      </c>
      <c r="E136" s="157" t="str">
        <f t="shared" ca="1" si="25"/>
        <v xml:space="preserve"> </v>
      </c>
      <c r="F136" s="157" t="b">
        <f t="shared" si="38"/>
        <v>0</v>
      </c>
      <c r="G136" s="158" t="s">
        <v>283</v>
      </c>
      <c r="H136" s="159" t="s">
        <v>283</v>
      </c>
      <c r="I136" s="160" t="s">
        <v>283</v>
      </c>
      <c r="J136" s="160" t="s">
        <v>283</v>
      </c>
      <c r="K136" s="160" t="s">
        <v>283</v>
      </c>
      <c r="L136" s="160" t="s">
        <v>283</v>
      </c>
      <c r="N136" s="116"/>
      <c r="O136" s="112" t="s">
        <v>251</v>
      </c>
      <c r="Q136" s="144">
        <f>SUMIF(P122:P135,"貸",Q122:Q135)-SUMIF(P122:P135,"借",Q122:Q135)</f>
        <v>0</v>
      </c>
      <c r="R136" s="145"/>
    </row>
    <row r="137" spans="1:18" s="135" customFormat="1" hidden="1" x14ac:dyDescent="0.4">
      <c r="A137" s="239" t="s">
        <v>371</v>
      </c>
      <c r="B137" s="217" t="b">
        <f t="shared" si="42"/>
        <v>0</v>
      </c>
      <c r="C137" s="157" t="s">
        <v>283</v>
      </c>
      <c r="D137" s="157" t="s">
        <v>283</v>
      </c>
      <c r="E137" s="157" t="str">
        <f t="shared" ca="1" si="25"/>
        <v xml:space="preserve"> </v>
      </c>
      <c r="F137" s="162" t="b">
        <f>F136</f>
        <v>0</v>
      </c>
      <c r="G137" s="158" t="s">
        <v>283</v>
      </c>
      <c r="H137" s="159" t="s">
        <v>283</v>
      </c>
      <c r="I137" s="160" t="s">
        <v>283</v>
      </c>
      <c r="J137" s="160" t="s">
        <v>283</v>
      </c>
      <c r="K137" s="160" t="s">
        <v>283</v>
      </c>
      <c r="L137" s="160" t="s">
        <v>283</v>
      </c>
      <c r="M137" s="133"/>
      <c r="N137" s="133"/>
      <c r="O137" s="137"/>
      <c r="P137" s="134"/>
      <c r="Q137" s="146"/>
      <c r="R137" s="147"/>
    </row>
    <row r="138" spans="1:18" ht="17.5" thickBot="1" x14ac:dyDescent="0.45">
      <c r="A138" s="239" t="s">
        <v>416</v>
      </c>
      <c r="B138" s="217" t="s">
        <v>416</v>
      </c>
      <c r="C138" s="157" t="s">
        <v>283</v>
      </c>
      <c r="D138" s="157" t="s">
        <v>283</v>
      </c>
      <c r="E138" s="157" t="str">
        <f t="shared" ca="1" si="25"/>
        <v xml:space="preserve"> </v>
      </c>
      <c r="F138" s="157" t="b">
        <f t="shared" si="38"/>
        <v>0</v>
      </c>
      <c r="G138" s="158" t="s">
        <v>283</v>
      </c>
      <c r="H138" s="159" t="s">
        <v>283</v>
      </c>
      <c r="I138" s="160" t="s">
        <v>283</v>
      </c>
      <c r="J138" s="160" t="s">
        <v>283</v>
      </c>
      <c r="K138" s="160" t="s">
        <v>283</v>
      </c>
      <c r="L138" s="160" t="s">
        <v>283</v>
      </c>
      <c r="M138" s="127"/>
      <c r="N138" s="127"/>
      <c r="O138" s="173" t="s">
        <v>256</v>
      </c>
      <c r="P138" s="128"/>
      <c r="Q138" s="144">
        <f>Q119+Q136</f>
        <v>0</v>
      </c>
      <c r="R138" s="145"/>
    </row>
    <row r="139" spans="1:18" s="135" customFormat="1" hidden="1" x14ac:dyDescent="0.4">
      <c r="A139" s="239" t="s">
        <v>371</v>
      </c>
      <c r="B139" s="217" t="b">
        <f t="shared" si="42"/>
        <v>0</v>
      </c>
      <c r="C139" s="157" t="s">
        <v>283</v>
      </c>
      <c r="D139" s="157" t="s">
        <v>283</v>
      </c>
      <c r="E139" s="157" t="str">
        <f t="shared" ca="1" si="25"/>
        <v xml:space="preserve"> </v>
      </c>
      <c r="F139" s="162" t="b">
        <f>F138</f>
        <v>0</v>
      </c>
      <c r="G139" s="158" t="s">
        <v>283</v>
      </c>
      <c r="H139" s="159" t="s">
        <v>283</v>
      </c>
      <c r="I139" s="160" t="s">
        <v>283</v>
      </c>
      <c r="J139" s="160" t="s">
        <v>283</v>
      </c>
      <c r="K139" s="160" t="s">
        <v>283</v>
      </c>
      <c r="L139" s="160" t="s">
        <v>283</v>
      </c>
      <c r="M139" s="133"/>
      <c r="N139" s="133"/>
      <c r="O139" s="137"/>
      <c r="P139" s="134"/>
      <c r="Q139" s="146"/>
      <c r="R139" s="147"/>
    </row>
    <row r="140" spans="1:18" x14ac:dyDescent="0.4">
      <c r="A140" s="239" t="s">
        <v>416</v>
      </c>
      <c r="B140" s="217" t="s">
        <v>416</v>
      </c>
      <c r="C140" s="157" t="s">
        <v>283</v>
      </c>
      <c r="D140" s="157" t="s">
        <v>283</v>
      </c>
      <c r="E140" s="157">
        <f t="shared" ca="1" si="25"/>
        <v>1</v>
      </c>
      <c r="F140" s="157" t="b">
        <f>F156</f>
        <v>1</v>
      </c>
      <c r="G140" s="158" t="s">
        <v>283</v>
      </c>
      <c r="H140" s="159" t="s">
        <v>283</v>
      </c>
      <c r="I140" s="160" t="s">
        <v>283</v>
      </c>
      <c r="J140" s="160" t="s">
        <v>283</v>
      </c>
      <c r="K140" s="160" t="s">
        <v>283</v>
      </c>
      <c r="L140" s="160" t="s">
        <v>283</v>
      </c>
      <c r="M140" s="124"/>
      <c r="N140" s="116"/>
      <c r="O140" s="126" t="s">
        <v>252</v>
      </c>
      <c r="P140" s="125"/>
      <c r="Q140" s="144"/>
      <c r="R140" s="145"/>
    </row>
    <row r="141" spans="1:18" x14ac:dyDescent="0.4">
      <c r="A141" s="239">
        <f t="shared" ca="1" si="43"/>
        <v>24</v>
      </c>
      <c r="B141" s="217" t="b">
        <f t="shared" si="42"/>
        <v>1</v>
      </c>
      <c r="C141" s="157" t="s">
        <v>283</v>
      </c>
      <c r="D141" s="157" t="s">
        <v>283</v>
      </c>
      <c r="E141" s="157">
        <f t="shared" ca="1" si="25"/>
        <v>2</v>
      </c>
      <c r="F141" s="157" t="b">
        <f t="shared" ref="F141:F156" si="46">Q141&lt;&gt;0</f>
        <v>1</v>
      </c>
      <c r="G141" s="158" t="s">
        <v>283</v>
      </c>
      <c r="H141" s="159" t="s">
        <v>283</v>
      </c>
      <c r="I141" s="160" t="str">
        <f t="shared" ref="I141:I155" ca="1" si="47">IF(J141,COUNTIF(OFFSET(J141,ROW()*-1+3,,ROW()-2),TRUE)," ")</f>
        <v xml:space="preserve"> </v>
      </c>
      <c r="J141" s="160" t="b">
        <f t="shared" si="44"/>
        <v>0</v>
      </c>
      <c r="K141" s="160">
        <f t="shared" ref="K141:K155" ca="1" si="48">IF(L141,COUNTIF(OFFSET(L141,ROW()*-1+3,,ROW()-2),TRUE)," ")</f>
        <v>1</v>
      </c>
      <c r="L141" s="160" t="b">
        <f t="shared" si="45"/>
        <v>1</v>
      </c>
      <c r="M141" s="260">
        <v>3110</v>
      </c>
      <c r="N141" s="215" t="s">
        <v>264</v>
      </c>
      <c r="O141" s="261" t="s">
        <v>129</v>
      </c>
      <c r="P141" s="215" t="s">
        <v>14</v>
      </c>
      <c r="Q141" s="144">
        <f t="shared" ref="Q141:Q147" si="49">IF(N141="Y",IF($P141="借",SUMPRODUCT((傳票日期&lt;=資產負債表日)*(傳票科目=$M141)*(傳票借方))-SUMPRODUCT((傳票日期&lt;=資產負債表日)*(傳票科目=$M141)*(傳票貸方)),SUMPRODUCT((傳票日期&lt;=資產負債表日)*(傳票科目=$M141)*(傳票貸方))-SUMPRODUCT((傳票日期&lt;=資產負債表日)*(傳票科目=$M141)*(傳票借方))),0)</f>
        <v>1000000</v>
      </c>
      <c r="R141" s="145"/>
    </row>
    <row r="142" spans="1:18" x14ac:dyDescent="0.4">
      <c r="A142" s="239" t="str">
        <f t="shared" ca="1" si="43"/>
        <v xml:space="preserve"> </v>
      </c>
      <c r="B142" s="217" t="b">
        <f t="shared" si="42"/>
        <v>0</v>
      </c>
      <c r="C142" s="157" t="s">
        <v>283</v>
      </c>
      <c r="D142" s="157" t="s">
        <v>283</v>
      </c>
      <c r="E142" s="157" t="str">
        <f t="shared" ca="1" si="25"/>
        <v xml:space="preserve"> </v>
      </c>
      <c r="F142" s="157" t="b">
        <f t="shared" si="46"/>
        <v>0</v>
      </c>
      <c r="G142" s="158" t="s">
        <v>283</v>
      </c>
      <c r="H142" s="159" t="s">
        <v>283</v>
      </c>
      <c r="I142" s="160" t="str">
        <f t="shared" ca="1" si="47"/>
        <v xml:space="preserve"> </v>
      </c>
      <c r="J142" s="160" t="b">
        <f t="shared" si="44"/>
        <v>0</v>
      </c>
      <c r="K142" s="160" t="str">
        <f t="shared" ca="1" si="48"/>
        <v xml:space="preserve"> </v>
      </c>
      <c r="L142" s="160" t="b">
        <f t="shared" si="45"/>
        <v>0</v>
      </c>
      <c r="M142" s="260">
        <v>3330</v>
      </c>
      <c r="N142" s="215"/>
      <c r="O142" s="261" t="s">
        <v>48</v>
      </c>
      <c r="P142" s="215" t="s">
        <v>14</v>
      </c>
      <c r="Q142" s="144">
        <f t="shared" si="49"/>
        <v>0</v>
      </c>
      <c r="R142" s="145"/>
    </row>
    <row r="143" spans="1:18" x14ac:dyDescent="0.4">
      <c r="A143" s="239" t="str">
        <f t="shared" ca="1" si="43"/>
        <v xml:space="preserve"> </v>
      </c>
      <c r="B143" s="217" t="b">
        <f t="shared" si="42"/>
        <v>0</v>
      </c>
      <c r="C143" s="157" t="s">
        <v>283</v>
      </c>
      <c r="D143" s="157" t="s">
        <v>283</v>
      </c>
      <c r="E143" s="157" t="str">
        <f t="shared" ca="1" si="25"/>
        <v xml:space="preserve"> </v>
      </c>
      <c r="F143" s="157" t="b">
        <f t="shared" si="46"/>
        <v>0</v>
      </c>
      <c r="G143" s="158" t="s">
        <v>283</v>
      </c>
      <c r="H143" s="159" t="s">
        <v>283</v>
      </c>
      <c r="I143" s="160" t="str">
        <f t="shared" ca="1" si="47"/>
        <v xml:space="preserve"> </v>
      </c>
      <c r="J143" s="160" t="b">
        <f t="shared" si="44"/>
        <v>0</v>
      </c>
      <c r="K143" s="160" t="str">
        <f t="shared" ca="1" si="48"/>
        <v xml:space="preserve"> </v>
      </c>
      <c r="L143" s="160" t="b">
        <f t="shared" si="45"/>
        <v>0</v>
      </c>
      <c r="M143" s="260">
        <v>3410</v>
      </c>
      <c r="N143" s="215"/>
      <c r="O143" s="261" t="s">
        <v>233</v>
      </c>
      <c r="P143" s="215" t="s">
        <v>14</v>
      </c>
      <c r="Q143" s="144">
        <f t="shared" si="49"/>
        <v>0</v>
      </c>
      <c r="R143" s="145"/>
    </row>
    <row r="144" spans="1:18" x14ac:dyDescent="0.4">
      <c r="A144" s="239" t="str">
        <f t="shared" ca="1" si="43"/>
        <v xml:space="preserve"> </v>
      </c>
      <c r="B144" s="217" t="b">
        <f t="shared" si="42"/>
        <v>0</v>
      </c>
      <c r="C144" s="157" t="s">
        <v>283</v>
      </c>
      <c r="D144" s="157" t="s">
        <v>283</v>
      </c>
      <c r="E144" s="157" t="str">
        <f t="shared" ca="1" si="25"/>
        <v xml:space="preserve"> </v>
      </c>
      <c r="F144" s="157" t="b">
        <f t="shared" si="46"/>
        <v>0</v>
      </c>
      <c r="G144" s="158" t="s">
        <v>283</v>
      </c>
      <c r="H144" s="159" t="s">
        <v>283</v>
      </c>
      <c r="I144" s="160" t="str">
        <f t="shared" ca="1" si="47"/>
        <v xml:space="preserve"> </v>
      </c>
      <c r="J144" s="160" t="b">
        <f t="shared" si="44"/>
        <v>0</v>
      </c>
      <c r="K144" s="160" t="str">
        <f t="shared" ca="1" si="48"/>
        <v xml:space="preserve"> </v>
      </c>
      <c r="L144" s="160" t="b">
        <f t="shared" si="45"/>
        <v>0</v>
      </c>
      <c r="M144" s="260">
        <v>3420</v>
      </c>
      <c r="N144" s="215"/>
      <c r="O144" s="261" t="s">
        <v>234</v>
      </c>
      <c r="P144" s="215" t="s">
        <v>14</v>
      </c>
      <c r="Q144" s="144">
        <f t="shared" si="49"/>
        <v>0</v>
      </c>
      <c r="R144" s="145"/>
    </row>
    <row r="145" spans="1:19" x14ac:dyDescent="0.4">
      <c r="A145" s="239">
        <f t="shared" ca="1" si="43"/>
        <v>25</v>
      </c>
      <c r="B145" s="217" t="b">
        <f t="shared" si="42"/>
        <v>1</v>
      </c>
      <c r="C145" s="157" t="s">
        <v>283</v>
      </c>
      <c r="D145" s="157" t="s">
        <v>283</v>
      </c>
      <c r="E145" s="157" t="str">
        <f t="shared" ca="1" si="25"/>
        <v xml:space="preserve"> </v>
      </c>
      <c r="F145" s="157" t="b">
        <f t="shared" si="46"/>
        <v>0</v>
      </c>
      <c r="G145" s="158" t="s">
        <v>283</v>
      </c>
      <c r="H145" s="159" t="s">
        <v>283</v>
      </c>
      <c r="I145" s="160" t="str">
        <f t="shared" ca="1" si="47"/>
        <v xml:space="preserve"> </v>
      </c>
      <c r="J145" s="160" t="b">
        <f t="shared" si="44"/>
        <v>0</v>
      </c>
      <c r="K145" s="160" t="str">
        <f t="shared" ca="1" si="48"/>
        <v xml:space="preserve"> </v>
      </c>
      <c r="L145" s="160" t="b">
        <f t="shared" si="45"/>
        <v>0</v>
      </c>
      <c r="M145" s="260">
        <v>3430</v>
      </c>
      <c r="N145" s="215" t="s">
        <v>264</v>
      </c>
      <c r="O145" s="261" t="s">
        <v>49</v>
      </c>
      <c r="P145" s="215" t="s">
        <v>14</v>
      </c>
      <c r="Q145" s="144">
        <f t="shared" si="49"/>
        <v>0</v>
      </c>
      <c r="R145" s="145"/>
    </row>
    <row r="146" spans="1:19" x14ac:dyDescent="0.4">
      <c r="A146" s="239" t="str">
        <f t="shared" ca="1" si="43"/>
        <v xml:space="preserve"> </v>
      </c>
      <c r="B146" s="217" t="b">
        <f t="shared" si="42"/>
        <v>0</v>
      </c>
      <c r="C146" s="157" t="s">
        <v>283</v>
      </c>
      <c r="D146" s="157" t="s">
        <v>283</v>
      </c>
      <c r="E146" s="157" t="str">
        <f t="shared" ca="1" si="25"/>
        <v xml:space="preserve"> </v>
      </c>
      <c r="F146" s="157" t="b">
        <f t="shared" si="46"/>
        <v>0</v>
      </c>
      <c r="G146" s="158" t="s">
        <v>283</v>
      </c>
      <c r="H146" s="159" t="s">
        <v>283</v>
      </c>
      <c r="I146" s="160" t="str">
        <f t="shared" ca="1" si="47"/>
        <v xml:space="preserve"> </v>
      </c>
      <c r="J146" s="160" t="b">
        <f t="shared" si="44"/>
        <v>0</v>
      </c>
      <c r="K146" s="160" t="str">
        <f t="shared" ca="1" si="48"/>
        <v xml:space="preserve"> </v>
      </c>
      <c r="L146" s="160" t="b">
        <f t="shared" si="45"/>
        <v>0</v>
      </c>
      <c r="M146" s="260">
        <v>3434</v>
      </c>
      <c r="N146" s="215"/>
      <c r="O146" s="261" t="s">
        <v>235</v>
      </c>
      <c r="P146" s="215" t="s">
        <v>14</v>
      </c>
      <c r="Q146" s="144">
        <f t="shared" si="49"/>
        <v>0</v>
      </c>
      <c r="R146" s="145"/>
    </row>
    <row r="147" spans="1:19" x14ac:dyDescent="0.4">
      <c r="A147" s="239" t="str">
        <f t="shared" ca="1" si="43"/>
        <v xml:space="preserve"> </v>
      </c>
      <c r="B147" s="217" t="b">
        <f t="shared" si="42"/>
        <v>0</v>
      </c>
      <c r="C147" s="157" t="s">
        <v>283</v>
      </c>
      <c r="D147" s="157" t="s">
        <v>283</v>
      </c>
      <c r="E147" s="157" t="str">
        <f t="shared" ca="1" si="25"/>
        <v xml:space="preserve"> </v>
      </c>
      <c r="F147" s="157" t="b">
        <f t="shared" si="46"/>
        <v>0</v>
      </c>
      <c r="G147" s="158" t="s">
        <v>283</v>
      </c>
      <c r="H147" s="159" t="s">
        <v>283</v>
      </c>
      <c r="I147" s="160" t="str">
        <f t="shared" ca="1" si="47"/>
        <v xml:space="preserve"> </v>
      </c>
      <c r="J147" s="160" t="b">
        <f t="shared" si="44"/>
        <v>0</v>
      </c>
      <c r="K147" s="160" t="str">
        <f t="shared" ca="1" si="48"/>
        <v xml:space="preserve"> </v>
      </c>
      <c r="L147" s="160" t="b">
        <f t="shared" si="45"/>
        <v>0</v>
      </c>
      <c r="M147" s="260">
        <v>3435</v>
      </c>
      <c r="N147" s="215"/>
      <c r="O147" s="261" t="s">
        <v>236</v>
      </c>
      <c r="P147" s="215" t="s">
        <v>14</v>
      </c>
      <c r="Q147" s="144">
        <f t="shared" si="49"/>
        <v>0</v>
      </c>
      <c r="R147" s="145"/>
    </row>
    <row r="148" spans="1:19" x14ac:dyDescent="0.4">
      <c r="A148" s="239"/>
      <c r="B148" s="217"/>
      <c r="C148" s="157" t="s">
        <v>283</v>
      </c>
      <c r="D148" s="157" t="s">
        <v>283</v>
      </c>
      <c r="E148" s="157">
        <f t="shared" ca="1" si="25"/>
        <v>3</v>
      </c>
      <c r="F148" s="157" t="b">
        <f t="shared" si="46"/>
        <v>1</v>
      </c>
      <c r="G148" s="158" t="s">
        <v>283</v>
      </c>
      <c r="H148" s="159" t="s">
        <v>283</v>
      </c>
      <c r="I148" s="160" t="str">
        <f t="shared" ca="1" si="47"/>
        <v xml:space="preserve"> </v>
      </c>
      <c r="J148" s="160" t="b">
        <v>0</v>
      </c>
      <c r="K148" s="160" t="str">
        <f t="shared" ca="1" si="48"/>
        <v xml:space="preserve"> </v>
      </c>
      <c r="L148" s="160" t="b">
        <v>0</v>
      </c>
      <c r="M148" s="212">
        <v>3440</v>
      </c>
      <c r="N148" s="211"/>
      <c r="O148" s="214" t="s">
        <v>50</v>
      </c>
      <c r="P148" s="211" t="s">
        <v>14</v>
      </c>
      <c r="Q148" s="144">
        <f>SUMIF(P160:P266,"貸",Q160:Q266)-SUMIF(P160:P266,"借",Q160:Q266)</f>
        <v>5500</v>
      </c>
      <c r="R148" s="144"/>
      <c r="S148" s="167"/>
    </row>
    <row r="149" spans="1:19" x14ac:dyDescent="0.4">
      <c r="A149" s="239" t="str">
        <f t="shared" ca="1" si="43"/>
        <v xml:space="preserve"> </v>
      </c>
      <c r="B149" s="217" t="b">
        <f t="shared" si="42"/>
        <v>0</v>
      </c>
      <c r="C149" s="157" t="s">
        <v>283</v>
      </c>
      <c r="D149" s="157" t="s">
        <v>283</v>
      </c>
      <c r="E149" s="157" t="str">
        <f t="shared" ca="1" si="25"/>
        <v xml:space="preserve"> </v>
      </c>
      <c r="F149" s="157" t="b">
        <f t="shared" si="46"/>
        <v>0</v>
      </c>
      <c r="G149" s="158" t="s">
        <v>283</v>
      </c>
      <c r="H149" s="159" t="s">
        <v>283</v>
      </c>
      <c r="I149" s="160" t="str">
        <f t="shared" ca="1" si="47"/>
        <v xml:space="preserve"> </v>
      </c>
      <c r="J149" s="160" t="b">
        <f t="shared" si="44"/>
        <v>0</v>
      </c>
      <c r="K149" s="160" t="str">
        <f t="shared" ca="1" si="48"/>
        <v xml:space="preserve"> </v>
      </c>
      <c r="L149" s="160" t="b">
        <f t="shared" si="45"/>
        <v>0</v>
      </c>
      <c r="M149" s="260">
        <v>3502</v>
      </c>
      <c r="N149" s="215"/>
      <c r="O149" s="261" t="s">
        <v>237</v>
      </c>
      <c r="P149" s="215" t="s">
        <v>14</v>
      </c>
      <c r="Q149" s="144">
        <f t="shared" ref="Q149:Q155" si="50">IF(N149="Y",IF($P149="借",SUMPRODUCT((傳票日期&lt;=資產負債表日)*(傳票科目=$M149)*(傳票借方))-SUMPRODUCT((傳票日期&lt;=資產負債表日)*(傳票科目=$M149)*(傳票貸方)),SUMPRODUCT((傳票日期&lt;=資產負債表日)*(傳票科目=$M149)*(傳票貸方))-SUMPRODUCT((傳票日期&lt;=資產負債表日)*(傳票科目=$M149)*(傳票借方))),0)</f>
        <v>0</v>
      </c>
      <c r="R149" s="145"/>
    </row>
    <row r="150" spans="1:19" x14ac:dyDescent="0.4">
      <c r="A150" s="239" t="str">
        <f t="shared" ca="1" si="43"/>
        <v xml:space="preserve"> </v>
      </c>
      <c r="B150" s="217" t="b">
        <f t="shared" si="42"/>
        <v>0</v>
      </c>
      <c r="C150" s="157" t="s">
        <v>283</v>
      </c>
      <c r="D150" s="157" t="s">
        <v>283</v>
      </c>
      <c r="E150" s="157" t="str">
        <f t="shared" ca="1" si="25"/>
        <v xml:space="preserve"> </v>
      </c>
      <c r="F150" s="157" t="b">
        <f t="shared" si="46"/>
        <v>0</v>
      </c>
      <c r="G150" s="158" t="s">
        <v>283</v>
      </c>
      <c r="H150" s="159" t="s">
        <v>283</v>
      </c>
      <c r="I150" s="160" t="str">
        <f t="shared" ca="1" si="47"/>
        <v xml:space="preserve"> </v>
      </c>
      <c r="J150" s="160" t="b">
        <f t="shared" si="44"/>
        <v>0</v>
      </c>
      <c r="K150" s="160" t="str">
        <f t="shared" ca="1" si="48"/>
        <v xml:space="preserve"> </v>
      </c>
      <c r="L150" s="160" t="b">
        <f t="shared" si="45"/>
        <v>0</v>
      </c>
      <c r="M150" s="260">
        <v>3503</v>
      </c>
      <c r="N150" s="215"/>
      <c r="O150" s="261" t="s">
        <v>238</v>
      </c>
      <c r="P150" s="215" t="s">
        <v>14</v>
      </c>
      <c r="Q150" s="144">
        <f t="shared" si="50"/>
        <v>0</v>
      </c>
      <c r="R150" s="145"/>
    </row>
    <row r="151" spans="1:19" x14ac:dyDescent="0.4">
      <c r="A151" s="239" t="str">
        <f t="shared" ca="1" si="43"/>
        <v xml:space="preserve"> </v>
      </c>
      <c r="B151" s="217" t="b">
        <f t="shared" si="42"/>
        <v>0</v>
      </c>
      <c r="C151" s="157" t="s">
        <v>283</v>
      </c>
      <c r="D151" s="157" t="s">
        <v>283</v>
      </c>
      <c r="E151" s="157" t="str">
        <f t="shared" ca="1" si="25"/>
        <v xml:space="preserve"> </v>
      </c>
      <c r="F151" s="157" t="b">
        <f t="shared" si="46"/>
        <v>0</v>
      </c>
      <c r="G151" s="158" t="s">
        <v>283</v>
      </c>
      <c r="H151" s="159" t="s">
        <v>283</v>
      </c>
      <c r="I151" s="160" t="str">
        <f t="shared" ca="1" si="47"/>
        <v xml:space="preserve"> </v>
      </c>
      <c r="J151" s="160" t="b">
        <f t="shared" si="44"/>
        <v>0</v>
      </c>
      <c r="K151" s="160" t="str">
        <f t="shared" ca="1" si="48"/>
        <v xml:space="preserve"> </v>
      </c>
      <c r="L151" s="160" t="b">
        <f t="shared" si="45"/>
        <v>0</v>
      </c>
      <c r="M151" s="260">
        <v>3504</v>
      </c>
      <c r="N151" s="215"/>
      <c r="O151" s="264" t="s">
        <v>239</v>
      </c>
      <c r="P151" s="215" t="s">
        <v>14</v>
      </c>
      <c r="Q151" s="144">
        <f t="shared" si="50"/>
        <v>0</v>
      </c>
      <c r="R151" s="145"/>
    </row>
    <row r="152" spans="1:19" x14ac:dyDescent="0.4">
      <c r="A152" s="239" t="str">
        <f t="shared" ca="1" si="43"/>
        <v xml:space="preserve"> </v>
      </c>
      <c r="B152" s="217" t="b">
        <f t="shared" si="42"/>
        <v>0</v>
      </c>
      <c r="C152" s="157" t="s">
        <v>283</v>
      </c>
      <c r="D152" s="157" t="s">
        <v>283</v>
      </c>
      <c r="E152" s="157" t="str">
        <f t="shared" ca="1" si="25"/>
        <v xml:space="preserve"> </v>
      </c>
      <c r="F152" s="157" t="b">
        <f t="shared" si="46"/>
        <v>0</v>
      </c>
      <c r="G152" s="158" t="s">
        <v>283</v>
      </c>
      <c r="H152" s="159" t="s">
        <v>283</v>
      </c>
      <c r="I152" s="160" t="str">
        <f t="shared" ca="1" si="47"/>
        <v xml:space="preserve"> </v>
      </c>
      <c r="J152" s="160" t="b">
        <f t="shared" si="44"/>
        <v>0</v>
      </c>
      <c r="K152" s="160" t="str">
        <f t="shared" ca="1" si="48"/>
        <v xml:space="preserve"> </v>
      </c>
      <c r="L152" s="160" t="b">
        <f t="shared" si="45"/>
        <v>0</v>
      </c>
      <c r="M152" s="260">
        <v>3505</v>
      </c>
      <c r="N152" s="215"/>
      <c r="O152" s="261" t="s">
        <v>242</v>
      </c>
      <c r="P152" s="215" t="s">
        <v>14</v>
      </c>
      <c r="Q152" s="144">
        <f t="shared" si="50"/>
        <v>0</v>
      </c>
      <c r="R152" s="145"/>
    </row>
    <row r="153" spans="1:19" x14ac:dyDescent="0.4">
      <c r="A153" s="239" t="str">
        <f t="shared" ca="1" si="43"/>
        <v xml:space="preserve"> </v>
      </c>
      <c r="B153" s="217" t="b">
        <f t="shared" si="42"/>
        <v>0</v>
      </c>
      <c r="C153" s="157" t="s">
        <v>283</v>
      </c>
      <c r="D153" s="157" t="s">
        <v>283</v>
      </c>
      <c r="E153" s="157" t="str">
        <f t="shared" ca="1" si="25"/>
        <v xml:space="preserve"> </v>
      </c>
      <c r="F153" s="157" t="b">
        <f t="shared" si="46"/>
        <v>0</v>
      </c>
      <c r="G153" s="158" t="s">
        <v>283</v>
      </c>
      <c r="H153" s="159" t="s">
        <v>283</v>
      </c>
      <c r="I153" s="160" t="str">
        <f t="shared" ca="1" si="47"/>
        <v xml:space="preserve"> </v>
      </c>
      <c r="J153" s="160" t="b">
        <f t="shared" si="44"/>
        <v>0</v>
      </c>
      <c r="K153" s="160" t="str">
        <f t="shared" ca="1" si="48"/>
        <v xml:space="preserve"> </v>
      </c>
      <c r="L153" s="160" t="b">
        <f t="shared" si="45"/>
        <v>0</v>
      </c>
      <c r="M153" s="260">
        <v>3507</v>
      </c>
      <c r="N153" s="215"/>
      <c r="O153" s="261" t="s">
        <v>240</v>
      </c>
      <c r="P153" s="215" t="s">
        <v>14</v>
      </c>
      <c r="Q153" s="144">
        <f t="shared" si="50"/>
        <v>0</v>
      </c>
      <c r="R153" s="145"/>
    </row>
    <row r="154" spans="1:19" x14ac:dyDescent="0.4">
      <c r="A154" s="239" t="str">
        <f t="shared" ca="1" si="43"/>
        <v xml:space="preserve"> </v>
      </c>
      <c r="B154" s="217" t="b">
        <f t="shared" si="42"/>
        <v>0</v>
      </c>
      <c r="C154" s="157" t="s">
        <v>283</v>
      </c>
      <c r="D154" s="157" t="s">
        <v>283</v>
      </c>
      <c r="E154" s="157" t="str">
        <f t="shared" ca="1" si="25"/>
        <v xml:space="preserve"> </v>
      </c>
      <c r="F154" s="157" t="b">
        <f t="shared" si="46"/>
        <v>0</v>
      </c>
      <c r="G154" s="158" t="s">
        <v>283</v>
      </c>
      <c r="H154" s="159" t="s">
        <v>283</v>
      </c>
      <c r="I154" s="160" t="str">
        <f t="shared" ca="1" si="47"/>
        <v xml:space="preserve"> </v>
      </c>
      <c r="J154" s="160" t="b">
        <f t="shared" si="44"/>
        <v>0</v>
      </c>
      <c r="K154" s="160" t="str">
        <f t="shared" ca="1" si="48"/>
        <v xml:space="preserve"> </v>
      </c>
      <c r="L154" s="160" t="b">
        <f t="shared" si="45"/>
        <v>0</v>
      </c>
      <c r="M154" s="260">
        <v>3506</v>
      </c>
      <c r="N154" s="215"/>
      <c r="O154" s="261" t="s">
        <v>241</v>
      </c>
      <c r="P154" s="215" t="s">
        <v>14</v>
      </c>
      <c r="Q154" s="144">
        <f t="shared" si="50"/>
        <v>0</v>
      </c>
      <c r="R154" s="145"/>
    </row>
    <row r="155" spans="1:19" x14ac:dyDescent="0.4">
      <c r="A155" s="239" t="str">
        <f t="shared" ca="1" si="43"/>
        <v xml:space="preserve"> </v>
      </c>
      <c r="B155" s="217" t="b">
        <f t="shared" si="42"/>
        <v>0</v>
      </c>
      <c r="C155" s="157" t="s">
        <v>283</v>
      </c>
      <c r="D155" s="157" t="s">
        <v>283</v>
      </c>
      <c r="E155" s="157" t="str">
        <f t="shared" ca="1" si="25"/>
        <v xml:space="preserve"> </v>
      </c>
      <c r="F155" s="157" t="b">
        <f>Q155&lt;&gt;0</f>
        <v>0</v>
      </c>
      <c r="G155" s="158" t="s">
        <v>283</v>
      </c>
      <c r="H155" s="159" t="s">
        <v>283</v>
      </c>
      <c r="I155" s="160" t="str">
        <f t="shared" ca="1" si="47"/>
        <v xml:space="preserve"> </v>
      </c>
      <c r="J155" s="160" t="b">
        <f t="shared" si="44"/>
        <v>0</v>
      </c>
      <c r="K155" s="160" t="str">
        <f t="shared" ca="1" si="48"/>
        <v xml:space="preserve"> </v>
      </c>
      <c r="L155" s="160" t="b">
        <f t="shared" si="45"/>
        <v>0</v>
      </c>
      <c r="M155" s="260">
        <v>3600</v>
      </c>
      <c r="N155" s="215"/>
      <c r="O155" s="261" t="s">
        <v>301</v>
      </c>
      <c r="P155" s="215" t="s">
        <v>11</v>
      </c>
      <c r="Q155" s="144">
        <f t="shared" si="50"/>
        <v>0</v>
      </c>
      <c r="R155" s="145"/>
    </row>
    <row r="156" spans="1:19" x14ac:dyDescent="0.4">
      <c r="A156" s="239" t="s">
        <v>283</v>
      </c>
      <c r="B156" s="217" t="s">
        <v>416</v>
      </c>
      <c r="C156" s="157" t="s">
        <v>283</v>
      </c>
      <c r="D156" s="157" t="s">
        <v>283</v>
      </c>
      <c r="E156" s="157">
        <f t="shared" ca="1" si="25"/>
        <v>4</v>
      </c>
      <c r="F156" s="157" t="b">
        <f t="shared" si="46"/>
        <v>1</v>
      </c>
      <c r="G156" s="158" t="s">
        <v>283</v>
      </c>
      <c r="H156" s="159" t="s">
        <v>283</v>
      </c>
      <c r="I156" s="160" t="s">
        <v>283</v>
      </c>
      <c r="J156" s="160" t="s">
        <v>283</v>
      </c>
      <c r="K156" s="160" t="s">
        <v>283</v>
      </c>
      <c r="L156" s="160" t="s">
        <v>283</v>
      </c>
      <c r="N156" s="116"/>
      <c r="O156" s="112" t="s">
        <v>254</v>
      </c>
      <c r="Q156" s="144">
        <f>SUMIF(P141:P155,"貸",Q141:Q155)-SUMIF(P141:P155,"借",Q141:Q155)</f>
        <v>1005500</v>
      </c>
      <c r="R156" s="145"/>
    </row>
    <row r="157" spans="1:19" s="135" customFormat="1" hidden="1" x14ac:dyDescent="0.4">
      <c r="A157" s="239" t="s">
        <v>371</v>
      </c>
      <c r="B157" s="217" t="b">
        <f t="shared" si="42"/>
        <v>0</v>
      </c>
      <c r="C157" s="157" t="s">
        <v>283</v>
      </c>
      <c r="D157" s="157" t="s">
        <v>283</v>
      </c>
      <c r="E157" s="157">
        <f t="shared" ca="1" si="25"/>
        <v>5</v>
      </c>
      <c r="F157" s="162" t="b">
        <f>F156</f>
        <v>1</v>
      </c>
      <c r="G157" s="158" t="s">
        <v>283</v>
      </c>
      <c r="H157" s="159" t="s">
        <v>283</v>
      </c>
      <c r="I157" s="160" t="s">
        <v>283</v>
      </c>
      <c r="J157" s="160" t="s">
        <v>283</v>
      </c>
      <c r="K157" s="160" t="s">
        <v>283</v>
      </c>
      <c r="L157" s="160" t="s">
        <v>283</v>
      </c>
      <c r="M157" s="133"/>
      <c r="N157" s="133"/>
      <c r="O157" s="172"/>
      <c r="P157" s="134"/>
      <c r="Q157" s="146"/>
      <c r="R157" s="147"/>
    </row>
    <row r="158" spans="1:19" ht="17.5" thickBot="1" x14ac:dyDescent="0.45">
      <c r="A158" s="239" t="s">
        <v>283</v>
      </c>
      <c r="B158" s="217" t="s">
        <v>416</v>
      </c>
      <c r="C158" s="157" t="s">
        <v>283</v>
      </c>
      <c r="D158" s="157" t="s">
        <v>283</v>
      </c>
      <c r="E158" s="157">
        <f>MAX($D$1,$F$1)</f>
        <v>6</v>
      </c>
      <c r="F158" s="157" t="b">
        <f>Q158&lt;&gt;0</f>
        <v>1</v>
      </c>
      <c r="G158" s="158" t="s">
        <v>283</v>
      </c>
      <c r="H158" s="159" t="s">
        <v>283</v>
      </c>
      <c r="I158" s="160" t="s">
        <v>283</v>
      </c>
      <c r="J158" s="160" t="s">
        <v>283</v>
      </c>
      <c r="K158" s="160" t="s">
        <v>283</v>
      </c>
      <c r="L158" s="160" t="s">
        <v>283</v>
      </c>
      <c r="M158" s="127"/>
      <c r="N158" s="127"/>
      <c r="O158" s="173" t="s">
        <v>255</v>
      </c>
      <c r="P158" s="129"/>
      <c r="Q158" s="144">
        <f>Q138+Q156</f>
        <v>1005500</v>
      </c>
      <c r="R158" s="145"/>
    </row>
    <row r="159" spans="1:19" x14ac:dyDescent="0.4">
      <c r="A159" s="239" t="s">
        <v>416</v>
      </c>
      <c r="B159" s="217" t="s">
        <v>416</v>
      </c>
      <c r="C159" s="157" t="s">
        <v>283</v>
      </c>
      <c r="D159" s="157" t="s">
        <v>283</v>
      </c>
      <c r="E159" s="157" t="s">
        <v>283</v>
      </c>
      <c r="F159" s="157" t="s">
        <v>283</v>
      </c>
      <c r="G159" s="158">
        <f ca="1">IF(H159,COUNTIF(OFFSET(H159,ROW()*-1+3,,ROW()-2),TRUE)," ")</f>
        <v>1</v>
      </c>
      <c r="H159" s="158" t="b">
        <f>H166</f>
        <v>1</v>
      </c>
      <c r="I159" s="160" t="s">
        <v>283</v>
      </c>
      <c r="J159" s="160" t="s">
        <v>283</v>
      </c>
      <c r="K159" s="160" t="s">
        <v>283</v>
      </c>
      <c r="L159" s="160" t="s">
        <v>283</v>
      </c>
      <c r="N159" s="116"/>
      <c r="O159" s="112" t="s">
        <v>135</v>
      </c>
      <c r="Q159" s="144"/>
      <c r="R159" s="144"/>
    </row>
    <row r="160" spans="1:19" x14ac:dyDescent="0.4">
      <c r="A160" s="239">
        <f t="shared" ca="1" si="43"/>
        <v>26</v>
      </c>
      <c r="B160" s="217" t="b">
        <f t="shared" si="42"/>
        <v>1</v>
      </c>
      <c r="C160" s="157" t="s">
        <v>283</v>
      </c>
      <c r="D160" s="157" t="s">
        <v>283</v>
      </c>
      <c r="E160" s="157" t="s">
        <v>283</v>
      </c>
      <c r="F160" s="157" t="s">
        <v>283</v>
      </c>
      <c r="G160" s="158">
        <f t="shared" ref="G160:G226" ca="1" si="51">IF(H160,COUNTIF(OFFSET(H160,ROW()*-1+3,,ROW()-2),TRUE)," ")</f>
        <v>2</v>
      </c>
      <c r="H160" s="158" t="b">
        <f>R160&lt;&gt;0</f>
        <v>1</v>
      </c>
      <c r="I160" s="160" t="str">
        <f t="shared" ref="I160:I165" ca="1" si="52">IF(J160,COUNTIF(OFFSET(J160,ROW()*-1+3,,ROW()-2),TRUE)," ")</f>
        <v xml:space="preserve"> </v>
      </c>
      <c r="J160" s="160" t="b">
        <f t="shared" si="44"/>
        <v>0</v>
      </c>
      <c r="K160" s="160">
        <f t="shared" ref="K160:K165" ca="1" si="53">IF(L160,COUNTIF(OFFSET(L160,ROW()*-1+3,,ROW()-2),TRUE)," ")</f>
        <v>2</v>
      </c>
      <c r="L160" s="160" t="b">
        <f t="shared" si="45"/>
        <v>1</v>
      </c>
      <c r="M160" s="260">
        <v>4100</v>
      </c>
      <c r="N160" s="215" t="s">
        <v>264</v>
      </c>
      <c r="O160" s="261" t="s">
        <v>51</v>
      </c>
      <c r="P160" s="215" t="s">
        <v>14</v>
      </c>
      <c r="Q160" s="144">
        <f t="shared" ref="Q160:Q165" si="54">IF(N160="Y",IF($P160="借",SUMPRODUCT((傳票日期&lt;=資產負債表日)*(傳票科目=$M160)*(傳票借方))-SUMPRODUCT((傳票日期&lt;=資產負債表日)*(傳票科目=$M160)*(傳票貸方)),SUMPRODUCT((傳票日期&lt;=資產負債表日)*(傳票科目=$M160)*(傳票貸方))-SUMPRODUCT((傳票日期&lt;=資產負債表日)*(傳票科目=$M160)*(傳票借方))),0)</f>
        <v>6000</v>
      </c>
      <c r="R160" s="144">
        <f t="shared" ref="R160:R165" si="55">IF(N160="Y",IF($P160="借",SUMPRODUCT((傳票日期&gt;=損益表起日)*(傳票日期&lt;=損益表訖日)*(傳票科目=$M160)*(傳票借方))-SUMPRODUCT((傳票日期&gt;=損益表起日)*(傳票日期&lt;=損益表訖日)*(傳票科目=$M160)*(傳票貸方)),SUMPRODUCT((傳票日期&gt;=損益表起日)*(傳票日期&lt;=損益表訖日)*(傳票科目=$M160)*(傳票貸方))-SUMPRODUCT((傳票日期&gt;=損益表起日)*(傳票日期&lt;=損益表訖日)*(傳票科目=$M160)*(傳票借方))),0)</f>
        <v>6000</v>
      </c>
    </row>
    <row r="161" spans="1:18" x14ac:dyDescent="0.4">
      <c r="A161" s="239">
        <f t="shared" ca="1" si="43"/>
        <v>27</v>
      </c>
      <c r="B161" s="217" t="b">
        <f t="shared" si="42"/>
        <v>1</v>
      </c>
      <c r="C161" s="157" t="s">
        <v>283</v>
      </c>
      <c r="D161" s="157" t="s">
        <v>283</v>
      </c>
      <c r="E161" s="157" t="s">
        <v>283</v>
      </c>
      <c r="F161" s="157" t="s">
        <v>283</v>
      </c>
      <c r="G161" s="158" t="str">
        <f t="shared" ca="1" si="51"/>
        <v xml:space="preserve"> </v>
      </c>
      <c r="H161" s="158" t="b">
        <f t="shared" ref="H161:H230" si="56">R161&lt;&gt;0</f>
        <v>0</v>
      </c>
      <c r="I161" s="160" t="str">
        <f t="shared" ca="1" si="52"/>
        <v xml:space="preserve"> </v>
      </c>
      <c r="J161" s="160" t="b">
        <f t="shared" si="44"/>
        <v>0</v>
      </c>
      <c r="K161" s="160" t="str">
        <f t="shared" ca="1" si="53"/>
        <v xml:space="preserve"> </v>
      </c>
      <c r="L161" s="160" t="b">
        <f t="shared" si="45"/>
        <v>0</v>
      </c>
      <c r="M161" s="260">
        <v>4110</v>
      </c>
      <c r="N161" s="215" t="s">
        <v>379</v>
      </c>
      <c r="O161" s="261" t="s">
        <v>299</v>
      </c>
      <c r="P161" s="215" t="s">
        <v>11</v>
      </c>
      <c r="Q161" s="144">
        <f t="shared" si="54"/>
        <v>0</v>
      </c>
      <c r="R161" s="144">
        <f t="shared" si="55"/>
        <v>0</v>
      </c>
    </row>
    <row r="162" spans="1:18" x14ac:dyDescent="0.4">
      <c r="A162" s="239">
        <f t="shared" ca="1" si="43"/>
        <v>28</v>
      </c>
      <c r="B162" s="217" t="b">
        <f t="shared" si="42"/>
        <v>1</v>
      </c>
      <c r="C162" s="157" t="s">
        <v>283</v>
      </c>
      <c r="D162" s="157" t="s">
        <v>283</v>
      </c>
      <c r="E162" s="157" t="s">
        <v>283</v>
      </c>
      <c r="F162" s="157" t="s">
        <v>283</v>
      </c>
      <c r="G162" s="158" t="str">
        <f t="shared" ca="1" si="51"/>
        <v xml:space="preserve"> </v>
      </c>
      <c r="H162" s="158" t="b">
        <f t="shared" si="56"/>
        <v>0</v>
      </c>
      <c r="I162" s="160" t="str">
        <f t="shared" ca="1" si="52"/>
        <v xml:space="preserve"> </v>
      </c>
      <c r="J162" s="160" t="b">
        <f t="shared" si="44"/>
        <v>0</v>
      </c>
      <c r="K162" s="160" t="str">
        <f t="shared" ca="1" si="53"/>
        <v xml:space="preserve"> </v>
      </c>
      <c r="L162" s="160" t="b">
        <f t="shared" si="45"/>
        <v>0</v>
      </c>
      <c r="M162" s="260">
        <v>4120</v>
      </c>
      <c r="N162" s="215" t="s">
        <v>379</v>
      </c>
      <c r="O162" s="261" t="s">
        <v>300</v>
      </c>
      <c r="P162" s="215" t="s">
        <v>11</v>
      </c>
      <c r="Q162" s="144">
        <f t="shared" si="54"/>
        <v>0</v>
      </c>
      <c r="R162" s="144">
        <f t="shared" si="55"/>
        <v>0</v>
      </c>
    </row>
    <row r="163" spans="1:18" x14ac:dyDescent="0.4">
      <c r="A163" s="239" t="str">
        <f t="shared" ca="1" si="43"/>
        <v xml:space="preserve"> </v>
      </c>
      <c r="B163" s="217" t="b">
        <f t="shared" si="42"/>
        <v>0</v>
      </c>
      <c r="C163" s="157" t="s">
        <v>283</v>
      </c>
      <c r="D163" s="157" t="s">
        <v>283</v>
      </c>
      <c r="E163" s="157" t="s">
        <v>283</v>
      </c>
      <c r="F163" s="157" t="s">
        <v>283</v>
      </c>
      <c r="G163" s="158" t="str">
        <f t="shared" ca="1" si="51"/>
        <v xml:space="preserve"> </v>
      </c>
      <c r="H163" s="158" t="b">
        <f t="shared" si="56"/>
        <v>0</v>
      </c>
      <c r="I163" s="160" t="str">
        <f t="shared" ca="1" si="52"/>
        <v xml:space="preserve"> </v>
      </c>
      <c r="J163" s="160" t="b">
        <f t="shared" si="44"/>
        <v>0</v>
      </c>
      <c r="K163" s="160" t="str">
        <f t="shared" ca="1" si="53"/>
        <v xml:space="preserve"> </v>
      </c>
      <c r="L163" s="160" t="b">
        <f t="shared" si="45"/>
        <v>0</v>
      </c>
      <c r="M163" s="260">
        <v>4200</v>
      </c>
      <c r="N163" s="215"/>
      <c r="O163" s="261" t="s">
        <v>130</v>
      </c>
      <c r="P163" s="215" t="s">
        <v>14</v>
      </c>
      <c r="Q163" s="144">
        <f t="shared" si="54"/>
        <v>0</v>
      </c>
      <c r="R163" s="144">
        <f t="shared" si="55"/>
        <v>0</v>
      </c>
    </row>
    <row r="164" spans="1:18" x14ac:dyDescent="0.4">
      <c r="A164" s="239" t="str">
        <f t="shared" ca="1" si="43"/>
        <v xml:space="preserve"> </v>
      </c>
      <c r="B164" s="217" t="b">
        <f t="shared" si="42"/>
        <v>0</v>
      </c>
      <c r="C164" s="157" t="s">
        <v>283</v>
      </c>
      <c r="D164" s="157" t="s">
        <v>283</v>
      </c>
      <c r="E164" s="157" t="s">
        <v>283</v>
      </c>
      <c r="F164" s="157" t="s">
        <v>283</v>
      </c>
      <c r="G164" s="158" t="str">
        <f t="shared" ca="1" si="51"/>
        <v xml:space="preserve"> </v>
      </c>
      <c r="H164" s="158" t="b">
        <f t="shared" si="56"/>
        <v>0</v>
      </c>
      <c r="I164" s="160" t="str">
        <f t="shared" ca="1" si="52"/>
        <v xml:space="preserve"> </v>
      </c>
      <c r="J164" s="160" t="b">
        <f t="shared" si="44"/>
        <v>0</v>
      </c>
      <c r="K164" s="160" t="str">
        <f t="shared" ca="1" si="53"/>
        <v xml:space="preserve"> </v>
      </c>
      <c r="L164" s="160" t="b">
        <f t="shared" si="45"/>
        <v>0</v>
      </c>
      <c r="M164" s="260">
        <v>4300</v>
      </c>
      <c r="N164" s="215"/>
      <c r="O164" s="261" t="s">
        <v>52</v>
      </c>
      <c r="P164" s="215" t="s">
        <v>14</v>
      </c>
      <c r="Q164" s="144">
        <f t="shared" si="54"/>
        <v>0</v>
      </c>
      <c r="R164" s="144">
        <f t="shared" si="55"/>
        <v>0</v>
      </c>
    </row>
    <row r="165" spans="1:18" x14ac:dyDescent="0.4">
      <c r="A165" s="239" t="str">
        <f t="shared" ca="1" si="43"/>
        <v xml:space="preserve"> </v>
      </c>
      <c r="B165" s="217" t="b">
        <f t="shared" si="42"/>
        <v>0</v>
      </c>
      <c r="C165" s="157" t="s">
        <v>283</v>
      </c>
      <c r="D165" s="157" t="s">
        <v>283</v>
      </c>
      <c r="E165" s="157" t="s">
        <v>283</v>
      </c>
      <c r="F165" s="157" t="s">
        <v>283</v>
      </c>
      <c r="G165" s="158" t="str">
        <f t="shared" ca="1" si="51"/>
        <v xml:space="preserve"> </v>
      </c>
      <c r="H165" s="158" t="b">
        <f t="shared" si="56"/>
        <v>0</v>
      </c>
      <c r="I165" s="160" t="str">
        <f t="shared" ca="1" si="52"/>
        <v xml:space="preserve"> </v>
      </c>
      <c r="J165" s="160" t="b">
        <f t="shared" si="44"/>
        <v>0</v>
      </c>
      <c r="K165" s="160" t="str">
        <f t="shared" ca="1" si="53"/>
        <v xml:space="preserve"> </v>
      </c>
      <c r="L165" s="160" t="b">
        <f t="shared" si="45"/>
        <v>0</v>
      </c>
      <c r="M165" s="260">
        <v>4400</v>
      </c>
      <c r="N165" s="215"/>
      <c r="O165" s="261" t="s">
        <v>53</v>
      </c>
      <c r="P165" s="215" t="s">
        <v>14</v>
      </c>
      <c r="Q165" s="144">
        <f t="shared" si="54"/>
        <v>0</v>
      </c>
      <c r="R165" s="144">
        <f t="shared" si="55"/>
        <v>0</v>
      </c>
    </row>
    <row r="166" spans="1:18" ht="17" customHeight="1" x14ac:dyDescent="0.4">
      <c r="A166" s="239" t="s">
        <v>371</v>
      </c>
      <c r="B166" s="217" t="s">
        <v>416</v>
      </c>
      <c r="C166" s="157" t="s">
        <v>283</v>
      </c>
      <c r="D166" s="157" t="s">
        <v>283</v>
      </c>
      <c r="E166" s="157" t="s">
        <v>283</v>
      </c>
      <c r="F166" s="157" t="s">
        <v>283</v>
      </c>
      <c r="G166" s="158">
        <f t="shared" ca="1" si="51"/>
        <v>3</v>
      </c>
      <c r="H166" s="158" t="b">
        <f t="shared" ref="H166" si="57">R166&lt;&gt;0</f>
        <v>1</v>
      </c>
      <c r="I166" s="160" t="s">
        <v>283</v>
      </c>
      <c r="J166" s="160" t="s">
        <v>283</v>
      </c>
      <c r="K166" s="160" t="s">
        <v>283</v>
      </c>
      <c r="L166" s="160" t="s">
        <v>283</v>
      </c>
      <c r="N166" s="116"/>
      <c r="O166" s="112" t="s">
        <v>270</v>
      </c>
      <c r="Q166" s="144">
        <f>SUMIF(P160:P165,"貸",Q160:Q165)-SUMIF(P160:P165,"借",Q160:Q165)</f>
        <v>6000</v>
      </c>
      <c r="R166" s="144">
        <f>SUMIF(P160:P165,"貸",R160:R165)-SUMIF(P160:P165,"借",R160:R165)</f>
        <v>6000</v>
      </c>
    </row>
    <row r="167" spans="1:18" ht="17" hidden="1" customHeight="1" x14ac:dyDescent="0.4">
      <c r="A167" s="239" t="s">
        <v>371</v>
      </c>
      <c r="B167" s="217" t="b">
        <f t="shared" si="42"/>
        <v>0</v>
      </c>
      <c r="C167" s="157" t="s">
        <v>283</v>
      </c>
      <c r="D167" s="157" t="s">
        <v>283</v>
      </c>
      <c r="E167" s="157" t="s">
        <v>283</v>
      </c>
      <c r="F167" s="157" t="s">
        <v>283</v>
      </c>
      <c r="G167" s="158">
        <f t="shared" ref="G167" ca="1" si="58">IF(H167,COUNTIF(OFFSET(H167,ROW()*-1+3,,ROW()-2),TRUE)," ")</f>
        <v>4</v>
      </c>
      <c r="H167" s="158" t="b">
        <f>H166</f>
        <v>1</v>
      </c>
      <c r="I167" s="160" t="s">
        <v>283</v>
      </c>
      <c r="J167" s="160" t="s">
        <v>283</v>
      </c>
      <c r="K167" s="160" t="s">
        <v>283</v>
      </c>
      <c r="L167" s="160" t="s">
        <v>283</v>
      </c>
      <c r="N167" s="116"/>
      <c r="O167" s="112" t="s">
        <v>368</v>
      </c>
      <c r="Q167" s="144"/>
      <c r="R167" s="144"/>
    </row>
    <row r="168" spans="1:18" ht="17" customHeight="1" x14ac:dyDescent="0.4">
      <c r="A168" s="239" t="s">
        <v>371</v>
      </c>
      <c r="B168" s="217" t="s">
        <v>416</v>
      </c>
      <c r="C168" s="157" t="s">
        <v>283</v>
      </c>
      <c r="D168" s="157" t="s">
        <v>283</v>
      </c>
      <c r="E168" s="157" t="s">
        <v>283</v>
      </c>
      <c r="F168" s="157" t="s">
        <v>283</v>
      </c>
      <c r="G168" s="158" t="str">
        <f t="shared" ca="1" si="51"/>
        <v xml:space="preserve"> </v>
      </c>
      <c r="H168" s="158" t="b">
        <f>H173</f>
        <v>0</v>
      </c>
      <c r="I168" s="160" t="s">
        <v>283</v>
      </c>
      <c r="J168" s="160" t="s">
        <v>283</v>
      </c>
      <c r="K168" s="160" t="s">
        <v>283</v>
      </c>
      <c r="L168" s="160" t="s">
        <v>283</v>
      </c>
      <c r="N168" s="116"/>
      <c r="O168" s="112" t="s">
        <v>267</v>
      </c>
      <c r="Q168" s="144"/>
      <c r="R168" s="144"/>
    </row>
    <row r="169" spans="1:18" x14ac:dyDescent="0.4">
      <c r="A169" s="239">
        <f t="shared" ca="1" si="43"/>
        <v>29</v>
      </c>
      <c r="B169" s="217" t="b">
        <f t="shared" si="42"/>
        <v>1</v>
      </c>
      <c r="C169" s="157" t="s">
        <v>283</v>
      </c>
      <c r="D169" s="157" t="s">
        <v>283</v>
      </c>
      <c r="E169" s="157" t="s">
        <v>283</v>
      </c>
      <c r="F169" s="157" t="s">
        <v>283</v>
      </c>
      <c r="G169" s="158" t="str">
        <f t="shared" ca="1" si="51"/>
        <v xml:space="preserve"> </v>
      </c>
      <c r="H169" s="158" t="b">
        <f t="shared" si="56"/>
        <v>0</v>
      </c>
      <c r="I169" s="160" t="str">
        <f t="shared" ref="I169:I172" ca="1" si="59">IF(J169,COUNTIF(OFFSET(J169,ROW()*-1+3,,ROW()-2),TRUE)," ")</f>
        <v xml:space="preserve"> </v>
      </c>
      <c r="J169" s="160" t="b">
        <f t="shared" si="44"/>
        <v>0</v>
      </c>
      <c r="K169" s="160" t="str">
        <f t="shared" ref="K169:K172" ca="1" si="60">IF(L169,COUNTIF(OFFSET(L169,ROW()*-1+3,,ROW()-2),TRUE)," ")</f>
        <v xml:space="preserve"> </v>
      </c>
      <c r="L169" s="160" t="b">
        <f t="shared" si="45"/>
        <v>0</v>
      </c>
      <c r="M169" s="260">
        <v>5100</v>
      </c>
      <c r="N169" s="215" t="s">
        <v>264</v>
      </c>
      <c r="O169" s="261" t="s">
        <v>131</v>
      </c>
      <c r="P169" s="215" t="s">
        <v>11</v>
      </c>
      <c r="Q169" s="144">
        <f>IF(N169="Y",IF($P169="借",SUMPRODUCT((傳票日期&lt;=資產負債表日)*(傳票科目=$M169)*(傳票借方))-SUMPRODUCT((傳票日期&lt;=資產負債表日)*(傳票科目=$M169)*(傳票貸方)),SUMPRODUCT((傳票日期&lt;=資產負債表日)*(傳票科目=$M169)*(傳票貸方))-SUMPRODUCT((傳票日期&lt;=資產負債表日)*(傳票科目=$M169)*(傳票借方))),0)</f>
        <v>0</v>
      </c>
      <c r="R169" s="144">
        <f>IF(N169="Y",IF($P169="借",SUMPRODUCT((傳票日期&gt;=損益表起日)*(傳票日期&lt;=損益表訖日)*(傳票科目=$M169)*(傳票借方))-SUMPRODUCT((傳票日期&gt;=損益表起日)*(傳票日期&lt;=損益表訖日)*(傳票科目=$M169)*(傳票貸方)),SUMPRODUCT((傳票日期&gt;=損益表起日)*(傳票日期&lt;=損益表訖日)*(傳票科目=$M169)*(傳票貸方))-SUMPRODUCT((傳票日期&gt;=損益表起日)*(傳票日期&lt;=損益表訖日)*(傳票科目=$M169)*(傳票借方))),0)</f>
        <v>0</v>
      </c>
    </row>
    <row r="170" spans="1:18" x14ac:dyDescent="0.4">
      <c r="A170" s="239" t="str">
        <f t="shared" ca="1" si="43"/>
        <v xml:space="preserve"> </v>
      </c>
      <c r="B170" s="217" t="b">
        <f t="shared" si="42"/>
        <v>0</v>
      </c>
      <c r="C170" s="157" t="s">
        <v>283</v>
      </c>
      <c r="D170" s="157" t="s">
        <v>283</v>
      </c>
      <c r="E170" s="157" t="s">
        <v>283</v>
      </c>
      <c r="F170" s="157" t="s">
        <v>283</v>
      </c>
      <c r="G170" s="158" t="str">
        <f t="shared" ca="1" si="51"/>
        <v xml:space="preserve"> </v>
      </c>
      <c r="H170" s="158" t="b">
        <f t="shared" si="56"/>
        <v>0</v>
      </c>
      <c r="I170" s="160" t="str">
        <f t="shared" ca="1" si="59"/>
        <v xml:space="preserve"> </v>
      </c>
      <c r="J170" s="160" t="b">
        <f t="shared" si="44"/>
        <v>0</v>
      </c>
      <c r="K170" s="160" t="str">
        <f t="shared" ca="1" si="60"/>
        <v xml:space="preserve"> </v>
      </c>
      <c r="L170" s="160" t="b">
        <f t="shared" si="45"/>
        <v>0</v>
      </c>
      <c r="M170" s="260">
        <v>5200</v>
      </c>
      <c r="N170" s="215"/>
      <c r="O170" s="261" t="s">
        <v>54</v>
      </c>
      <c r="P170" s="215" t="s">
        <v>11</v>
      </c>
      <c r="Q170" s="144">
        <f>IF(N170="Y",IF($P170="借",SUMPRODUCT((傳票日期&lt;=資產負債表日)*(傳票科目=$M170)*(傳票借方))-SUMPRODUCT((傳票日期&lt;=資產負債表日)*(傳票科目=$M170)*(傳票貸方)),SUMPRODUCT((傳票日期&lt;=資產負債表日)*(傳票科目=$M170)*(傳票貸方))-SUMPRODUCT((傳票日期&lt;=資產負債表日)*(傳票科目=$M170)*(傳票借方))),0)</f>
        <v>0</v>
      </c>
      <c r="R170" s="144">
        <f>IF(N170="Y",IF($P170="借",SUMPRODUCT((傳票日期&gt;=損益表起日)*(傳票日期&lt;=損益表訖日)*(傳票科目=$M170)*(傳票借方))-SUMPRODUCT((傳票日期&gt;=損益表起日)*(傳票日期&lt;=損益表訖日)*(傳票科目=$M170)*(傳票貸方)),SUMPRODUCT((傳票日期&gt;=損益表起日)*(傳票日期&lt;=損益表訖日)*(傳票科目=$M170)*(傳票貸方))-SUMPRODUCT((傳票日期&gt;=損益表起日)*(傳票日期&lt;=損益表訖日)*(傳票科目=$M170)*(傳票借方))),0)</f>
        <v>0</v>
      </c>
    </row>
    <row r="171" spans="1:18" x14ac:dyDescent="0.4">
      <c r="A171" s="239" t="str">
        <f t="shared" ca="1" si="43"/>
        <v xml:space="preserve"> </v>
      </c>
      <c r="B171" s="217" t="b">
        <f t="shared" si="42"/>
        <v>0</v>
      </c>
      <c r="C171" s="157" t="s">
        <v>283</v>
      </c>
      <c r="D171" s="157" t="s">
        <v>283</v>
      </c>
      <c r="E171" s="157" t="s">
        <v>283</v>
      </c>
      <c r="F171" s="157" t="s">
        <v>283</v>
      </c>
      <c r="G171" s="158" t="str">
        <f t="shared" ca="1" si="51"/>
        <v xml:space="preserve"> </v>
      </c>
      <c r="H171" s="158" t="b">
        <f t="shared" si="56"/>
        <v>0</v>
      </c>
      <c r="I171" s="160" t="str">
        <f t="shared" ca="1" si="59"/>
        <v xml:space="preserve"> </v>
      </c>
      <c r="J171" s="160" t="b">
        <f t="shared" si="44"/>
        <v>0</v>
      </c>
      <c r="K171" s="160" t="str">
        <f t="shared" ca="1" si="60"/>
        <v xml:space="preserve"> </v>
      </c>
      <c r="L171" s="160" t="b">
        <f t="shared" si="45"/>
        <v>0</v>
      </c>
      <c r="M171" s="260">
        <v>5300</v>
      </c>
      <c r="N171" s="215"/>
      <c r="O171" s="261" t="s">
        <v>132</v>
      </c>
      <c r="P171" s="215" t="s">
        <v>11</v>
      </c>
      <c r="Q171" s="144">
        <f>IF(N171="Y",IF($P171="借",SUMPRODUCT((傳票日期&lt;=資產負債表日)*(傳票科目=$M171)*(傳票借方))-SUMPRODUCT((傳票日期&lt;=資產負債表日)*(傳票科目=$M171)*(傳票貸方)),SUMPRODUCT((傳票日期&lt;=資產負債表日)*(傳票科目=$M171)*(傳票貸方))-SUMPRODUCT((傳票日期&lt;=資產負債表日)*(傳票科目=$M171)*(傳票借方))),0)</f>
        <v>0</v>
      </c>
      <c r="R171" s="144">
        <f>IF(N171="Y",IF($P171="借",SUMPRODUCT((傳票日期&gt;=損益表起日)*(傳票日期&lt;=損益表訖日)*(傳票科目=$M171)*(傳票借方))-SUMPRODUCT((傳票日期&gt;=損益表起日)*(傳票日期&lt;=損益表訖日)*(傳票科目=$M171)*(傳票貸方)),SUMPRODUCT((傳票日期&gt;=損益表起日)*(傳票日期&lt;=損益表訖日)*(傳票科目=$M171)*(傳票貸方))-SUMPRODUCT((傳票日期&gt;=損益表起日)*(傳票日期&lt;=損益表訖日)*(傳票科目=$M171)*(傳票借方))),0)</f>
        <v>0</v>
      </c>
    </row>
    <row r="172" spans="1:18" x14ac:dyDescent="0.4">
      <c r="A172" s="239" t="str">
        <f t="shared" ca="1" si="43"/>
        <v xml:space="preserve"> </v>
      </c>
      <c r="B172" s="217" t="b">
        <f t="shared" si="42"/>
        <v>0</v>
      </c>
      <c r="C172" s="157" t="s">
        <v>283</v>
      </c>
      <c r="D172" s="157" t="s">
        <v>283</v>
      </c>
      <c r="E172" s="157" t="s">
        <v>283</v>
      </c>
      <c r="F172" s="157" t="s">
        <v>283</v>
      </c>
      <c r="G172" s="158" t="str">
        <f t="shared" ca="1" si="51"/>
        <v xml:space="preserve"> </v>
      </c>
      <c r="H172" s="158" t="b">
        <f t="shared" si="56"/>
        <v>0</v>
      </c>
      <c r="I172" s="160" t="str">
        <f t="shared" ca="1" si="59"/>
        <v xml:space="preserve"> </v>
      </c>
      <c r="J172" s="160" t="b">
        <f t="shared" si="44"/>
        <v>0</v>
      </c>
      <c r="K172" s="160" t="str">
        <f t="shared" ca="1" si="60"/>
        <v xml:space="preserve"> </v>
      </c>
      <c r="L172" s="160" t="b">
        <f t="shared" si="45"/>
        <v>0</v>
      </c>
      <c r="M172" s="260">
        <v>5400</v>
      </c>
      <c r="N172" s="215"/>
      <c r="O172" s="261" t="s">
        <v>133</v>
      </c>
      <c r="P172" s="215" t="s">
        <v>11</v>
      </c>
      <c r="Q172" s="144">
        <f>IF(N172="Y",IF($P172="借",SUMPRODUCT((傳票日期&lt;=資產負債表日)*(傳票科目=$M172)*(傳票借方))-SUMPRODUCT((傳票日期&lt;=資產負債表日)*(傳票科目=$M172)*(傳票貸方)),SUMPRODUCT((傳票日期&lt;=資產負債表日)*(傳票科目=$M172)*(傳票貸方))-SUMPRODUCT((傳票日期&lt;=資產負債表日)*(傳票科目=$M172)*(傳票借方))),0)</f>
        <v>0</v>
      </c>
      <c r="R172" s="144">
        <f>IF(N172="Y",IF($P172="借",SUMPRODUCT((傳票日期&gt;=損益表起日)*(傳票日期&lt;=損益表訖日)*(傳票科目=$M172)*(傳票借方))-SUMPRODUCT((傳票日期&gt;=損益表起日)*(傳票日期&lt;=損益表訖日)*(傳票科目=$M172)*(傳票貸方)),SUMPRODUCT((傳票日期&gt;=損益表起日)*(傳票日期&lt;=損益表訖日)*(傳票科目=$M172)*(傳票貸方))-SUMPRODUCT((傳票日期&gt;=損益表起日)*(傳票日期&lt;=損益表訖日)*(傳票科目=$M172)*(傳票借方))),0)</f>
        <v>0</v>
      </c>
    </row>
    <row r="173" spans="1:18" ht="17" customHeight="1" x14ac:dyDescent="0.4">
      <c r="A173" s="239" t="s">
        <v>371</v>
      </c>
      <c r="B173" s="217" t="s">
        <v>416</v>
      </c>
      <c r="C173" s="157" t="s">
        <v>283</v>
      </c>
      <c r="D173" s="157" t="s">
        <v>283</v>
      </c>
      <c r="E173" s="157" t="s">
        <v>283</v>
      </c>
      <c r="F173" s="157" t="s">
        <v>283</v>
      </c>
      <c r="G173" s="158" t="str">
        <f t="shared" ca="1" si="51"/>
        <v xml:space="preserve"> </v>
      </c>
      <c r="H173" s="158" t="b">
        <f t="shared" si="56"/>
        <v>0</v>
      </c>
      <c r="I173" s="160" t="s">
        <v>283</v>
      </c>
      <c r="J173" s="160" t="s">
        <v>283</v>
      </c>
      <c r="K173" s="160" t="s">
        <v>283</v>
      </c>
      <c r="L173" s="160" t="s">
        <v>283</v>
      </c>
      <c r="N173" s="116"/>
      <c r="O173" s="112" t="s">
        <v>272</v>
      </c>
      <c r="Q173" s="144">
        <f>SUMIF(P169:P172,"借",Q169:Q172)-SUMIF(P169:P172,"貸",Q169:Q172)</f>
        <v>0</v>
      </c>
      <c r="R173" s="144">
        <f>SUMIF(P169:P172,"借",R169:R172)-SUMIF(P169:P172,"貸",R169:R172)</f>
        <v>0</v>
      </c>
    </row>
    <row r="174" spans="1:18" ht="17" hidden="1" customHeight="1" x14ac:dyDescent="0.4">
      <c r="A174" s="239" t="s">
        <v>371</v>
      </c>
      <c r="B174" s="217" t="b">
        <f t="shared" si="42"/>
        <v>0</v>
      </c>
      <c r="C174" s="157" t="s">
        <v>283</v>
      </c>
      <c r="D174" s="157" t="s">
        <v>283</v>
      </c>
      <c r="E174" s="157" t="s">
        <v>283</v>
      </c>
      <c r="F174" s="157" t="s">
        <v>283</v>
      </c>
      <c r="G174" s="158" t="str">
        <f t="shared" ca="1" si="51"/>
        <v xml:space="preserve"> </v>
      </c>
      <c r="H174" s="158" t="b">
        <f>H173</f>
        <v>0</v>
      </c>
      <c r="I174" s="160" t="s">
        <v>283</v>
      </c>
      <c r="J174" s="160" t="s">
        <v>283</v>
      </c>
      <c r="K174" s="160" t="s">
        <v>283</v>
      </c>
      <c r="L174" s="160" t="s">
        <v>283</v>
      </c>
      <c r="N174" s="116"/>
      <c r="O174" s="112" t="s">
        <v>368</v>
      </c>
      <c r="Q174" s="144"/>
      <c r="R174" s="144"/>
    </row>
    <row r="175" spans="1:18" ht="17" customHeight="1" x14ac:dyDescent="0.4">
      <c r="A175" s="239" t="s">
        <v>371</v>
      </c>
      <c r="B175" s="217" t="s">
        <v>416</v>
      </c>
      <c r="C175" s="157" t="s">
        <v>283</v>
      </c>
      <c r="D175" s="157" t="s">
        <v>283</v>
      </c>
      <c r="E175" s="157" t="s">
        <v>283</v>
      </c>
      <c r="F175" s="157" t="s">
        <v>283</v>
      </c>
      <c r="G175" s="158">
        <f t="shared" ca="1" si="51"/>
        <v>5</v>
      </c>
      <c r="H175" s="158" t="b">
        <f t="shared" si="56"/>
        <v>1</v>
      </c>
      <c r="I175" s="160" t="s">
        <v>283</v>
      </c>
      <c r="J175" s="160" t="s">
        <v>283</v>
      </c>
      <c r="K175" s="160" t="s">
        <v>283</v>
      </c>
      <c r="L175" s="160" t="s">
        <v>283</v>
      </c>
      <c r="N175" s="116"/>
      <c r="O175" s="112" t="s">
        <v>137</v>
      </c>
      <c r="Q175" s="144">
        <f>Q166-Q173</f>
        <v>6000</v>
      </c>
      <c r="R175" s="144">
        <f>R166-R173</f>
        <v>6000</v>
      </c>
    </row>
    <row r="176" spans="1:18" ht="17" hidden="1" customHeight="1" x14ac:dyDescent="0.4">
      <c r="A176" s="239" t="s">
        <v>371</v>
      </c>
      <c r="B176" s="217" t="b">
        <f t="shared" si="42"/>
        <v>0</v>
      </c>
      <c r="C176" s="157" t="s">
        <v>283</v>
      </c>
      <c r="D176" s="157" t="s">
        <v>283</v>
      </c>
      <c r="E176" s="157" t="s">
        <v>283</v>
      </c>
      <c r="F176" s="157" t="s">
        <v>283</v>
      </c>
      <c r="G176" s="158">
        <f t="shared" ref="G176" ca="1" si="61">IF(H176,COUNTIF(OFFSET(H176,ROW()*-1+3,,ROW()-2),TRUE)," ")</f>
        <v>6</v>
      </c>
      <c r="H176" s="158" t="b">
        <f>H175</f>
        <v>1</v>
      </c>
      <c r="I176" s="160" t="s">
        <v>283</v>
      </c>
      <c r="J176" s="160" t="s">
        <v>283</v>
      </c>
      <c r="K176" s="160" t="s">
        <v>283</v>
      </c>
      <c r="L176" s="160" t="s">
        <v>283</v>
      </c>
      <c r="N176" s="116"/>
      <c r="O176" s="112" t="s">
        <v>368</v>
      </c>
      <c r="Q176" s="144"/>
      <c r="R176" s="144"/>
    </row>
    <row r="177" spans="1:18" ht="17" customHeight="1" x14ac:dyDescent="0.4">
      <c r="A177" s="239" t="s">
        <v>371</v>
      </c>
      <c r="B177" s="217" t="s">
        <v>416</v>
      </c>
      <c r="C177" s="157" t="s">
        <v>283</v>
      </c>
      <c r="D177" s="157" t="s">
        <v>283</v>
      </c>
      <c r="E177" s="157" t="s">
        <v>283</v>
      </c>
      <c r="F177" s="157" t="s">
        <v>283</v>
      </c>
      <c r="G177" s="158">
        <f t="shared" ca="1" si="51"/>
        <v>7</v>
      </c>
      <c r="H177" s="158" t="b">
        <f>H231</f>
        <v>1</v>
      </c>
      <c r="I177" s="160" t="s">
        <v>283</v>
      </c>
      <c r="J177" s="160" t="s">
        <v>283</v>
      </c>
      <c r="K177" s="160" t="s">
        <v>283</v>
      </c>
      <c r="L177" s="160" t="s">
        <v>283</v>
      </c>
      <c r="N177" s="116"/>
      <c r="O177" s="112" t="s">
        <v>134</v>
      </c>
      <c r="Q177" s="144"/>
      <c r="R177" s="144"/>
    </row>
    <row r="178" spans="1:18" x14ac:dyDescent="0.4">
      <c r="A178" s="239">
        <f t="shared" ca="1" si="43"/>
        <v>30</v>
      </c>
      <c r="B178" s="217" t="b">
        <f t="shared" si="42"/>
        <v>1</v>
      </c>
      <c r="C178" s="157" t="s">
        <v>283</v>
      </c>
      <c r="D178" s="157" t="s">
        <v>283</v>
      </c>
      <c r="E178" s="157" t="s">
        <v>283</v>
      </c>
      <c r="F178" s="157" t="s">
        <v>283</v>
      </c>
      <c r="G178" s="158" t="str">
        <f t="shared" ca="1" si="51"/>
        <v xml:space="preserve"> </v>
      </c>
      <c r="H178" s="158" t="b">
        <f t="shared" si="56"/>
        <v>0</v>
      </c>
      <c r="I178" s="160" t="str">
        <f t="shared" ref="I178:I230" ca="1" si="62">IF(J178,COUNTIF(OFFSET(J178,ROW()*-1+3,,ROW()-2),TRUE)," ")</f>
        <v xml:space="preserve"> </v>
      </c>
      <c r="J178" s="160" t="b">
        <f t="shared" si="44"/>
        <v>0</v>
      </c>
      <c r="K178" s="160" t="str">
        <f t="shared" ref="K178:K230" ca="1" si="63">IF(L178,COUNTIF(OFFSET(L178,ROW()*-1+3,,ROW()-2),TRUE)," ")</f>
        <v xml:space="preserve"> </v>
      </c>
      <c r="L178" s="160" t="b">
        <f t="shared" si="45"/>
        <v>0</v>
      </c>
      <c r="M178" s="260">
        <v>6010</v>
      </c>
      <c r="N178" s="215" t="s">
        <v>264</v>
      </c>
      <c r="O178" s="261" t="s">
        <v>55</v>
      </c>
      <c r="P178" s="215" t="s">
        <v>11</v>
      </c>
      <c r="Q178" s="144">
        <f t="shared" ref="Q178:Q209" si="64">IF(N178="Y",IF($P178="借",SUMPRODUCT((傳票日期&lt;=資產負債表日)*(傳票科目=$M178)*(傳票借方))-SUMPRODUCT((傳票日期&lt;=資產負債表日)*(傳票科目=$M178)*(傳票貸方)),SUMPRODUCT((傳票日期&lt;=資產負債表日)*(傳票科目=$M178)*(傳票貸方))-SUMPRODUCT((傳票日期&lt;=資產負債表日)*(傳票科目=$M178)*(傳票借方))),0)</f>
        <v>0</v>
      </c>
      <c r="R178" s="144">
        <f t="shared" ref="R178:R209" si="65">IF(N178="Y",IF($P178="借",SUMPRODUCT((傳票日期&gt;=損益表起日)*(傳票日期&lt;=損益表訖日)*(傳票科目=$M178)*(傳票借方))-SUMPRODUCT((傳票日期&gt;=損益表起日)*(傳票日期&lt;=損益表訖日)*(傳票科目=$M178)*(傳票貸方)),SUMPRODUCT((傳票日期&gt;=損益表起日)*(傳票日期&lt;=損益表訖日)*(傳票科目=$M178)*(傳票貸方))-SUMPRODUCT((傳票日期&gt;=損益表起日)*(傳票日期&lt;=損益表訖日)*(傳票科目=$M178)*(傳票借方))),0)</f>
        <v>0</v>
      </c>
    </row>
    <row r="179" spans="1:18" x14ac:dyDescent="0.4">
      <c r="A179" s="239">
        <f t="shared" ca="1" si="43"/>
        <v>31</v>
      </c>
      <c r="B179" s="217" t="b">
        <f t="shared" si="42"/>
        <v>1</v>
      </c>
      <c r="C179" s="157" t="s">
        <v>283</v>
      </c>
      <c r="D179" s="157" t="s">
        <v>283</v>
      </c>
      <c r="E179" s="157" t="s">
        <v>283</v>
      </c>
      <c r="F179" s="157" t="s">
        <v>283</v>
      </c>
      <c r="G179" s="158" t="str">
        <f t="shared" ca="1" si="51"/>
        <v xml:space="preserve"> </v>
      </c>
      <c r="H179" s="158" t="b">
        <f t="shared" si="56"/>
        <v>0</v>
      </c>
      <c r="I179" s="160" t="str">
        <f t="shared" ca="1" si="62"/>
        <v xml:space="preserve"> </v>
      </c>
      <c r="J179" s="160" t="b">
        <f t="shared" si="44"/>
        <v>0</v>
      </c>
      <c r="K179" s="160" t="str">
        <f t="shared" ca="1" si="63"/>
        <v xml:space="preserve"> </v>
      </c>
      <c r="L179" s="160" t="b">
        <f t="shared" si="45"/>
        <v>0</v>
      </c>
      <c r="M179" s="260">
        <v>6020</v>
      </c>
      <c r="N179" s="215" t="s">
        <v>264</v>
      </c>
      <c r="O179" s="261" t="s">
        <v>56</v>
      </c>
      <c r="P179" s="215" t="s">
        <v>11</v>
      </c>
      <c r="Q179" s="144">
        <f t="shared" si="64"/>
        <v>0</v>
      </c>
      <c r="R179" s="144">
        <f t="shared" si="65"/>
        <v>0</v>
      </c>
    </row>
    <row r="180" spans="1:18" x14ac:dyDescent="0.4">
      <c r="A180" s="239">
        <f t="shared" ca="1" si="43"/>
        <v>32</v>
      </c>
      <c r="B180" s="217" t="b">
        <f t="shared" si="42"/>
        <v>1</v>
      </c>
      <c r="C180" s="157" t="s">
        <v>283</v>
      </c>
      <c r="D180" s="157" t="s">
        <v>283</v>
      </c>
      <c r="E180" s="157" t="s">
        <v>283</v>
      </c>
      <c r="F180" s="157" t="s">
        <v>283</v>
      </c>
      <c r="G180" s="158" t="str">
        <f t="shared" ca="1" si="51"/>
        <v xml:space="preserve"> </v>
      </c>
      <c r="H180" s="158" t="b">
        <f t="shared" si="56"/>
        <v>0</v>
      </c>
      <c r="I180" s="160" t="str">
        <f t="shared" ca="1" si="62"/>
        <v xml:space="preserve"> </v>
      </c>
      <c r="J180" s="160" t="b">
        <f t="shared" si="44"/>
        <v>0</v>
      </c>
      <c r="K180" s="160" t="str">
        <f t="shared" ca="1" si="63"/>
        <v xml:space="preserve"> </v>
      </c>
      <c r="L180" s="160" t="b">
        <f t="shared" si="45"/>
        <v>0</v>
      </c>
      <c r="M180" s="260">
        <v>6030</v>
      </c>
      <c r="N180" s="215" t="s">
        <v>264</v>
      </c>
      <c r="O180" s="261" t="s">
        <v>57</v>
      </c>
      <c r="P180" s="215" t="s">
        <v>11</v>
      </c>
      <c r="Q180" s="144">
        <f t="shared" si="64"/>
        <v>0</v>
      </c>
      <c r="R180" s="144">
        <f t="shared" si="65"/>
        <v>0</v>
      </c>
    </row>
    <row r="181" spans="1:18" x14ac:dyDescent="0.4">
      <c r="A181" s="239">
        <f t="shared" ca="1" si="43"/>
        <v>33</v>
      </c>
      <c r="B181" s="217" t="b">
        <f t="shared" si="42"/>
        <v>1</v>
      </c>
      <c r="C181" s="157" t="s">
        <v>283</v>
      </c>
      <c r="D181" s="157" t="s">
        <v>283</v>
      </c>
      <c r="E181" s="157" t="s">
        <v>283</v>
      </c>
      <c r="F181" s="157" t="s">
        <v>283</v>
      </c>
      <c r="G181" s="158" t="str">
        <f t="shared" ca="1" si="51"/>
        <v xml:space="preserve"> </v>
      </c>
      <c r="H181" s="158" t="b">
        <f t="shared" si="56"/>
        <v>0</v>
      </c>
      <c r="I181" s="160" t="str">
        <f t="shared" ca="1" si="62"/>
        <v xml:space="preserve"> </v>
      </c>
      <c r="J181" s="160" t="b">
        <f t="shared" si="44"/>
        <v>0</v>
      </c>
      <c r="K181" s="160" t="str">
        <f t="shared" ca="1" si="63"/>
        <v xml:space="preserve"> </v>
      </c>
      <c r="L181" s="160" t="b">
        <f t="shared" si="45"/>
        <v>0</v>
      </c>
      <c r="M181" s="260">
        <v>6040</v>
      </c>
      <c r="N181" s="215" t="s">
        <v>264</v>
      </c>
      <c r="O181" s="261" t="s">
        <v>58</v>
      </c>
      <c r="P181" s="215" t="s">
        <v>11</v>
      </c>
      <c r="Q181" s="144">
        <f t="shared" si="64"/>
        <v>0</v>
      </c>
      <c r="R181" s="144">
        <f t="shared" si="65"/>
        <v>0</v>
      </c>
    </row>
    <row r="182" spans="1:18" x14ac:dyDescent="0.4">
      <c r="A182" s="239">
        <f t="shared" ca="1" si="43"/>
        <v>34</v>
      </c>
      <c r="B182" s="217" t="b">
        <f t="shared" si="42"/>
        <v>1</v>
      </c>
      <c r="C182" s="157" t="s">
        <v>283</v>
      </c>
      <c r="D182" s="157" t="s">
        <v>283</v>
      </c>
      <c r="E182" s="157" t="s">
        <v>283</v>
      </c>
      <c r="F182" s="157" t="s">
        <v>283</v>
      </c>
      <c r="G182" s="158" t="str">
        <f t="shared" ca="1" si="51"/>
        <v xml:space="preserve"> </v>
      </c>
      <c r="H182" s="158" t="b">
        <f t="shared" si="56"/>
        <v>0</v>
      </c>
      <c r="I182" s="160" t="str">
        <f t="shared" ca="1" si="62"/>
        <v xml:space="preserve"> </v>
      </c>
      <c r="J182" s="160" t="b">
        <f t="shared" si="44"/>
        <v>0</v>
      </c>
      <c r="K182" s="160" t="str">
        <f t="shared" ca="1" si="63"/>
        <v xml:space="preserve"> </v>
      </c>
      <c r="L182" s="160" t="b">
        <f t="shared" si="45"/>
        <v>0</v>
      </c>
      <c r="M182" s="260">
        <v>6050</v>
      </c>
      <c r="N182" s="215" t="s">
        <v>264</v>
      </c>
      <c r="O182" s="261" t="s">
        <v>59</v>
      </c>
      <c r="P182" s="215" t="s">
        <v>11</v>
      </c>
      <c r="Q182" s="144">
        <f t="shared" si="64"/>
        <v>0</v>
      </c>
      <c r="R182" s="144">
        <f t="shared" si="65"/>
        <v>0</v>
      </c>
    </row>
    <row r="183" spans="1:18" x14ac:dyDescent="0.4">
      <c r="A183" s="239">
        <f t="shared" ca="1" si="43"/>
        <v>35</v>
      </c>
      <c r="B183" s="217" t="b">
        <f t="shared" si="42"/>
        <v>1</v>
      </c>
      <c r="C183" s="157" t="s">
        <v>283</v>
      </c>
      <c r="D183" s="157" t="s">
        <v>283</v>
      </c>
      <c r="E183" s="157" t="s">
        <v>283</v>
      </c>
      <c r="F183" s="157" t="s">
        <v>283</v>
      </c>
      <c r="G183" s="158" t="str">
        <f t="shared" ca="1" si="51"/>
        <v xml:space="preserve"> </v>
      </c>
      <c r="H183" s="158" t="b">
        <f t="shared" si="56"/>
        <v>0</v>
      </c>
      <c r="I183" s="160" t="str">
        <f t="shared" ca="1" si="62"/>
        <v xml:space="preserve"> </v>
      </c>
      <c r="J183" s="160" t="b">
        <f t="shared" si="44"/>
        <v>0</v>
      </c>
      <c r="K183" s="160" t="str">
        <f t="shared" ca="1" si="63"/>
        <v xml:space="preserve"> </v>
      </c>
      <c r="L183" s="160" t="b">
        <f t="shared" si="45"/>
        <v>0</v>
      </c>
      <c r="M183" s="260">
        <v>6060</v>
      </c>
      <c r="N183" s="215" t="s">
        <v>264</v>
      </c>
      <c r="O183" s="261" t="s">
        <v>60</v>
      </c>
      <c r="P183" s="215" t="s">
        <v>11</v>
      </c>
      <c r="Q183" s="144">
        <f t="shared" si="64"/>
        <v>0</v>
      </c>
      <c r="R183" s="144">
        <f t="shared" si="65"/>
        <v>0</v>
      </c>
    </row>
    <row r="184" spans="1:18" x14ac:dyDescent="0.4">
      <c r="A184" s="239">
        <f t="shared" ca="1" si="43"/>
        <v>36</v>
      </c>
      <c r="B184" s="217" t="b">
        <f t="shared" si="42"/>
        <v>1</v>
      </c>
      <c r="C184" s="157" t="s">
        <v>283</v>
      </c>
      <c r="D184" s="157" t="s">
        <v>283</v>
      </c>
      <c r="E184" s="157" t="s">
        <v>283</v>
      </c>
      <c r="F184" s="157" t="s">
        <v>283</v>
      </c>
      <c r="G184" s="158" t="str">
        <f t="shared" ca="1" si="51"/>
        <v xml:space="preserve"> </v>
      </c>
      <c r="H184" s="158" t="b">
        <f t="shared" si="56"/>
        <v>0</v>
      </c>
      <c r="I184" s="160" t="str">
        <f t="shared" ca="1" si="62"/>
        <v xml:space="preserve"> </v>
      </c>
      <c r="J184" s="160" t="b">
        <f t="shared" si="44"/>
        <v>0</v>
      </c>
      <c r="K184" s="160" t="str">
        <f t="shared" ca="1" si="63"/>
        <v xml:space="preserve"> </v>
      </c>
      <c r="L184" s="160" t="b">
        <f t="shared" si="45"/>
        <v>0</v>
      </c>
      <c r="M184" s="260">
        <v>6070</v>
      </c>
      <c r="N184" s="215" t="s">
        <v>264</v>
      </c>
      <c r="O184" s="261" t="s">
        <v>61</v>
      </c>
      <c r="P184" s="215" t="s">
        <v>11</v>
      </c>
      <c r="Q184" s="144">
        <f t="shared" si="64"/>
        <v>0</v>
      </c>
      <c r="R184" s="144">
        <f t="shared" si="65"/>
        <v>0</v>
      </c>
    </row>
    <row r="185" spans="1:18" x14ac:dyDescent="0.4">
      <c r="A185" s="239">
        <f t="shared" ca="1" si="43"/>
        <v>37</v>
      </c>
      <c r="B185" s="217" t="b">
        <f t="shared" si="42"/>
        <v>1</v>
      </c>
      <c r="C185" s="157" t="s">
        <v>283</v>
      </c>
      <c r="D185" s="157" t="s">
        <v>283</v>
      </c>
      <c r="E185" s="157" t="s">
        <v>283</v>
      </c>
      <c r="F185" s="157" t="s">
        <v>283</v>
      </c>
      <c r="G185" s="158" t="str">
        <f t="shared" ca="1" si="51"/>
        <v xml:space="preserve"> </v>
      </c>
      <c r="H185" s="158" t="b">
        <f t="shared" si="56"/>
        <v>0</v>
      </c>
      <c r="I185" s="160" t="str">
        <f t="shared" ca="1" si="62"/>
        <v xml:space="preserve"> </v>
      </c>
      <c r="J185" s="160" t="b">
        <f t="shared" si="44"/>
        <v>0</v>
      </c>
      <c r="K185" s="160" t="str">
        <f t="shared" ca="1" si="63"/>
        <v xml:space="preserve"> </v>
      </c>
      <c r="L185" s="160" t="b">
        <f t="shared" si="45"/>
        <v>0</v>
      </c>
      <c r="M185" s="260">
        <v>6080</v>
      </c>
      <c r="N185" s="215" t="s">
        <v>264</v>
      </c>
      <c r="O185" s="261" t="s">
        <v>62</v>
      </c>
      <c r="P185" s="215" t="s">
        <v>11</v>
      </c>
      <c r="Q185" s="144">
        <f t="shared" si="64"/>
        <v>0</v>
      </c>
      <c r="R185" s="144">
        <f t="shared" si="65"/>
        <v>0</v>
      </c>
    </row>
    <row r="186" spans="1:18" x14ac:dyDescent="0.4">
      <c r="A186" s="239">
        <f t="shared" ca="1" si="43"/>
        <v>38</v>
      </c>
      <c r="B186" s="217" t="b">
        <f t="shared" si="42"/>
        <v>1</v>
      </c>
      <c r="C186" s="157" t="s">
        <v>283</v>
      </c>
      <c r="D186" s="157" t="s">
        <v>283</v>
      </c>
      <c r="E186" s="157" t="s">
        <v>283</v>
      </c>
      <c r="F186" s="157" t="s">
        <v>283</v>
      </c>
      <c r="G186" s="158" t="str">
        <f t="shared" ca="1" si="51"/>
        <v xml:space="preserve"> </v>
      </c>
      <c r="H186" s="158" t="b">
        <f t="shared" si="56"/>
        <v>0</v>
      </c>
      <c r="I186" s="160" t="str">
        <f t="shared" ca="1" si="62"/>
        <v xml:space="preserve"> </v>
      </c>
      <c r="J186" s="160" t="b">
        <f t="shared" si="44"/>
        <v>0</v>
      </c>
      <c r="K186" s="160" t="str">
        <f t="shared" ca="1" si="63"/>
        <v xml:space="preserve"> </v>
      </c>
      <c r="L186" s="160" t="b">
        <f t="shared" si="45"/>
        <v>0</v>
      </c>
      <c r="M186" s="260">
        <v>6090</v>
      </c>
      <c r="N186" s="215" t="s">
        <v>264</v>
      </c>
      <c r="O186" s="261" t="s">
        <v>63</v>
      </c>
      <c r="P186" s="215" t="s">
        <v>11</v>
      </c>
      <c r="Q186" s="144">
        <f t="shared" si="64"/>
        <v>0</v>
      </c>
      <c r="R186" s="144">
        <f t="shared" si="65"/>
        <v>0</v>
      </c>
    </row>
    <row r="187" spans="1:18" x14ac:dyDescent="0.4">
      <c r="A187" s="239">
        <f t="shared" ca="1" si="43"/>
        <v>39</v>
      </c>
      <c r="B187" s="217" t="b">
        <f t="shared" si="42"/>
        <v>1</v>
      </c>
      <c r="C187" s="157" t="s">
        <v>283</v>
      </c>
      <c r="D187" s="157" t="s">
        <v>283</v>
      </c>
      <c r="E187" s="157" t="s">
        <v>283</v>
      </c>
      <c r="F187" s="157" t="s">
        <v>283</v>
      </c>
      <c r="G187" s="158" t="str">
        <f t="shared" ca="1" si="51"/>
        <v xml:space="preserve"> </v>
      </c>
      <c r="H187" s="158" t="b">
        <f t="shared" si="56"/>
        <v>0</v>
      </c>
      <c r="I187" s="160" t="str">
        <f t="shared" ca="1" si="62"/>
        <v xml:space="preserve"> </v>
      </c>
      <c r="J187" s="160" t="b">
        <f t="shared" si="44"/>
        <v>0</v>
      </c>
      <c r="K187" s="160" t="str">
        <f t="shared" ca="1" si="63"/>
        <v xml:space="preserve"> </v>
      </c>
      <c r="L187" s="160" t="b">
        <f t="shared" si="45"/>
        <v>0</v>
      </c>
      <c r="M187" s="260">
        <v>6100</v>
      </c>
      <c r="N187" s="215" t="s">
        <v>264</v>
      </c>
      <c r="O187" s="261" t="s">
        <v>64</v>
      </c>
      <c r="P187" s="215" t="s">
        <v>11</v>
      </c>
      <c r="Q187" s="144">
        <f t="shared" si="64"/>
        <v>0</v>
      </c>
      <c r="R187" s="144">
        <f t="shared" si="65"/>
        <v>0</v>
      </c>
    </row>
    <row r="188" spans="1:18" x14ac:dyDescent="0.4">
      <c r="A188" s="239">
        <f t="shared" ca="1" si="43"/>
        <v>40</v>
      </c>
      <c r="B188" s="217" t="b">
        <f t="shared" si="42"/>
        <v>1</v>
      </c>
      <c r="C188" s="157" t="s">
        <v>283</v>
      </c>
      <c r="D188" s="157" t="s">
        <v>283</v>
      </c>
      <c r="E188" s="157" t="s">
        <v>283</v>
      </c>
      <c r="F188" s="157" t="s">
        <v>283</v>
      </c>
      <c r="G188" s="158" t="str">
        <f t="shared" ca="1" si="51"/>
        <v xml:space="preserve"> </v>
      </c>
      <c r="H188" s="158" t="b">
        <f t="shared" si="56"/>
        <v>0</v>
      </c>
      <c r="I188" s="160" t="str">
        <f t="shared" ca="1" si="62"/>
        <v xml:space="preserve"> </v>
      </c>
      <c r="J188" s="160" t="b">
        <f t="shared" si="44"/>
        <v>0</v>
      </c>
      <c r="K188" s="160" t="str">
        <f t="shared" ca="1" si="63"/>
        <v xml:space="preserve"> </v>
      </c>
      <c r="L188" s="160" t="b">
        <f t="shared" si="45"/>
        <v>0</v>
      </c>
      <c r="M188" s="260">
        <v>6110</v>
      </c>
      <c r="N188" s="215" t="s">
        <v>264</v>
      </c>
      <c r="O188" s="261" t="s">
        <v>65</v>
      </c>
      <c r="P188" s="215" t="s">
        <v>11</v>
      </c>
      <c r="Q188" s="144">
        <f t="shared" si="64"/>
        <v>0</v>
      </c>
      <c r="R188" s="144">
        <f t="shared" si="65"/>
        <v>0</v>
      </c>
    </row>
    <row r="189" spans="1:18" x14ac:dyDescent="0.4">
      <c r="A189" s="239">
        <f t="shared" ca="1" si="43"/>
        <v>41</v>
      </c>
      <c r="B189" s="217" t="b">
        <f t="shared" si="42"/>
        <v>1</v>
      </c>
      <c r="C189" s="157" t="s">
        <v>283</v>
      </c>
      <c r="D189" s="157" t="s">
        <v>283</v>
      </c>
      <c r="E189" s="157" t="s">
        <v>283</v>
      </c>
      <c r="F189" s="157" t="s">
        <v>283</v>
      </c>
      <c r="G189" s="158" t="str">
        <f t="shared" ca="1" si="51"/>
        <v xml:space="preserve"> </v>
      </c>
      <c r="H189" s="158" t="b">
        <f t="shared" si="56"/>
        <v>0</v>
      </c>
      <c r="I189" s="160" t="str">
        <f t="shared" ca="1" si="62"/>
        <v xml:space="preserve"> </v>
      </c>
      <c r="J189" s="160" t="b">
        <f t="shared" si="44"/>
        <v>0</v>
      </c>
      <c r="K189" s="160" t="str">
        <f t="shared" ca="1" si="63"/>
        <v xml:space="preserve"> </v>
      </c>
      <c r="L189" s="160" t="b">
        <f t="shared" si="45"/>
        <v>0</v>
      </c>
      <c r="M189" s="260">
        <v>6120</v>
      </c>
      <c r="N189" s="215" t="s">
        <v>264</v>
      </c>
      <c r="O189" s="261" t="s">
        <v>66</v>
      </c>
      <c r="P189" s="215" t="s">
        <v>11</v>
      </c>
      <c r="Q189" s="144">
        <f t="shared" si="64"/>
        <v>0</v>
      </c>
      <c r="R189" s="144">
        <f t="shared" si="65"/>
        <v>0</v>
      </c>
    </row>
    <row r="190" spans="1:18" x14ac:dyDescent="0.4">
      <c r="A190" s="239">
        <f t="shared" ca="1" si="43"/>
        <v>42</v>
      </c>
      <c r="B190" s="217" t="b">
        <f t="shared" si="42"/>
        <v>1</v>
      </c>
      <c r="C190" s="157" t="s">
        <v>283</v>
      </c>
      <c r="D190" s="157" t="s">
        <v>283</v>
      </c>
      <c r="E190" s="157" t="s">
        <v>283</v>
      </c>
      <c r="F190" s="157" t="s">
        <v>283</v>
      </c>
      <c r="G190" s="158" t="str">
        <f t="shared" ca="1" si="51"/>
        <v xml:space="preserve"> </v>
      </c>
      <c r="H190" s="158" t="b">
        <f t="shared" si="56"/>
        <v>0</v>
      </c>
      <c r="I190" s="160" t="str">
        <f t="shared" ca="1" si="62"/>
        <v xml:space="preserve"> </v>
      </c>
      <c r="J190" s="160" t="b">
        <f t="shared" si="44"/>
        <v>0</v>
      </c>
      <c r="K190" s="160" t="str">
        <f t="shared" ca="1" si="63"/>
        <v xml:space="preserve"> </v>
      </c>
      <c r="L190" s="160" t="b">
        <f t="shared" si="45"/>
        <v>0</v>
      </c>
      <c r="M190" s="260">
        <v>6130</v>
      </c>
      <c r="N190" s="215" t="s">
        <v>264</v>
      </c>
      <c r="O190" s="261" t="s">
        <v>67</v>
      </c>
      <c r="P190" s="215" t="s">
        <v>11</v>
      </c>
      <c r="Q190" s="144">
        <f t="shared" si="64"/>
        <v>0</v>
      </c>
      <c r="R190" s="144">
        <f t="shared" si="65"/>
        <v>0</v>
      </c>
    </row>
    <row r="191" spans="1:18" x14ac:dyDescent="0.4">
      <c r="A191" s="239" t="str">
        <f t="shared" ca="1" si="43"/>
        <v xml:space="preserve"> </v>
      </c>
      <c r="B191" s="217" t="b">
        <f t="shared" si="42"/>
        <v>0</v>
      </c>
      <c r="C191" s="157" t="s">
        <v>283</v>
      </c>
      <c r="D191" s="157" t="s">
        <v>283</v>
      </c>
      <c r="E191" s="157" t="s">
        <v>283</v>
      </c>
      <c r="F191" s="157" t="s">
        <v>283</v>
      </c>
      <c r="G191" s="158" t="str">
        <f t="shared" ca="1" si="51"/>
        <v xml:space="preserve"> </v>
      </c>
      <c r="H191" s="158" t="b">
        <f t="shared" si="56"/>
        <v>0</v>
      </c>
      <c r="I191" s="160" t="str">
        <f t="shared" ca="1" si="62"/>
        <v xml:space="preserve"> </v>
      </c>
      <c r="J191" s="160" t="b">
        <f t="shared" si="44"/>
        <v>0</v>
      </c>
      <c r="K191" s="160" t="str">
        <f t="shared" ca="1" si="63"/>
        <v xml:space="preserve"> </v>
      </c>
      <c r="L191" s="160" t="b">
        <f t="shared" si="45"/>
        <v>0</v>
      </c>
      <c r="M191" s="260">
        <v>6140</v>
      </c>
      <c r="N191" s="215"/>
      <c r="O191" s="261" t="s">
        <v>68</v>
      </c>
      <c r="P191" s="215" t="s">
        <v>11</v>
      </c>
      <c r="Q191" s="144">
        <f t="shared" si="64"/>
        <v>0</v>
      </c>
      <c r="R191" s="144">
        <f t="shared" si="65"/>
        <v>0</v>
      </c>
    </row>
    <row r="192" spans="1:18" x14ac:dyDescent="0.4">
      <c r="A192" s="239" t="str">
        <f t="shared" ca="1" si="43"/>
        <v xml:space="preserve"> </v>
      </c>
      <c r="B192" s="217" t="b">
        <f t="shared" si="42"/>
        <v>0</v>
      </c>
      <c r="C192" s="157" t="s">
        <v>283</v>
      </c>
      <c r="D192" s="157" t="s">
        <v>283</v>
      </c>
      <c r="E192" s="157" t="s">
        <v>283</v>
      </c>
      <c r="F192" s="157" t="s">
        <v>283</v>
      </c>
      <c r="G192" s="158" t="str">
        <f t="shared" ca="1" si="51"/>
        <v xml:space="preserve"> </v>
      </c>
      <c r="H192" s="158" t="b">
        <f t="shared" si="56"/>
        <v>0</v>
      </c>
      <c r="I192" s="160" t="str">
        <f t="shared" ca="1" si="62"/>
        <v xml:space="preserve"> </v>
      </c>
      <c r="J192" s="160" t="b">
        <f t="shared" si="44"/>
        <v>0</v>
      </c>
      <c r="K192" s="160" t="str">
        <f t="shared" ca="1" si="63"/>
        <v xml:space="preserve"> </v>
      </c>
      <c r="L192" s="160" t="b">
        <f t="shared" si="45"/>
        <v>0</v>
      </c>
      <c r="M192" s="260">
        <v>6150</v>
      </c>
      <c r="N192" s="215"/>
      <c r="O192" s="261" t="s">
        <v>268</v>
      </c>
      <c r="P192" s="215" t="s">
        <v>11</v>
      </c>
      <c r="Q192" s="144">
        <f t="shared" si="64"/>
        <v>0</v>
      </c>
      <c r="R192" s="144">
        <f t="shared" si="65"/>
        <v>0</v>
      </c>
    </row>
    <row r="193" spans="1:18" x14ac:dyDescent="0.4">
      <c r="A193" s="239" t="str">
        <f t="shared" ca="1" si="43"/>
        <v xml:space="preserve"> </v>
      </c>
      <c r="B193" s="217" t="b">
        <f t="shared" si="42"/>
        <v>0</v>
      </c>
      <c r="C193" s="157" t="s">
        <v>283</v>
      </c>
      <c r="D193" s="157" t="s">
        <v>283</v>
      </c>
      <c r="E193" s="157" t="s">
        <v>283</v>
      </c>
      <c r="F193" s="157" t="s">
        <v>283</v>
      </c>
      <c r="G193" s="158" t="str">
        <f t="shared" ca="1" si="51"/>
        <v xml:space="preserve"> </v>
      </c>
      <c r="H193" s="158" t="b">
        <f t="shared" si="56"/>
        <v>0</v>
      </c>
      <c r="I193" s="160" t="str">
        <f t="shared" ca="1" si="62"/>
        <v xml:space="preserve"> </v>
      </c>
      <c r="J193" s="160" t="b">
        <f t="shared" si="44"/>
        <v>0</v>
      </c>
      <c r="K193" s="160" t="str">
        <f t="shared" ca="1" si="63"/>
        <v xml:space="preserve"> </v>
      </c>
      <c r="L193" s="160" t="b">
        <f t="shared" si="45"/>
        <v>0</v>
      </c>
      <c r="M193" s="260">
        <v>6160</v>
      </c>
      <c r="N193" s="215"/>
      <c r="O193" s="261" t="s">
        <v>69</v>
      </c>
      <c r="P193" s="215" t="s">
        <v>11</v>
      </c>
      <c r="Q193" s="144">
        <f t="shared" si="64"/>
        <v>0</v>
      </c>
      <c r="R193" s="144">
        <f t="shared" si="65"/>
        <v>0</v>
      </c>
    </row>
    <row r="194" spans="1:18" x14ac:dyDescent="0.4">
      <c r="A194" s="239" t="str">
        <f t="shared" ca="1" si="43"/>
        <v xml:space="preserve"> </v>
      </c>
      <c r="B194" s="217" t="b">
        <f t="shared" si="42"/>
        <v>0</v>
      </c>
      <c r="C194" s="157" t="s">
        <v>283</v>
      </c>
      <c r="D194" s="157" t="s">
        <v>283</v>
      </c>
      <c r="E194" s="157" t="s">
        <v>283</v>
      </c>
      <c r="F194" s="157" t="s">
        <v>283</v>
      </c>
      <c r="G194" s="158" t="str">
        <f t="shared" ca="1" si="51"/>
        <v xml:space="preserve"> </v>
      </c>
      <c r="H194" s="158" t="b">
        <f t="shared" si="56"/>
        <v>0</v>
      </c>
      <c r="I194" s="160" t="str">
        <f t="shared" ca="1" si="62"/>
        <v xml:space="preserve"> </v>
      </c>
      <c r="J194" s="160" t="b">
        <f t="shared" si="44"/>
        <v>0</v>
      </c>
      <c r="K194" s="160" t="str">
        <f t="shared" ca="1" si="63"/>
        <v xml:space="preserve"> </v>
      </c>
      <c r="L194" s="160" t="b">
        <f t="shared" si="45"/>
        <v>0</v>
      </c>
      <c r="M194" s="260">
        <v>6170</v>
      </c>
      <c r="N194" s="215"/>
      <c r="O194" s="261" t="s">
        <v>70</v>
      </c>
      <c r="P194" s="215" t="s">
        <v>11</v>
      </c>
      <c r="Q194" s="144">
        <f t="shared" si="64"/>
        <v>0</v>
      </c>
      <c r="R194" s="144">
        <f t="shared" si="65"/>
        <v>0</v>
      </c>
    </row>
    <row r="195" spans="1:18" x14ac:dyDescent="0.4">
      <c r="A195" s="239">
        <f t="shared" ca="1" si="43"/>
        <v>43</v>
      </c>
      <c r="B195" s="217" t="b">
        <f t="shared" si="42"/>
        <v>1</v>
      </c>
      <c r="C195" s="157" t="s">
        <v>283</v>
      </c>
      <c r="D195" s="157" t="s">
        <v>283</v>
      </c>
      <c r="E195" s="157" t="s">
        <v>283</v>
      </c>
      <c r="F195" s="157" t="s">
        <v>283</v>
      </c>
      <c r="G195" s="158" t="str">
        <f t="shared" ca="1" si="51"/>
        <v xml:space="preserve"> </v>
      </c>
      <c r="H195" s="158" t="b">
        <f t="shared" si="56"/>
        <v>0</v>
      </c>
      <c r="I195" s="160" t="str">
        <f t="shared" ca="1" si="62"/>
        <v xml:space="preserve"> </v>
      </c>
      <c r="J195" s="160" t="b">
        <f t="shared" si="44"/>
        <v>0</v>
      </c>
      <c r="K195" s="160" t="str">
        <f t="shared" ca="1" si="63"/>
        <v xml:space="preserve"> </v>
      </c>
      <c r="L195" s="160" t="b">
        <f t="shared" si="45"/>
        <v>0</v>
      </c>
      <c r="M195" s="260">
        <v>6180</v>
      </c>
      <c r="N195" s="215" t="s">
        <v>264</v>
      </c>
      <c r="O195" s="261" t="s">
        <v>71</v>
      </c>
      <c r="P195" s="215" t="s">
        <v>11</v>
      </c>
      <c r="Q195" s="144">
        <f t="shared" si="64"/>
        <v>0</v>
      </c>
      <c r="R195" s="144">
        <f t="shared" si="65"/>
        <v>0</v>
      </c>
    </row>
    <row r="196" spans="1:18" x14ac:dyDescent="0.4">
      <c r="A196" s="239">
        <f t="shared" ca="1" si="43"/>
        <v>44</v>
      </c>
      <c r="B196" s="217" t="b">
        <f t="shared" si="42"/>
        <v>1</v>
      </c>
      <c r="C196" s="157" t="s">
        <v>283</v>
      </c>
      <c r="D196" s="157" t="s">
        <v>283</v>
      </c>
      <c r="E196" s="157" t="s">
        <v>283</v>
      </c>
      <c r="F196" s="157" t="s">
        <v>283</v>
      </c>
      <c r="G196" s="158" t="str">
        <f t="shared" ca="1" si="51"/>
        <v xml:space="preserve"> </v>
      </c>
      <c r="H196" s="158" t="b">
        <f t="shared" si="56"/>
        <v>0</v>
      </c>
      <c r="I196" s="160" t="str">
        <f t="shared" ca="1" si="62"/>
        <v xml:space="preserve"> </v>
      </c>
      <c r="J196" s="160" t="b">
        <f t="shared" si="44"/>
        <v>0</v>
      </c>
      <c r="K196" s="160" t="str">
        <f t="shared" ca="1" si="63"/>
        <v xml:space="preserve"> </v>
      </c>
      <c r="L196" s="160" t="b">
        <f t="shared" si="45"/>
        <v>0</v>
      </c>
      <c r="M196" s="260">
        <v>6190</v>
      </c>
      <c r="N196" s="215" t="s">
        <v>264</v>
      </c>
      <c r="O196" s="261" t="s">
        <v>72</v>
      </c>
      <c r="P196" s="215" t="s">
        <v>11</v>
      </c>
      <c r="Q196" s="144">
        <f t="shared" si="64"/>
        <v>0</v>
      </c>
      <c r="R196" s="144">
        <f t="shared" si="65"/>
        <v>0</v>
      </c>
    </row>
    <row r="197" spans="1:18" x14ac:dyDescent="0.4">
      <c r="A197" s="239" t="str">
        <f t="shared" ca="1" si="43"/>
        <v xml:space="preserve"> </v>
      </c>
      <c r="B197" s="217" t="b">
        <f t="shared" ref="B197:B260" si="66">N197="Y"</f>
        <v>0</v>
      </c>
      <c r="C197" s="157" t="s">
        <v>283</v>
      </c>
      <c r="D197" s="157" t="s">
        <v>283</v>
      </c>
      <c r="E197" s="157" t="s">
        <v>283</v>
      </c>
      <c r="F197" s="157" t="s">
        <v>283</v>
      </c>
      <c r="G197" s="158" t="str">
        <f t="shared" ca="1" si="51"/>
        <v xml:space="preserve"> </v>
      </c>
      <c r="H197" s="158" t="b">
        <f t="shared" si="56"/>
        <v>0</v>
      </c>
      <c r="I197" s="160" t="str">
        <f t="shared" ca="1" si="62"/>
        <v xml:space="preserve"> </v>
      </c>
      <c r="J197" s="160" t="b">
        <f t="shared" si="44"/>
        <v>0</v>
      </c>
      <c r="K197" s="160" t="str">
        <f t="shared" ca="1" si="63"/>
        <v xml:space="preserve"> </v>
      </c>
      <c r="L197" s="160" t="b">
        <f t="shared" si="45"/>
        <v>0</v>
      </c>
      <c r="M197" s="260">
        <v>6200</v>
      </c>
      <c r="N197" s="215"/>
      <c r="O197" s="261" t="s">
        <v>73</v>
      </c>
      <c r="P197" s="215" t="s">
        <v>11</v>
      </c>
      <c r="Q197" s="144">
        <f t="shared" si="64"/>
        <v>0</v>
      </c>
      <c r="R197" s="144">
        <f t="shared" si="65"/>
        <v>0</v>
      </c>
    </row>
    <row r="198" spans="1:18" x14ac:dyDescent="0.4">
      <c r="A198" s="239" t="str">
        <f t="shared" ref="A198:A261" ca="1" si="67">IF(B198,COUNTIF(OFFSET(B198,ROW()*-1+3,,ROW()-2),TRUE)," ")</f>
        <v xml:space="preserve"> </v>
      </c>
      <c r="B198" s="217" t="b">
        <f t="shared" si="66"/>
        <v>0</v>
      </c>
      <c r="C198" s="157" t="s">
        <v>283</v>
      </c>
      <c r="D198" s="157" t="s">
        <v>283</v>
      </c>
      <c r="E198" s="157" t="s">
        <v>283</v>
      </c>
      <c r="F198" s="157" t="s">
        <v>283</v>
      </c>
      <c r="G198" s="158" t="str">
        <f t="shared" ca="1" si="51"/>
        <v xml:space="preserve"> </v>
      </c>
      <c r="H198" s="158" t="b">
        <f t="shared" si="56"/>
        <v>0</v>
      </c>
      <c r="I198" s="160" t="str">
        <f t="shared" ca="1" si="62"/>
        <v xml:space="preserve"> </v>
      </c>
      <c r="J198" s="160" t="b">
        <f t="shared" si="44"/>
        <v>0</v>
      </c>
      <c r="K198" s="160" t="str">
        <f t="shared" ca="1" si="63"/>
        <v xml:space="preserve"> </v>
      </c>
      <c r="L198" s="160" t="b">
        <f t="shared" si="45"/>
        <v>0</v>
      </c>
      <c r="M198" s="260">
        <v>6210</v>
      </c>
      <c r="N198" s="215"/>
      <c r="O198" s="261" t="s">
        <v>74</v>
      </c>
      <c r="P198" s="215" t="s">
        <v>11</v>
      </c>
      <c r="Q198" s="144">
        <f t="shared" si="64"/>
        <v>0</v>
      </c>
      <c r="R198" s="144">
        <f t="shared" si="65"/>
        <v>0</v>
      </c>
    </row>
    <row r="199" spans="1:18" x14ac:dyDescent="0.4">
      <c r="A199" s="239" t="str">
        <f t="shared" ca="1" si="67"/>
        <v xml:space="preserve"> </v>
      </c>
      <c r="B199" s="217" t="b">
        <f t="shared" si="66"/>
        <v>0</v>
      </c>
      <c r="C199" s="157" t="s">
        <v>283</v>
      </c>
      <c r="D199" s="157" t="s">
        <v>283</v>
      </c>
      <c r="E199" s="157" t="s">
        <v>283</v>
      </c>
      <c r="F199" s="157" t="s">
        <v>283</v>
      </c>
      <c r="G199" s="158" t="str">
        <f t="shared" ca="1" si="51"/>
        <v xml:space="preserve"> </v>
      </c>
      <c r="H199" s="158" t="b">
        <f t="shared" si="56"/>
        <v>0</v>
      </c>
      <c r="I199" s="160" t="str">
        <f t="shared" ca="1" si="62"/>
        <v xml:space="preserve"> </v>
      </c>
      <c r="J199" s="160" t="b">
        <f t="shared" si="44"/>
        <v>0</v>
      </c>
      <c r="K199" s="160" t="str">
        <f t="shared" ca="1" si="63"/>
        <v xml:space="preserve"> </v>
      </c>
      <c r="L199" s="160" t="b">
        <f t="shared" si="45"/>
        <v>0</v>
      </c>
      <c r="M199" s="260">
        <v>6220</v>
      </c>
      <c r="N199" s="215"/>
      <c r="O199" s="261" t="s">
        <v>75</v>
      </c>
      <c r="P199" s="215" t="s">
        <v>11</v>
      </c>
      <c r="Q199" s="144">
        <f t="shared" si="64"/>
        <v>0</v>
      </c>
      <c r="R199" s="144">
        <f t="shared" si="65"/>
        <v>0</v>
      </c>
    </row>
    <row r="200" spans="1:18" x14ac:dyDescent="0.4">
      <c r="A200" s="239">
        <f t="shared" ca="1" si="67"/>
        <v>45</v>
      </c>
      <c r="B200" s="217" t="b">
        <f t="shared" si="66"/>
        <v>1</v>
      </c>
      <c r="C200" s="157" t="s">
        <v>283</v>
      </c>
      <c r="D200" s="157" t="s">
        <v>283</v>
      </c>
      <c r="E200" s="157" t="s">
        <v>283</v>
      </c>
      <c r="F200" s="157" t="s">
        <v>283</v>
      </c>
      <c r="G200" s="158">
        <f t="shared" ca="1" si="51"/>
        <v>8</v>
      </c>
      <c r="H200" s="158" t="b">
        <f t="shared" si="56"/>
        <v>1</v>
      </c>
      <c r="I200" s="160">
        <f t="shared" ca="1" si="62"/>
        <v>2</v>
      </c>
      <c r="J200" s="160" t="b">
        <f t="shared" si="44"/>
        <v>1</v>
      </c>
      <c r="K200" s="160" t="str">
        <f t="shared" ca="1" si="63"/>
        <v xml:space="preserve"> </v>
      </c>
      <c r="L200" s="160" t="b">
        <f t="shared" si="45"/>
        <v>0</v>
      </c>
      <c r="M200" s="260">
        <v>6230</v>
      </c>
      <c r="N200" s="215" t="s">
        <v>264</v>
      </c>
      <c r="O200" s="261" t="s">
        <v>76</v>
      </c>
      <c r="P200" s="215" t="s">
        <v>11</v>
      </c>
      <c r="Q200" s="144">
        <f t="shared" si="64"/>
        <v>500</v>
      </c>
      <c r="R200" s="144">
        <f t="shared" si="65"/>
        <v>500</v>
      </c>
    </row>
    <row r="201" spans="1:18" x14ac:dyDescent="0.4">
      <c r="A201" s="239">
        <f t="shared" ca="1" si="67"/>
        <v>46</v>
      </c>
      <c r="B201" s="217" t="b">
        <f t="shared" si="66"/>
        <v>1</v>
      </c>
      <c r="C201" s="157" t="s">
        <v>283</v>
      </c>
      <c r="D201" s="157" t="s">
        <v>283</v>
      </c>
      <c r="E201" s="157" t="s">
        <v>283</v>
      </c>
      <c r="F201" s="157" t="s">
        <v>283</v>
      </c>
      <c r="G201" s="158" t="str">
        <f t="shared" ca="1" si="51"/>
        <v xml:space="preserve"> </v>
      </c>
      <c r="H201" s="158" t="b">
        <f t="shared" si="56"/>
        <v>0</v>
      </c>
      <c r="I201" s="160" t="str">
        <f t="shared" ca="1" si="62"/>
        <v xml:space="preserve"> </v>
      </c>
      <c r="J201" s="160" t="b">
        <f t="shared" si="44"/>
        <v>0</v>
      </c>
      <c r="K201" s="160" t="str">
        <f t="shared" ca="1" si="63"/>
        <v xml:space="preserve"> </v>
      </c>
      <c r="L201" s="160" t="b">
        <f t="shared" si="45"/>
        <v>0</v>
      </c>
      <c r="M201" s="260">
        <v>6240</v>
      </c>
      <c r="N201" s="215" t="s">
        <v>379</v>
      </c>
      <c r="O201" s="261" t="s">
        <v>77</v>
      </c>
      <c r="P201" s="215" t="s">
        <v>11</v>
      </c>
      <c r="Q201" s="144">
        <f t="shared" si="64"/>
        <v>0</v>
      </c>
      <c r="R201" s="144">
        <f t="shared" si="65"/>
        <v>0</v>
      </c>
    </row>
    <row r="202" spans="1:18" x14ac:dyDescent="0.4">
      <c r="A202" s="239">
        <f t="shared" ca="1" si="67"/>
        <v>47</v>
      </c>
      <c r="B202" s="217" t="b">
        <f t="shared" si="66"/>
        <v>1</v>
      </c>
      <c r="C202" s="157" t="s">
        <v>283</v>
      </c>
      <c r="D202" s="157" t="s">
        <v>283</v>
      </c>
      <c r="E202" s="157" t="s">
        <v>283</v>
      </c>
      <c r="F202" s="157" t="s">
        <v>283</v>
      </c>
      <c r="G202" s="158" t="str">
        <f t="shared" ca="1" si="51"/>
        <v xml:space="preserve"> </v>
      </c>
      <c r="H202" s="158" t="b">
        <f t="shared" si="56"/>
        <v>0</v>
      </c>
      <c r="I202" s="160" t="str">
        <f t="shared" ca="1" si="62"/>
        <v xml:space="preserve"> </v>
      </c>
      <c r="J202" s="160" t="b">
        <f t="shared" ref="J202:J266" si="68">AND(P202="借",Q202&lt;&gt;0)</f>
        <v>0</v>
      </c>
      <c r="K202" s="160" t="str">
        <f t="shared" ca="1" si="63"/>
        <v xml:space="preserve"> </v>
      </c>
      <c r="L202" s="160" t="b">
        <f t="shared" ref="L202:L266" si="69">AND(P202="貸",Q202&lt;&gt;0)</f>
        <v>0</v>
      </c>
      <c r="M202" s="260">
        <v>6250</v>
      </c>
      <c r="N202" s="215" t="s">
        <v>379</v>
      </c>
      <c r="O202" s="261" t="s">
        <v>269</v>
      </c>
      <c r="P202" s="215" t="s">
        <v>11</v>
      </c>
      <c r="Q202" s="144">
        <f t="shared" si="64"/>
        <v>0</v>
      </c>
      <c r="R202" s="144">
        <f t="shared" si="65"/>
        <v>0</v>
      </c>
    </row>
    <row r="203" spans="1:18" x14ac:dyDescent="0.4">
      <c r="A203" s="239">
        <f t="shared" ca="1" si="67"/>
        <v>48</v>
      </c>
      <c r="B203" s="217" t="b">
        <f t="shared" si="66"/>
        <v>1</v>
      </c>
      <c r="C203" s="157" t="s">
        <v>283</v>
      </c>
      <c r="D203" s="157" t="s">
        <v>283</v>
      </c>
      <c r="E203" s="157" t="s">
        <v>283</v>
      </c>
      <c r="F203" s="157" t="s">
        <v>283</v>
      </c>
      <c r="G203" s="158" t="str">
        <f t="shared" ca="1" si="51"/>
        <v xml:space="preserve"> </v>
      </c>
      <c r="H203" s="158" t="b">
        <f t="shared" si="56"/>
        <v>0</v>
      </c>
      <c r="I203" s="160" t="str">
        <f t="shared" ca="1" si="62"/>
        <v xml:space="preserve"> </v>
      </c>
      <c r="J203" s="160" t="b">
        <f t="shared" si="68"/>
        <v>0</v>
      </c>
      <c r="K203" s="160" t="str">
        <f t="shared" ca="1" si="63"/>
        <v xml:space="preserve"> </v>
      </c>
      <c r="L203" s="160" t="b">
        <f t="shared" si="69"/>
        <v>0</v>
      </c>
      <c r="M203" s="260">
        <v>6260</v>
      </c>
      <c r="N203" s="215" t="s">
        <v>379</v>
      </c>
      <c r="O203" s="261" t="s">
        <v>78</v>
      </c>
      <c r="P203" s="215" t="s">
        <v>11</v>
      </c>
      <c r="Q203" s="144">
        <f t="shared" si="64"/>
        <v>0</v>
      </c>
      <c r="R203" s="144">
        <f t="shared" si="65"/>
        <v>0</v>
      </c>
    </row>
    <row r="204" spans="1:18" x14ac:dyDescent="0.4">
      <c r="A204" s="239">
        <f t="shared" ca="1" si="67"/>
        <v>49</v>
      </c>
      <c r="B204" s="217" t="b">
        <f t="shared" si="66"/>
        <v>1</v>
      </c>
      <c r="C204" s="157" t="s">
        <v>283</v>
      </c>
      <c r="D204" s="157" t="s">
        <v>283</v>
      </c>
      <c r="E204" s="157" t="s">
        <v>283</v>
      </c>
      <c r="F204" s="157" t="s">
        <v>283</v>
      </c>
      <c r="G204" s="158" t="str">
        <f t="shared" ca="1" si="51"/>
        <v xml:space="preserve"> </v>
      </c>
      <c r="H204" s="158" t="b">
        <f t="shared" si="56"/>
        <v>0</v>
      </c>
      <c r="I204" s="160" t="str">
        <f t="shared" ca="1" si="62"/>
        <v xml:space="preserve"> </v>
      </c>
      <c r="J204" s="160" t="b">
        <f t="shared" si="68"/>
        <v>0</v>
      </c>
      <c r="K204" s="160" t="str">
        <f t="shared" ca="1" si="63"/>
        <v xml:space="preserve"> </v>
      </c>
      <c r="L204" s="160" t="b">
        <f t="shared" si="69"/>
        <v>0</v>
      </c>
      <c r="M204" s="260">
        <v>6270</v>
      </c>
      <c r="N204" s="215" t="s">
        <v>351</v>
      </c>
      <c r="O204" s="261" t="s">
        <v>79</v>
      </c>
      <c r="P204" s="215" t="s">
        <v>11</v>
      </c>
      <c r="Q204" s="144">
        <f t="shared" si="64"/>
        <v>0</v>
      </c>
      <c r="R204" s="144">
        <f t="shared" si="65"/>
        <v>0</v>
      </c>
    </row>
    <row r="205" spans="1:18" x14ac:dyDescent="0.4">
      <c r="A205" s="239" t="str">
        <f t="shared" ca="1" si="67"/>
        <v xml:space="preserve"> </v>
      </c>
      <c r="B205" s="217" t="b">
        <f t="shared" si="66"/>
        <v>0</v>
      </c>
      <c r="C205" s="157" t="s">
        <v>283</v>
      </c>
      <c r="D205" s="157" t="s">
        <v>283</v>
      </c>
      <c r="E205" s="157" t="s">
        <v>283</v>
      </c>
      <c r="F205" s="157" t="s">
        <v>283</v>
      </c>
      <c r="G205" s="158" t="str">
        <f t="shared" ca="1" si="51"/>
        <v xml:space="preserve"> </v>
      </c>
      <c r="H205" s="158" t="b">
        <f t="shared" si="56"/>
        <v>0</v>
      </c>
      <c r="I205" s="160" t="str">
        <f t="shared" ca="1" si="62"/>
        <v xml:space="preserve"> </v>
      </c>
      <c r="J205" s="160" t="b">
        <f t="shared" si="68"/>
        <v>0</v>
      </c>
      <c r="K205" s="160" t="str">
        <f t="shared" ca="1" si="63"/>
        <v xml:space="preserve"> </v>
      </c>
      <c r="L205" s="160" t="b">
        <f t="shared" si="69"/>
        <v>0</v>
      </c>
      <c r="M205" s="260">
        <v>6280</v>
      </c>
      <c r="N205" s="215"/>
      <c r="O205" s="261" t="s">
        <v>80</v>
      </c>
      <c r="P205" s="215" t="s">
        <v>11</v>
      </c>
      <c r="Q205" s="144">
        <f t="shared" si="64"/>
        <v>0</v>
      </c>
      <c r="R205" s="144">
        <f t="shared" si="65"/>
        <v>0</v>
      </c>
    </row>
    <row r="206" spans="1:18" x14ac:dyDescent="0.4">
      <c r="A206" s="239" t="str">
        <f t="shared" ca="1" si="67"/>
        <v xml:space="preserve"> </v>
      </c>
      <c r="B206" s="217" t="b">
        <f t="shared" si="66"/>
        <v>0</v>
      </c>
      <c r="C206" s="157" t="s">
        <v>283</v>
      </c>
      <c r="D206" s="157" t="s">
        <v>283</v>
      </c>
      <c r="E206" s="157" t="s">
        <v>283</v>
      </c>
      <c r="F206" s="157" t="s">
        <v>283</v>
      </c>
      <c r="G206" s="158" t="str">
        <f t="shared" ca="1" si="51"/>
        <v xml:space="preserve"> </v>
      </c>
      <c r="H206" s="158" t="b">
        <f t="shared" si="56"/>
        <v>0</v>
      </c>
      <c r="I206" s="160" t="str">
        <f t="shared" ca="1" si="62"/>
        <v xml:space="preserve"> </v>
      </c>
      <c r="J206" s="160" t="b">
        <f t="shared" si="68"/>
        <v>0</v>
      </c>
      <c r="K206" s="160" t="str">
        <f t="shared" ca="1" si="63"/>
        <v xml:space="preserve"> </v>
      </c>
      <c r="L206" s="160" t="b">
        <f t="shared" si="69"/>
        <v>0</v>
      </c>
      <c r="M206" s="260">
        <v>6290</v>
      </c>
      <c r="N206" s="215"/>
      <c r="O206" s="261" t="s">
        <v>81</v>
      </c>
      <c r="P206" s="215" t="s">
        <v>11</v>
      </c>
      <c r="Q206" s="144">
        <f t="shared" si="64"/>
        <v>0</v>
      </c>
      <c r="R206" s="144">
        <f t="shared" si="65"/>
        <v>0</v>
      </c>
    </row>
    <row r="207" spans="1:18" x14ac:dyDescent="0.4">
      <c r="A207" s="239">
        <f t="shared" ca="1" si="67"/>
        <v>50</v>
      </c>
      <c r="B207" s="217" t="b">
        <f t="shared" si="66"/>
        <v>1</v>
      </c>
      <c r="C207" s="157" t="s">
        <v>283</v>
      </c>
      <c r="D207" s="157" t="s">
        <v>283</v>
      </c>
      <c r="E207" s="157" t="s">
        <v>283</v>
      </c>
      <c r="F207" s="157" t="s">
        <v>283</v>
      </c>
      <c r="G207" s="158" t="str">
        <f t="shared" ca="1" si="51"/>
        <v xml:space="preserve"> </v>
      </c>
      <c r="H207" s="158" t="b">
        <f t="shared" si="56"/>
        <v>0</v>
      </c>
      <c r="I207" s="160" t="str">
        <f t="shared" ca="1" si="62"/>
        <v xml:space="preserve"> </v>
      </c>
      <c r="J207" s="160" t="b">
        <f t="shared" si="68"/>
        <v>0</v>
      </c>
      <c r="K207" s="160" t="str">
        <f t="shared" ca="1" si="63"/>
        <v xml:space="preserve"> </v>
      </c>
      <c r="L207" s="160" t="b">
        <f t="shared" si="69"/>
        <v>0</v>
      </c>
      <c r="M207" s="260">
        <v>6300</v>
      </c>
      <c r="N207" s="215" t="s">
        <v>436</v>
      </c>
      <c r="O207" s="261" t="s">
        <v>296</v>
      </c>
      <c r="P207" s="215" t="s">
        <v>11</v>
      </c>
      <c r="Q207" s="144">
        <f t="shared" si="64"/>
        <v>0</v>
      </c>
      <c r="R207" s="144">
        <f t="shared" si="65"/>
        <v>0</v>
      </c>
    </row>
    <row r="208" spans="1:18" x14ac:dyDescent="0.4">
      <c r="A208" s="239" t="str">
        <f t="shared" ca="1" si="67"/>
        <v xml:space="preserve"> </v>
      </c>
      <c r="B208" s="217" t="b">
        <f t="shared" si="66"/>
        <v>0</v>
      </c>
      <c r="C208" s="157" t="s">
        <v>283</v>
      </c>
      <c r="D208" s="157" t="s">
        <v>283</v>
      </c>
      <c r="E208" s="157" t="s">
        <v>283</v>
      </c>
      <c r="F208" s="157" t="s">
        <v>283</v>
      </c>
      <c r="G208" s="158" t="str">
        <f t="shared" ca="1" si="51"/>
        <v xml:space="preserve"> </v>
      </c>
      <c r="H208" s="158" t="b">
        <f t="shared" si="56"/>
        <v>0</v>
      </c>
      <c r="I208" s="160" t="str">
        <f t="shared" ca="1" si="62"/>
        <v xml:space="preserve"> </v>
      </c>
      <c r="J208" s="160" t="b">
        <f t="shared" si="68"/>
        <v>0</v>
      </c>
      <c r="K208" s="160" t="str">
        <f t="shared" ca="1" si="63"/>
        <v xml:space="preserve"> </v>
      </c>
      <c r="L208" s="160" t="b">
        <f t="shared" si="69"/>
        <v>0</v>
      </c>
      <c r="M208" s="260">
        <v>6310</v>
      </c>
      <c r="N208" s="215"/>
      <c r="O208" s="261" t="s">
        <v>82</v>
      </c>
      <c r="P208" s="215" t="s">
        <v>11</v>
      </c>
      <c r="Q208" s="144">
        <f t="shared" si="64"/>
        <v>0</v>
      </c>
      <c r="R208" s="144">
        <f t="shared" si="65"/>
        <v>0</v>
      </c>
    </row>
    <row r="209" spans="1:18" x14ac:dyDescent="0.4">
      <c r="A209" s="239">
        <f t="shared" ca="1" si="67"/>
        <v>51</v>
      </c>
      <c r="B209" s="217" t="b">
        <f t="shared" si="66"/>
        <v>1</v>
      </c>
      <c r="C209" s="157" t="s">
        <v>283</v>
      </c>
      <c r="D209" s="157" t="s">
        <v>283</v>
      </c>
      <c r="E209" s="157" t="s">
        <v>283</v>
      </c>
      <c r="F209" s="157" t="s">
        <v>283</v>
      </c>
      <c r="G209" s="158" t="str">
        <f t="shared" ca="1" si="51"/>
        <v xml:space="preserve"> </v>
      </c>
      <c r="H209" s="158" t="b">
        <f t="shared" si="56"/>
        <v>0</v>
      </c>
      <c r="I209" s="160" t="str">
        <f t="shared" ca="1" si="62"/>
        <v xml:space="preserve"> </v>
      </c>
      <c r="J209" s="160" t="b">
        <f t="shared" si="68"/>
        <v>0</v>
      </c>
      <c r="K209" s="160" t="str">
        <f t="shared" ca="1" si="63"/>
        <v xml:space="preserve"> </v>
      </c>
      <c r="L209" s="160" t="b">
        <f t="shared" si="69"/>
        <v>0</v>
      </c>
      <c r="M209" s="260">
        <v>6320</v>
      </c>
      <c r="N209" s="215" t="s">
        <v>436</v>
      </c>
      <c r="O209" s="261" t="s">
        <v>83</v>
      </c>
      <c r="P209" s="215" t="s">
        <v>11</v>
      </c>
      <c r="Q209" s="144">
        <f t="shared" si="64"/>
        <v>0</v>
      </c>
      <c r="R209" s="144">
        <f t="shared" si="65"/>
        <v>0</v>
      </c>
    </row>
    <row r="210" spans="1:18" x14ac:dyDescent="0.4">
      <c r="A210" s="239" t="str">
        <f t="shared" ca="1" si="67"/>
        <v xml:space="preserve"> </v>
      </c>
      <c r="B210" s="217" t="b">
        <f t="shared" si="66"/>
        <v>0</v>
      </c>
      <c r="C210" s="157" t="s">
        <v>283</v>
      </c>
      <c r="D210" s="157" t="s">
        <v>283</v>
      </c>
      <c r="E210" s="157" t="s">
        <v>283</v>
      </c>
      <c r="F210" s="157" t="s">
        <v>283</v>
      </c>
      <c r="G210" s="158" t="str">
        <f t="shared" ca="1" si="51"/>
        <v xml:space="preserve"> </v>
      </c>
      <c r="H210" s="158" t="b">
        <f t="shared" si="56"/>
        <v>0</v>
      </c>
      <c r="I210" s="160" t="str">
        <f t="shared" ca="1" si="62"/>
        <v xml:space="preserve"> </v>
      </c>
      <c r="J210" s="160" t="b">
        <f t="shared" si="68"/>
        <v>0</v>
      </c>
      <c r="K210" s="160" t="str">
        <f t="shared" ca="1" si="63"/>
        <v xml:space="preserve"> </v>
      </c>
      <c r="L210" s="160" t="b">
        <f t="shared" si="69"/>
        <v>0</v>
      </c>
      <c r="M210" s="260">
        <v>6330</v>
      </c>
      <c r="N210" s="215"/>
      <c r="O210" s="261" t="s">
        <v>84</v>
      </c>
      <c r="P210" s="215" t="s">
        <v>11</v>
      </c>
      <c r="Q210" s="144">
        <f t="shared" ref="Q210:Q230" si="70">IF(N210="Y",IF($P210="借",SUMPRODUCT((傳票日期&lt;=資產負債表日)*(傳票科目=$M210)*(傳票借方))-SUMPRODUCT((傳票日期&lt;=資產負債表日)*(傳票科目=$M210)*(傳票貸方)),SUMPRODUCT((傳票日期&lt;=資產負債表日)*(傳票科目=$M210)*(傳票貸方))-SUMPRODUCT((傳票日期&lt;=資產負債表日)*(傳票科目=$M210)*(傳票借方))),0)</f>
        <v>0</v>
      </c>
      <c r="R210" s="144">
        <f t="shared" ref="R210:R230" si="71">IF(N210="Y",IF($P210="借",SUMPRODUCT((傳票日期&gt;=損益表起日)*(傳票日期&lt;=損益表訖日)*(傳票科目=$M210)*(傳票借方))-SUMPRODUCT((傳票日期&gt;=損益表起日)*(傳票日期&lt;=損益表訖日)*(傳票科目=$M210)*(傳票貸方)),SUMPRODUCT((傳票日期&gt;=損益表起日)*(傳票日期&lt;=損益表訖日)*(傳票科目=$M210)*(傳票貸方))-SUMPRODUCT((傳票日期&gt;=損益表起日)*(傳票日期&lt;=損益表訖日)*(傳票科目=$M210)*(傳票借方))),0)</f>
        <v>0</v>
      </c>
    </row>
    <row r="211" spans="1:18" x14ac:dyDescent="0.4">
      <c r="A211" s="239" t="str">
        <f t="shared" ca="1" si="67"/>
        <v xml:space="preserve"> </v>
      </c>
      <c r="B211" s="217" t="b">
        <f t="shared" si="66"/>
        <v>0</v>
      </c>
      <c r="C211" s="157" t="s">
        <v>283</v>
      </c>
      <c r="D211" s="157" t="s">
        <v>283</v>
      </c>
      <c r="E211" s="157" t="s">
        <v>283</v>
      </c>
      <c r="F211" s="157" t="s">
        <v>283</v>
      </c>
      <c r="G211" s="158" t="str">
        <f t="shared" ca="1" si="51"/>
        <v xml:space="preserve"> </v>
      </c>
      <c r="H211" s="158" t="b">
        <f t="shared" si="56"/>
        <v>0</v>
      </c>
      <c r="I211" s="160" t="str">
        <f t="shared" ca="1" si="62"/>
        <v xml:space="preserve"> </v>
      </c>
      <c r="J211" s="160" t="b">
        <f t="shared" si="68"/>
        <v>0</v>
      </c>
      <c r="K211" s="160" t="str">
        <f t="shared" ca="1" si="63"/>
        <v xml:space="preserve"> </v>
      </c>
      <c r="L211" s="160" t="b">
        <f t="shared" si="69"/>
        <v>0</v>
      </c>
      <c r="M211" s="260">
        <v>6340</v>
      </c>
      <c r="N211" s="215"/>
      <c r="O211" s="261" t="s">
        <v>85</v>
      </c>
      <c r="P211" s="215" t="s">
        <v>11</v>
      </c>
      <c r="Q211" s="144">
        <f t="shared" si="70"/>
        <v>0</v>
      </c>
      <c r="R211" s="144">
        <f t="shared" si="71"/>
        <v>0</v>
      </c>
    </row>
    <row r="212" spans="1:18" x14ac:dyDescent="0.4">
      <c r="A212" s="239" t="str">
        <f t="shared" ca="1" si="67"/>
        <v xml:space="preserve"> </v>
      </c>
      <c r="B212" s="217" t="b">
        <f t="shared" si="66"/>
        <v>0</v>
      </c>
      <c r="C212" s="157" t="s">
        <v>283</v>
      </c>
      <c r="D212" s="157" t="s">
        <v>283</v>
      </c>
      <c r="E212" s="157" t="s">
        <v>283</v>
      </c>
      <c r="F212" s="157" t="s">
        <v>283</v>
      </c>
      <c r="G212" s="158" t="str">
        <f t="shared" ca="1" si="51"/>
        <v xml:space="preserve"> </v>
      </c>
      <c r="H212" s="158" t="b">
        <f t="shared" si="56"/>
        <v>0</v>
      </c>
      <c r="I212" s="160" t="str">
        <f t="shared" ca="1" si="62"/>
        <v xml:space="preserve"> </v>
      </c>
      <c r="J212" s="160" t="b">
        <f t="shared" si="68"/>
        <v>0</v>
      </c>
      <c r="K212" s="160" t="str">
        <f t="shared" ca="1" si="63"/>
        <v xml:space="preserve"> </v>
      </c>
      <c r="L212" s="160" t="b">
        <f t="shared" si="69"/>
        <v>0</v>
      </c>
      <c r="M212" s="260">
        <v>6350</v>
      </c>
      <c r="N212" s="215"/>
      <c r="O212" s="261" t="s">
        <v>86</v>
      </c>
      <c r="P212" s="215" t="s">
        <v>11</v>
      </c>
      <c r="Q212" s="144">
        <f t="shared" si="70"/>
        <v>0</v>
      </c>
      <c r="R212" s="144">
        <f t="shared" si="71"/>
        <v>0</v>
      </c>
    </row>
    <row r="213" spans="1:18" x14ac:dyDescent="0.4">
      <c r="A213" s="239" t="str">
        <f t="shared" ca="1" si="67"/>
        <v xml:space="preserve"> </v>
      </c>
      <c r="B213" s="217" t="b">
        <f t="shared" si="66"/>
        <v>0</v>
      </c>
      <c r="C213" s="157" t="s">
        <v>283</v>
      </c>
      <c r="D213" s="157" t="s">
        <v>283</v>
      </c>
      <c r="E213" s="157" t="s">
        <v>283</v>
      </c>
      <c r="F213" s="157" t="s">
        <v>283</v>
      </c>
      <c r="G213" s="158" t="str">
        <f t="shared" ca="1" si="51"/>
        <v xml:space="preserve"> </v>
      </c>
      <c r="H213" s="158" t="b">
        <f t="shared" si="56"/>
        <v>0</v>
      </c>
      <c r="I213" s="160" t="str">
        <f t="shared" ca="1" si="62"/>
        <v xml:space="preserve"> </v>
      </c>
      <c r="J213" s="160" t="b">
        <f t="shared" si="68"/>
        <v>0</v>
      </c>
      <c r="K213" s="160" t="str">
        <f t="shared" ca="1" si="63"/>
        <v xml:space="preserve"> </v>
      </c>
      <c r="L213" s="160" t="b">
        <f t="shared" si="69"/>
        <v>0</v>
      </c>
      <c r="M213" s="260">
        <v>6360</v>
      </c>
      <c r="N213" s="215"/>
      <c r="O213" s="261" t="s">
        <v>297</v>
      </c>
      <c r="P213" s="215" t="s">
        <v>11</v>
      </c>
      <c r="Q213" s="144">
        <f t="shared" si="70"/>
        <v>0</v>
      </c>
      <c r="R213" s="144">
        <f t="shared" si="71"/>
        <v>0</v>
      </c>
    </row>
    <row r="214" spans="1:18" x14ac:dyDescent="0.4">
      <c r="A214" s="239" t="str">
        <f t="shared" ca="1" si="67"/>
        <v xml:space="preserve"> </v>
      </c>
      <c r="B214" s="217" t="b">
        <f t="shared" si="66"/>
        <v>0</v>
      </c>
      <c r="C214" s="157" t="s">
        <v>283</v>
      </c>
      <c r="D214" s="157" t="s">
        <v>283</v>
      </c>
      <c r="E214" s="157" t="s">
        <v>283</v>
      </c>
      <c r="F214" s="157" t="s">
        <v>283</v>
      </c>
      <c r="G214" s="158" t="str">
        <f t="shared" ca="1" si="51"/>
        <v xml:space="preserve"> </v>
      </c>
      <c r="H214" s="158" t="b">
        <f t="shared" si="56"/>
        <v>0</v>
      </c>
      <c r="I214" s="160" t="str">
        <f t="shared" ca="1" si="62"/>
        <v xml:space="preserve"> </v>
      </c>
      <c r="J214" s="160" t="b">
        <f t="shared" si="68"/>
        <v>0</v>
      </c>
      <c r="K214" s="160" t="str">
        <f t="shared" ca="1" si="63"/>
        <v xml:space="preserve"> </v>
      </c>
      <c r="L214" s="160" t="b">
        <f t="shared" si="69"/>
        <v>0</v>
      </c>
      <c r="M214" s="260">
        <v>6370</v>
      </c>
      <c r="N214" s="215"/>
      <c r="O214" s="261" t="s">
        <v>87</v>
      </c>
      <c r="P214" s="215" t="s">
        <v>11</v>
      </c>
      <c r="Q214" s="144">
        <f t="shared" si="70"/>
        <v>0</v>
      </c>
      <c r="R214" s="144">
        <f t="shared" si="71"/>
        <v>0</v>
      </c>
    </row>
    <row r="215" spans="1:18" x14ac:dyDescent="0.4">
      <c r="A215" s="239" t="str">
        <f t="shared" ca="1" si="67"/>
        <v xml:space="preserve"> </v>
      </c>
      <c r="B215" s="217" t="b">
        <f t="shared" si="66"/>
        <v>0</v>
      </c>
      <c r="C215" s="157" t="s">
        <v>283</v>
      </c>
      <c r="D215" s="157" t="s">
        <v>283</v>
      </c>
      <c r="E215" s="157" t="s">
        <v>283</v>
      </c>
      <c r="F215" s="157" t="s">
        <v>283</v>
      </c>
      <c r="G215" s="158" t="str">
        <f t="shared" ca="1" si="51"/>
        <v xml:space="preserve"> </v>
      </c>
      <c r="H215" s="158" t="b">
        <f t="shared" si="56"/>
        <v>0</v>
      </c>
      <c r="I215" s="160" t="str">
        <f t="shared" ca="1" si="62"/>
        <v xml:space="preserve"> </v>
      </c>
      <c r="J215" s="160" t="b">
        <f t="shared" si="68"/>
        <v>0</v>
      </c>
      <c r="K215" s="160" t="str">
        <f t="shared" ca="1" si="63"/>
        <v xml:space="preserve"> </v>
      </c>
      <c r="L215" s="160" t="b">
        <f t="shared" si="69"/>
        <v>0</v>
      </c>
      <c r="M215" s="260">
        <v>6380</v>
      </c>
      <c r="N215" s="215"/>
      <c r="O215" s="261" t="s">
        <v>88</v>
      </c>
      <c r="P215" s="215" t="s">
        <v>11</v>
      </c>
      <c r="Q215" s="144">
        <f t="shared" si="70"/>
        <v>0</v>
      </c>
      <c r="R215" s="144">
        <f t="shared" si="71"/>
        <v>0</v>
      </c>
    </row>
    <row r="216" spans="1:18" x14ac:dyDescent="0.4">
      <c r="A216" s="239" t="str">
        <f t="shared" ca="1" si="67"/>
        <v xml:space="preserve"> </v>
      </c>
      <c r="B216" s="217" t="b">
        <f t="shared" si="66"/>
        <v>0</v>
      </c>
      <c r="C216" s="157" t="s">
        <v>283</v>
      </c>
      <c r="D216" s="157" t="s">
        <v>283</v>
      </c>
      <c r="E216" s="157" t="s">
        <v>283</v>
      </c>
      <c r="F216" s="157" t="s">
        <v>283</v>
      </c>
      <c r="G216" s="158" t="str">
        <f t="shared" ca="1" si="51"/>
        <v xml:space="preserve"> </v>
      </c>
      <c r="H216" s="158" t="b">
        <f t="shared" si="56"/>
        <v>0</v>
      </c>
      <c r="I216" s="160" t="str">
        <f t="shared" ca="1" si="62"/>
        <v xml:space="preserve"> </v>
      </c>
      <c r="J216" s="160" t="b">
        <f t="shared" si="68"/>
        <v>0</v>
      </c>
      <c r="K216" s="160" t="str">
        <f t="shared" ca="1" si="63"/>
        <v xml:space="preserve"> </v>
      </c>
      <c r="L216" s="160" t="b">
        <f t="shared" si="69"/>
        <v>0</v>
      </c>
      <c r="M216" s="260">
        <v>6390</v>
      </c>
      <c r="N216" s="215"/>
      <c r="O216" s="261" t="s">
        <v>89</v>
      </c>
      <c r="P216" s="215" t="s">
        <v>11</v>
      </c>
      <c r="Q216" s="144">
        <f t="shared" si="70"/>
        <v>0</v>
      </c>
      <c r="R216" s="144">
        <f t="shared" si="71"/>
        <v>0</v>
      </c>
    </row>
    <row r="217" spans="1:18" x14ac:dyDescent="0.4">
      <c r="A217" s="239">
        <f t="shared" ca="1" si="67"/>
        <v>52</v>
      </c>
      <c r="B217" s="217" t="b">
        <f t="shared" si="66"/>
        <v>1</v>
      </c>
      <c r="C217" s="157" t="s">
        <v>283</v>
      </c>
      <c r="D217" s="157" t="s">
        <v>283</v>
      </c>
      <c r="E217" s="157" t="s">
        <v>283</v>
      </c>
      <c r="F217" s="157" t="s">
        <v>283</v>
      </c>
      <c r="G217" s="158" t="str">
        <f t="shared" ca="1" si="51"/>
        <v xml:space="preserve"> </v>
      </c>
      <c r="H217" s="158" t="b">
        <f t="shared" si="56"/>
        <v>0</v>
      </c>
      <c r="I217" s="160" t="str">
        <f t="shared" ca="1" si="62"/>
        <v xml:space="preserve"> </v>
      </c>
      <c r="J217" s="160" t="b">
        <f t="shared" si="68"/>
        <v>0</v>
      </c>
      <c r="K217" s="160" t="str">
        <f t="shared" ca="1" si="63"/>
        <v xml:space="preserve"> </v>
      </c>
      <c r="L217" s="160" t="b">
        <f t="shared" si="69"/>
        <v>0</v>
      </c>
      <c r="M217" s="260">
        <v>6400</v>
      </c>
      <c r="N217" s="215" t="s">
        <v>295</v>
      </c>
      <c r="O217" s="261" t="s">
        <v>90</v>
      </c>
      <c r="P217" s="215" t="s">
        <v>11</v>
      </c>
      <c r="Q217" s="144">
        <f t="shared" si="70"/>
        <v>0</v>
      </c>
      <c r="R217" s="144">
        <f t="shared" si="71"/>
        <v>0</v>
      </c>
    </row>
    <row r="218" spans="1:18" x14ac:dyDescent="0.4">
      <c r="A218" s="239" t="str">
        <f t="shared" ca="1" si="67"/>
        <v xml:space="preserve"> </v>
      </c>
      <c r="B218" s="217" t="b">
        <f t="shared" si="66"/>
        <v>0</v>
      </c>
      <c r="C218" s="157" t="s">
        <v>283</v>
      </c>
      <c r="D218" s="157" t="s">
        <v>283</v>
      </c>
      <c r="E218" s="157" t="s">
        <v>283</v>
      </c>
      <c r="F218" s="157" t="s">
        <v>283</v>
      </c>
      <c r="G218" s="158" t="str">
        <f t="shared" ca="1" si="51"/>
        <v xml:space="preserve"> </v>
      </c>
      <c r="H218" s="158" t="b">
        <f t="shared" si="56"/>
        <v>0</v>
      </c>
      <c r="I218" s="160" t="str">
        <f t="shared" ca="1" si="62"/>
        <v xml:space="preserve"> </v>
      </c>
      <c r="J218" s="160" t="b">
        <f t="shared" si="68"/>
        <v>0</v>
      </c>
      <c r="K218" s="160" t="str">
        <f t="shared" ca="1" si="63"/>
        <v xml:space="preserve"> </v>
      </c>
      <c r="L218" s="160" t="b">
        <f t="shared" si="69"/>
        <v>0</v>
      </c>
      <c r="M218" s="260">
        <v>6410</v>
      </c>
      <c r="N218" s="215"/>
      <c r="O218" s="261" t="s">
        <v>91</v>
      </c>
      <c r="P218" s="215" t="s">
        <v>11</v>
      </c>
      <c r="Q218" s="144">
        <f t="shared" si="70"/>
        <v>0</v>
      </c>
      <c r="R218" s="144">
        <f t="shared" si="71"/>
        <v>0</v>
      </c>
    </row>
    <row r="219" spans="1:18" x14ac:dyDescent="0.4">
      <c r="A219" s="239" t="str">
        <f t="shared" ca="1" si="67"/>
        <v xml:space="preserve"> </v>
      </c>
      <c r="B219" s="217" t="b">
        <f t="shared" si="66"/>
        <v>0</v>
      </c>
      <c r="C219" s="157" t="s">
        <v>283</v>
      </c>
      <c r="D219" s="157" t="s">
        <v>283</v>
      </c>
      <c r="E219" s="157" t="s">
        <v>283</v>
      </c>
      <c r="F219" s="157" t="s">
        <v>283</v>
      </c>
      <c r="G219" s="158" t="str">
        <f t="shared" ca="1" si="51"/>
        <v xml:space="preserve"> </v>
      </c>
      <c r="H219" s="158" t="b">
        <f t="shared" si="56"/>
        <v>0</v>
      </c>
      <c r="I219" s="160" t="str">
        <f t="shared" ca="1" si="62"/>
        <v xml:space="preserve"> </v>
      </c>
      <c r="J219" s="160" t="b">
        <f t="shared" si="68"/>
        <v>0</v>
      </c>
      <c r="K219" s="160" t="str">
        <f t="shared" ca="1" si="63"/>
        <v xml:space="preserve"> </v>
      </c>
      <c r="L219" s="160" t="b">
        <f t="shared" si="69"/>
        <v>0</v>
      </c>
      <c r="M219" s="260">
        <v>6420</v>
      </c>
      <c r="N219" s="215"/>
      <c r="O219" s="261" t="s">
        <v>92</v>
      </c>
      <c r="P219" s="215" t="s">
        <v>11</v>
      </c>
      <c r="Q219" s="144">
        <f t="shared" si="70"/>
        <v>0</v>
      </c>
      <c r="R219" s="144">
        <f t="shared" si="71"/>
        <v>0</v>
      </c>
    </row>
    <row r="220" spans="1:18" x14ac:dyDescent="0.4">
      <c r="A220" s="239" t="str">
        <f t="shared" ca="1" si="67"/>
        <v xml:space="preserve"> </v>
      </c>
      <c r="B220" s="217" t="b">
        <f t="shared" si="66"/>
        <v>0</v>
      </c>
      <c r="C220" s="157" t="s">
        <v>283</v>
      </c>
      <c r="D220" s="157" t="s">
        <v>283</v>
      </c>
      <c r="E220" s="157" t="s">
        <v>283</v>
      </c>
      <c r="F220" s="157" t="s">
        <v>283</v>
      </c>
      <c r="G220" s="158" t="str">
        <f t="shared" ca="1" si="51"/>
        <v xml:space="preserve"> </v>
      </c>
      <c r="H220" s="158" t="b">
        <f t="shared" si="56"/>
        <v>0</v>
      </c>
      <c r="I220" s="160" t="str">
        <f t="shared" ca="1" si="62"/>
        <v xml:space="preserve"> </v>
      </c>
      <c r="J220" s="160" t="b">
        <f t="shared" si="68"/>
        <v>0</v>
      </c>
      <c r="K220" s="160" t="str">
        <f t="shared" ca="1" si="63"/>
        <v xml:space="preserve"> </v>
      </c>
      <c r="L220" s="160" t="b">
        <f t="shared" si="69"/>
        <v>0</v>
      </c>
      <c r="M220" s="260">
        <v>6430</v>
      </c>
      <c r="N220" s="215"/>
      <c r="O220" s="261" t="s">
        <v>93</v>
      </c>
      <c r="P220" s="215" t="s">
        <v>11</v>
      </c>
      <c r="Q220" s="144">
        <f t="shared" si="70"/>
        <v>0</v>
      </c>
      <c r="R220" s="144">
        <f t="shared" si="71"/>
        <v>0</v>
      </c>
    </row>
    <row r="221" spans="1:18" x14ac:dyDescent="0.4">
      <c r="A221" s="239" t="str">
        <f t="shared" ca="1" si="67"/>
        <v xml:space="preserve"> </v>
      </c>
      <c r="B221" s="217" t="b">
        <f t="shared" si="66"/>
        <v>0</v>
      </c>
      <c r="C221" s="157" t="s">
        <v>283</v>
      </c>
      <c r="D221" s="157" t="s">
        <v>283</v>
      </c>
      <c r="E221" s="157" t="s">
        <v>283</v>
      </c>
      <c r="F221" s="157" t="s">
        <v>283</v>
      </c>
      <c r="G221" s="158" t="str">
        <f t="shared" ca="1" si="51"/>
        <v xml:space="preserve"> </v>
      </c>
      <c r="H221" s="158" t="b">
        <f t="shared" si="56"/>
        <v>0</v>
      </c>
      <c r="I221" s="160" t="str">
        <f t="shared" ca="1" si="62"/>
        <v xml:space="preserve"> </v>
      </c>
      <c r="J221" s="160" t="b">
        <f t="shared" si="68"/>
        <v>0</v>
      </c>
      <c r="K221" s="160" t="str">
        <f t="shared" ca="1" si="63"/>
        <v xml:space="preserve"> </v>
      </c>
      <c r="L221" s="160" t="b">
        <f t="shared" si="69"/>
        <v>0</v>
      </c>
      <c r="M221" s="260">
        <v>6440</v>
      </c>
      <c r="N221" s="215"/>
      <c r="O221" s="261" t="s">
        <v>94</v>
      </c>
      <c r="P221" s="215" t="s">
        <v>11</v>
      </c>
      <c r="Q221" s="144">
        <f t="shared" si="70"/>
        <v>0</v>
      </c>
      <c r="R221" s="144">
        <f t="shared" si="71"/>
        <v>0</v>
      </c>
    </row>
    <row r="222" spans="1:18" x14ac:dyDescent="0.4">
      <c r="A222" s="239" t="str">
        <f t="shared" ca="1" si="67"/>
        <v xml:space="preserve"> </v>
      </c>
      <c r="B222" s="217" t="b">
        <f t="shared" si="66"/>
        <v>0</v>
      </c>
      <c r="C222" s="157" t="s">
        <v>283</v>
      </c>
      <c r="D222" s="157" t="s">
        <v>283</v>
      </c>
      <c r="E222" s="157" t="s">
        <v>283</v>
      </c>
      <c r="F222" s="157" t="s">
        <v>283</v>
      </c>
      <c r="G222" s="158" t="str">
        <f t="shared" ca="1" si="51"/>
        <v xml:space="preserve"> </v>
      </c>
      <c r="H222" s="158" t="b">
        <f t="shared" si="56"/>
        <v>0</v>
      </c>
      <c r="I222" s="160" t="str">
        <f t="shared" ca="1" si="62"/>
        <v xml:space="preserve"> </v>
      </c>
      <c r="J222" s="160" t="b">
        <f t="shared" si="68"/>
        <v>0</v>
      </c>
      <c r="K222" s="160" t="str">
        <f t="shared" ca="1" si="63"/>
        <v xml:space="preserve"> </v>
      </c>
      <c r="L222" s="160" t="b">
        <f t="shared" si="69"/>
        <v>0</v>
      </c>
      <c r="M222" s="260">
        <v>6450</v>
      </c>
      <c r="N222" s="215"/>
      <c r="O222" s="261" t="s">
        <v>95</v>
      </c>
      <c r="P222" s="215" t="s">
        <v>11</v>
      </c>
      <c r="Q222" s="144">
        <f t="shared" si="70"/>
        <v>0</v>
      </c>
      <c r="R222" s="144">
        <f t="shared" si="71"/>
        <v>0</v>
      </c>
    </row>
    <row r="223" spans="1:18" x14ac:dyDescent="0.4">
      <c r="A223" s="239" t="str">
        <f t="shared" ca="1" si="67"/>
        <v xml:space="preserve"> </v>
      </c>
      <c r="B223" s="217" t="b">
        <f t="shared" si="66"/>
        <v>0</v>
      </c>
      <c r="C223" s="157" t="s">
        <v>283</v>
      </c>
      <c r="D223" s="157" t="s">
        <v>283</v>
      </c>
      <c r="E223" s="157" t="s">
        <v>283</v>
      </c>
      <c r="F223" s="157" t="s">
        <v>283</v>
      </c>
      <c r="G223" s="158" t="str">
        <f t="shared" ca="1" si="51"/>
        <v xml:space="preserve"> </v>
      </c>
      <c r="H223" s="158" t="b">
        <f t="shared" si="56"/>
        <v>0</v>
      </c>
      <c r="I223" s="160" t="str">
        <f t="shared" ca="1" si="62"/>
        <v xml:space="preserve"> </v>
      </c>
      <c r="J223" s="160" t="b">
        <f t="shared" si="68"/>
        <v>0</v>
      </c>
      <c r="K223" s="160" t="str">
        <f t="shared" ca="1" si="63"/>
        <v xml:space="preserve"> </v>
      </c>
      <c r="L223" s="160" t="b">
        <f t="shared" si="69"/>
        <v>0</v>
      </c>
      <c r="M223" s="260">
        <v>6460</v>
      </c>
      <c r="N223" s="215"/>
      <c r="O223" s="261" t="s">
        <v>96</v>
      </c>
      <c r="P223" s="215" t="s">
        <v>11</v>
      </c>
      <c r="Q223" s="144">
        <f t="shared" si="70"/>
        <v>0</v>
      </c>
      <c r="R223" s="144">
        <f t="shared" si="71"/>
        <v>0</v>
      </c>
    </row>
    <row r="224" spans="1:18" x14ac:dyDescent="0.4">
      <c r="A224" s="239" t="str">
        <f t="shared" ca="1" si="67"/>
        <v xml:space="preserve"> </v>
      </c>
      <c r="B224" s="217" t="b">
        <f t="shared" si="66"/>
        <v>0</v>
      </c>
      <c r="C224" s="157" t="s">
        <v>283</v>
      </c>
      <c r="D224" s="157" t="s">
        <v>283</v>
      </c>
      <c r="E224" s="157" t="s">
        <v>283</v>
      </c>
      <c r="F224" s="157" t="s">
        <v>283</v>
      </c>
      <c r="G224" s="158" t="str">
        <f t="shared" ca="1" si="51"/>
        <v xml:space="preserve"> </v>
      </c>
      <c r="H224" s="158" t="b">
        <f t="shared" si="56"/>
        <v>0</v>
      </c>
      <c r="I224" s="160" t="str">
        <f t="shared" ca="1" si="62"/>
        <v xml:space="preserve"> </v>
      </c>
      <c r="J224" s="160" t="b">
        <f t="shared" si="68"/>
        <v>0</v>
      </c>
      <c r="K224" s="160" t="str">
        <f t="shared" ca="1" si="63"/>
        <v xml:space="preserve"> </v>
      </c>
      <c r="L224" s="160" t="b">
        <f t="shared" si="69"/>
        <v>0</v>
      </c>
      <c r="M224" s="260">
        <v>6470</v>
      </c>
      <c r="N224" s="215"/>
      <c r="O224" s="261" t="s">
        <v>97</v>
      </c>
      <c r="P224" s="215" t="s">
        <v>11</v>
      </c>
      <c r="Q224" s="144">
        <f t="shared" si="70"/>
        <v>0</v>
      </c>
      <c r="R224" s="144">
        <f t="shared" si="71"/>
        <v>0</v>
      </c>
    </row>
    <row r="225" spans="1:18" x14ac:dyDescent="0.4">
      <c r="A225" s="239" t="str">
        <f t="shared" ca="1" si="67"/>
        <v xml:space="preserve"> </v>
      </c>
      <c r="B225" s="217" t="b">
        <f t="shared" si="66"/>
        <v>0</v>
      </c>
      <c r="C225" s="157" t="s">
        <v>283</v>
      </c>
      <c r="D225" s="157" t="s">
        <v>283</v>
      </c>
      <c r="E225" s="157" t="s">
        <v>283</v>
      </c>
      <c r="F225" s="157" t="s">
        <v>283</v>
      </c>
      <c r="G225" s="158" t="str">
        <f t="shared" ca="1" si="51"/>
        <v xml:space="preserve"> </v>
      </c>
      <c r="H225" s="158" t="b">
        <f t="shared" si="56"/>
        <v>0</v>
      </c>
      <c r="I225" s="160" t="str">
        <f t="shared" ca="1" si="62"/>
        <v xml:space="preserve"> </v>
      </c>
      <c r="J225" s="160" t="b">
        <f t="shared" si="68"/>
        <v>0</v>
      </c>
      <c r="K225" s="160" t="str">
        <f t="shared" ca="1" si="63"/>
        <v xml:space="preserve"> </v>
      </c>
      <c r="L225" s="160" t="b">
        <f t="shared" si="69"/>
        <v>0</v>
      </c>
      <c r="M225" s="260">
        <v>6480</v>
      </c>
      <c r="N225" s="215"/>
      <c r="O225" s="261" t="s">
        <v>98</v>
      </c>
      <c r="P225" s="215" t="s">
        <v>11</v>
      </c>
      <c r="Q225" s="144">
        <f t="shared" si="70"/>
        <v>0</v>
      </c>
      <c r="R225" s="144">
        <f t="shared" si="71"/>
        <v>0</v>
      </c>
    </row>
    <row r="226" spans="1:18" x14ac:dyDescent="0.4">
      <c r="A226" s="239" t="str">
        <f t="shared" ca="1" si="67"/>
        <v xml:space="preserve"> </v>
      </c>
      <c r="B226" s="217" t="b">
        <f t="shared" si="66"/>
        <v>0</v>
      </c>
      <c r="C226" s="157" t="s">
        <v>283</v>
      </c>
      <c r="D226" s="157" t="s">
        <v>283</v>
      </c>
      <c r="E226" s="157" t="s">
        <v>283</v>
      </c>
      <c r="F226" s="157" t="s">
        <v>283</v>
      </c>
      <c r="G226" s="158" t="str">
        <f t="shared" ca="1" si="51"/>
        <v xml:space="preserve"> </v>
      </c>
      <c r="H226" s="158" t="b">
        <f t="shared" si="56"/>
        <v>0</v>
      </c>
      <c r="I226" s="160" t="str">
        <f t="shared" ca="1" si="62"/>
        <v xml:space="preserve"> </v>
      </c>
      <c r="J226" s="160" t="b">
        <f t="shared" si="68"/>
        <v>0</v>
      </c>
      <c r="K226" s="160" t="str">
        <f t="shared" ca="1" si="63"/>
        <v xml:space="preserve"> </v>
      </c>
      <c r="L226" s="160" t="b">
        <f t="shared" si="69"/>
        <v>0</v>
      </c>
      <c r="M226" s="260">
        <v>6490</v>
      </c>
      <c r="N226" s="215"/>
      <c r="O226" s="261" t="s">
        <v>99</v>
      </c>
      <c r="P226" s="215" t="s">
        <v>11</v>
      </c>
      <c r="Q226" s="144">
        <f t="shared" si="70"/>
        <v>0</v>
      </c>
      <c r="R226" s="144">
        <f t="shared" si="71"/>
        <v>0</v>
      </c>
    </row>
    <row r="227" spans="1:18" x14ac:dyDescent="0.4">
      <c r="A227" s="239" t="str">
        <f t="shared" ca="1" si="67"/>
        <v xml:space="preserve"> </v>
      </c>
      <c r="B227" s="217" t="b">
        <f t="shared" si="66"/>
        <v>0</v>
      </c>
      <c r="C227" s="157" t="s">
        <v>283</v>
      </c>
      <c r="D227" s="157" t="s">
        <v>283</v>
      </c>
      <c r="E227" s="157" t="s">
        <v>283</v>
      </c>
      <c r="F227" s="157" t="s">
        <v>283</v>
      </c>
      <c r="G227" s="158" t="str">
        <f t="shared" ref="G227:G267" ca="1" si="72">IF(H227,COUNTIF(OFFSET(H227,ROW()*-1+3,,ROW()-2),TRUE)," ")</f>
        <v xml:space="preserve"> </v>
      </c>
      <c r="H227" s="158" t="b">
        <f t="shared" si="56"/>
        <v>0</v>
      </c>
      <c r="I227" s="160" t="str">
        <f t="shared" ca="1" si="62"/>
        <v xml:space="preserve"> </v>
      </c>
      <c r="J227" s="160" t="b">
        <f t="shared" si="68"/>
        <v>0</v>
      </c>
      <c r="K227" s="160" t="str">
        <f t="shared" ca="1" si="63"/>
        <v xml:space="preserve"> </v>
      </c>
      <c r="L227" s="160" t="b">
        <f t="shared" si="69"/>
        <v>0</v>
      </c>
      <c r="M227" s="260">
        <v>6500</v>
      </c>
      <c r="N227" s="215"/>
      <c r="O227" s="261" t="s">
        <v>100</v>
      </c>
      <c r="P227" s="215" t="s">
        <v>11</v>
      </c>
      <c r="Q227" s="144">
        <f t="shared" si="70"/>
        <v>0</v>
      </c>
      <c r="R227" s="144">
        <f t="shared" si="71"/>
        <v>0</v>
      </c>
    </row>
    <row r="228" spans="1:18" x14ac:dyDescent="0.4">
      <c r="A228" s="239" t="str">
        <f t="shared" ca="1" si="67"/>
        <v xml:space="preserve"> </v>
      </c>
      <c r="B228" s="217" t="b">
        <f t="shared" si="66"/>
        <v>0</v>
      </c>
      <c r="C228" s="157" t="s">
        <v>283</v>
      </c>
      <c r="D228" s="157" t="s">
        <v>283</v>
      </c>
      <c r="E228" s="157" t="s">
        <v>283</v>
      </c>
      <c r="F228" s="157" t="s">
        <v>283</v>
      </c>
      <c r="G228" s="158" t="str">
        <f t="shared" ca="1" si="72"/>
        <v xml:space="preserve"> </v>
      </c>
      <c r="H228" s="158" t="b">
        <f t="shared" si="56"/>
        <v>0</v>
      </c>
      <c r="I228" s="160" t="str">
        <f t="shared" ca="1" si="62"/>
        <v xml:space="preserve"> </v>
      </c>
      <c r="J228" s="160" t="b">
        <f t="shared" si="68"/>
        <v>0</v>
      </c>
      <c r="K228" s="160" t="str">
        <f t="shared" ca="1" si="63"/>
        <v xml:space="preserve"> </v>
      </c>
      <c r="L228" s="160" t="b">
        <f t="shared" si="69"/>
        <v>0</v>
      </c>
      <c r="M228" s="260">
        <v>6510</v>
      </c>
      <c r="N228" s="215"/>
      <c r="O228" s="261" t="s">
        <v>101</v>
      </c>
      <c r="P228" s="215" t="s">
        <v>11</v>
      </c>
      <c r="Q228" s="144">
        <f t="shared" si="70"/>
        <v>0</v>
      </c>
      <c r="R228" s="144">
        <f t="shared" si="71"/>
        <v>0</v>
      </c>
    </row>
    <row r="229" spans="1:18" x14ac:dyDescent="0.4">
      <c r="A229" s="239" t="str">
        <f t="shared" ca="1" si="67"/>
        <v xml:space="preserve"> </v>
      </c>
      <c r="B229" s="217" t="b">
        <f t="shared" si="66"/>
        <v>0</v>
      </c>
      <c r="C229" s="157" t="s">
        <v>283</v>
      </c>
      <c r="D229" s="157" t="s">
        <v>283</v>
      </c>
      <c r="E229" s="157" t="s">
        <v>283</v>
      </c>
      <c r="F229" s="157" t="s">
        <v>283</v>
      </c>
      <c r="G229" s="158" t="str">
        <f t="shared" ca="1" si="72"/>
        <v xml:space="preserve"> </v>
      </c>
      <c r="H229" s="158" t="b">
        <f t="shared" si="56"/>
        <v>0</v>
      </c>
      <c r="I229" s="160" t="str">
        <f t="shared" ca="1" si="62"/>
        <v xml:space="preserve"> </v>
      </c>
      <c r="J229" s="160" t="b">
        <f t="shared" si="68"/>
        <v>0</v>
      </c>
      <c r="K229" s="160" t="str">
        <f t="shared" ca="1" si="63"/>
        <v xml:space="preserve"> </v>
      </c>
      <c r="L229" s="160" t="b">
        <f t="shared" si="69"/>
        <v>0</v>
      </c>
      <c r="M229" s="260">
        <v>6520</v>
      </c>
      <c r="N229" s="215"/>
      <c r="O229" s="261" t="s">
        <v>102</v>
      </c>
      <c r="P229" s="215" t="s">
        <v>11</v>
      </c>
      <c r="Q229" s="144">
        <f t="shared" si="70"/>
        <v>0</v>
      </c>
      <c r="R229" s="144">
        <f t="shared" si="71"/>
        <v>0</v>
      </c>
    </row>
    <row r="230" spans="1:18" x14ac:dyDescent="0.4">
      <c r="A230" s="239" t="str">
        <f t="shared" ca="1" si="67"/>
        <v xml:space="preserve"> </v>
      </c>
      <c r="B230" s="217" t="b">
        <f t="shared" si="66"/>
        <v>0</v>
      </c>
      <c r="C230" s="157" t="s">
        <v>283</v>
      </c>
      <c r="D230" s="157" t="s">
        <v>283</v>
      </c>
      <c r="E230" s="157" t="s">
        <v>283</v>
      </c>
      <c r="F230" s="157" t="s">
        <v>283</v>
      </c>
      <c r="G230" s="158" t="str">
        <f t="shared" ca="1" si="72"/>
        <v xml:space="preserve"> </v>
      </c>
      <c r="H230" s="158" t="b">
        <f t="shared" si="56"/>
        <v>0</v>
      </c>
      <c r="I230" s="160" t="str">
        <f t="shared" ca="1" si="62"/>
        <v xml:space="preserve"> </v>
      </c>
      <c r="J230" s="160" t="b">
        <f t="shared" si="68"/>
        <v>0</v>
      </c>
      <c r="K230" s="160" t="str">
        <f t="shared" ca="1" si="63"/>
        <v xml:space="preserve"> </v>
      </c>
      <c r="L230" s="160" t="b">
        <f t="shared" si="69"/>
        <v>0</v>
      </c>
      <c r="M230" s="260">
        <v>6530</v>
      </c>
      <c r="N230" s="215"/>
      <c r="O230" s="261" t="s">
        <v>103</v>
      </c>
      <c r="P230" s="215" t="s">
        <v>11</v>
      </c>
      <c r="Q230" s="144">
        <f t="shared" si="70"/>
        <v>0</v>
      </c>
      <c r="R230" s="144">
        <f t="shared" si="71"/>
        <v>0</v>
      </c>
    </row>
    <row r="231" spans="1:18" ht="17" customHeight="1" x14ac:dyDescent="0.4">
      <c r="A231" s="239" t="s">
        <v>371</v>
      </c>
      <c r="B231" s="217" t="s">
        <v>416</v>
      </c>
      <c r="C231" s="157" t="s">
        <v>283</v>
      </c>
      <c r="D231" s="157" t="s">
        <v>283</v>
      </c>
      <c r="E231" s="157" t="s">
        <v>283</v>
      </c>
      <c r="F231" s="157" t="s">
        <v>283</v>
      </c>
      <c r="G231" s="158">
        <f t="shared" ca="1" si="72"/>
        <v>9</v>
      </c>
      <c r="H231" s="158" t="b">
        <f t="shared" ref="H231:H233" si="73">R231&lt;&gt;0</f>
        <v>1</v>
      </c>
      <c r="I231" s="160" t="s">
        <v>283</v>
      </c>
      <c r="J231" s="160" t="s">
        <v>283</v>
      </c>
      <c r="K231" s="160" t="s">
        <v>283</v>
      </c>
      <c r="L231" s="160" t="s">
        <v>283</v>
      </c>
      <c r="N231" s="116"/>
      <c r="O231" s="112" t="s">
        <v>136</v>
      </c>
      <c r="Q231" s="144">
        <f>SUMIF(P178:P230,"借",Q178:Q230)-SUMIF(P178:P230,"貸",Q178:Q230)</f>
        <v>500</v>
      </c>
      <c r="R231" s="144">
        <f>SUMIF(P178:P230,"借",R178:R230)-SUMIF(P178:P230,"貸",R178:R230)</f>
        <v>500</v>
      </c>
    </row>
    <row r="232" spans="1:18" ht="17" hidden="1" customHeight="1" x14ac:dyDescent="0.4">
      <c r="A232" s="239" t="s">
        <v>371</v>
      </c>
      <c r="B232" s="217" t="b">
        <f t="shared" si="66"/>
        <v>0</v>
      </c>
      <c r="C232" s="157" t="s">
        <v>283</v>
      </c>
      <c r="D232" s="157" t="s">
        <v>283</v>
      </c>
      <c r="E232" s="157" t="s">
        <v>283</v>
      </c>
      <c r="F232" s="157" t="s">
        <v>283</v>
      </c>
      <c r="G232" s="158">
        <f t="shared" ca="1" si="72"/>
        <v>10</v>
      </c>
      <c r="H232" s="158" t="b">
        <f>H231</f>
        <v>1</v>
      </c>
      <c r="I232" s="160" t="s">
        <v>283</v>
      </c>
      <c r="J232" s="160" t="s">
        <v>283</v>
      </c>
      <c r="K232" s="160" t="s">
        <v>283</v>
      </c>
      <c r="L232" s="160" t="s">
        <v>283</v>
      </c>
      <c r="N232" s="116"/>
      <c r="O232" s="112" t="s">
        <v>368</v>
      </c>
      <c r="Q232" s="144"/>
      <c r="R232" s="144"/>
    </row>
    <row r="233" spans="1:18" ht="17" customHeight="1" x14ac:dyDescent="0.4">
      <c r="A233" s="239" t="s">
        <v>371</v>
      </c>
      <c r="B233" s="217" t="s">
        <v>416</v>
      </c>
      <c r="C233" s="157" t="s">
        <v>283</v>
      </c>
      <c r="D233" s="157" t="s">
        <v>283</v>
      </c>
      <c r="E233" s="157" t="s">
        <v>283</v>
      </c>
      <c r="F233" s="157" t="s">
        <v>283</v>
      </c>
      <c r="G233" s="158">
        <f t="shared" ca="1" si="72"/>
        <v>11</v>
      </c>
      <c r="H233" s="158" t="b">
        <f t="shared" si="73"/>
        <v>1</v>
      </c>
      <c r="I233" s="160" t="s">
        <v>283</v>
      </c>
      <c r="J233" s="160" t="s">
        <v>283</v>
      </c>
      <c r="K233" s="160" t="s">
        <v>283</v>
      </c>
      <c r="L233" s="160" t="s">
        <v>283</v>
      </c>
      <c r="N233" s="116"/>
      <c r="O233" s="112" t="s">
        <v>273</v>
      </c>
      <c r="Q233" s="144">
        <f>Q175-Q231</f>
        <v>5500</v>
      </c>
      <c r="R233" s="144">
        <f>R175-R231</f>
        <v>5500</v>
      </c>
    </row>
    <row r="234" spans="1:18" ht="17" hidden="1" customHeight="1" x14ac:dyDescent="0.4">
      <c r="A234" s="239" t="s">
        <v>371</v>
      </c>
      <c r="B234" s="217" t="b">
        <f t="shared" si="66"/>
        <v>0</v>
      </c>
      <c r="C234" s="157" t="s">
        <v>283</v>
      </c>
      <c r="D234" s="157" t="s">
        <v>283</v>
      </c>
      <c r="E234" s="157" t="s">
        <v>283</v>
      </c>
      <c r="F234" s="157" t="s">
        <v>283</v>
      </c>
      <c r="G234" s="158">
        <f t="shared" ref="G234" ca="1" si="74">IF(H234,COUNTIF(OFFSET(H234,ROW()*-1+3,,ROW()-2),TRUE)," ")</f>
        <v>12</v>
      </c>
      <c r="H234" s="158" t="b">
        <f>H233</f>
        <v>1</v>
      </c>
      <c r="I234" s="160" t="s">
        <v>283</v>
      </c>
      <c r="J234" s="160" t="s">
        <v>283</v>
      </c>
      <c r="K234" s="160" t="s">
        <v>283</v>
      </c>
      <c r="L234" s="160" t="s">
        <v>283</v>
      </c>
      <c r="N234" s="116"/>
      <c r="O234" s="112" t="s">
        <v>368</v>
      </c>
      <c r="Q234" s="144"/>
      <c r="R234" s="144"/>
    </row>
    <row r="235" spans="1:18" x14ac:dyDescent="0.4">
      <c r="A235" s="239" t="s">
        <v>371</v>
      </c>
      <c r="B235" s="217" t="s">
        <v>416</v>
      </c>
      <c r="C235" s="157" t="s">
        <v>283</v>
      </c>
      <c r="D235" s="157" t="s">
        <v>283</v>
      </c>
      <c r="E235" s="157" t="s">
        <v>283</v>
      </c>
      <c r="F235" s="157" t="s">
        <v>283</v>
      </c>
      <c r="G235" s="158" t="str">
        <f t="shared" ca="1" si="72"/>
        <v xml:space="preserve"> </v>
      </c>
      <c r="H235" s="158" t="b">
        <f>H249</f>
        <v>0</v>
      </c>
      <c r="I235" s="160" t="s">
        <v>283</v>
      </c>
      <c r="J235" s="160" t="s">
        <v>283</v>
      </c>
      <c r="K235" s="160" t="s">
        <v>283</v>
      </c>
      <c r="L235" s="160" t="s">
        <v>283</v>
      </c>
      <c r="N235" s="116"/>
      <c r="O235" s="112" t="s">
        <v>274</v>
      </c>
      <c r="Q235" s="144"/>
      <c r="R235" s="144"/>
    </row>
    <row r="236" spans="1:18" x14ac:dyDescent="0.4">
      <c r="A236" s="239" t="str">
        <f t="shared" ca="1" si="67"/>
        <v xml:space="preserve"> </v>
      </c>
      <c r="B236" s="217" t="b">
        <f t="shared" si="66"/>
        <v>0</v>
      </c>
      <c r="C236" s="157" t="s">
        <v>283</v>
      </c>
      <c r="D236" s="157" t="s">
        <v>283</v>
      </c>
      <c r="E236" s="157" t="s">
        <v>283</v>
      </c>
      <c r="F236" s="157" t="s">
        <v>283</v>
      </c>
      <c r="G236" s="158" t="str">
        <f t="shared" ca="1" si="72"/>
        <v xml:space="preserve"> </v>
      </c>
      <c r="H236" s="158" t="b">
        <f t="shared" ref="H236:H266" si="75">R236&lt;&gt;0</f>
        <v>0</v>
      </c>
      <c r="I236" s="160" t="str">
        <f t="shared" ref="I236:I248" ca="1" si="76">IF(J236,COUNTIF(OFFSET(J236,ROW()*-1+3,,ROW()-2),TRUE)," ")</f>
        <v xml:space="preserve"> </v>
      </c>
      <c r="J236" s="160" t="b">
        <f t="shared" si="68"/>
        <v>0</v>
      </c>
      <c r="K236" s="160" t="str">
        <f t="shared" ref="K236:K248" ca="1" si="77">IF(L236,COUNTIF(OFFSET(L236,ROW()*-1+3,,ROW()-2),TRUE)," ")</f>
        <v xml:space="preserve"> </v>
      </c>
      <c r="L236" s="160" t="b">
        <f t="shared" si="69"/>
        <v>0</v>
      </c>
      <c r="M236" s="260">
        <v>7010</v>
      </c>
      <c r="N236" s="215"/>
      <c r="O236" s="261" t="s">
        <v>104</v>
      </c>
      <c r="P236" s="215" t="s">
        <v>14</v>
      </c>
      <c r="Q236" s="144">
        <f t="shared" ref="Q236:Q248" si="78">IF(N236="Y",IF($P236="借",SUMPRODUCT((傳票日期&lt;=資產負債表日)*(傳票科目=$M236)*(傳票借方))-SUMPRODUCT((傳票日期&lt;=資產負債表日)*(傳票科目=$M236)*(傳票貸方)),SUMPRODUCT((傳票日期&lt;=資產負債表日)*(傳票科目=$M236)*(傳票貸方))-SUMPRODUCT((傳票日期&lt;=資產負債表日)*(傳票科目=$M236)*(傳票借方))),0)</f>
        <v>0</v>
      </c>
      <c r="R236" s="144">
        <f t="shared" ref="R236:R248" si="79">IF(N236="Y",IF($P236="借",SUMPRODUCT((傳票日期&gt;=損益表起日)*(傳票日期&lt;=損益表訖日)*(傳票科目=$M236)*(傳票借方))-SUMPRODUCT((傳票日期&gt;=損益表起日)*(傳票日期&lt;=損益表訖日)*(傳票科目=$M236)*(傳票貸方)),SUMPRODUCT((傳票日期&gt;=損益表起日)*(傳票日期&lt;=損益表訖日)*(傳票科目=$M236)*(傳票貸方))-SUMPRODUCT((傳票日期&gt;=損益表起日)*(傳票日期&lt;=損益表訖日)*(傳票科目=$M236)*(傳票借方))),0)</f>
        <v>0</v>
      </c>
    </row>
    <row r="237" spans="1:18" x14ac:dyDescent="0.4">
      <c r="A237" s="239">
        <f t="shared" ca="1" si="67"/>
        <v>53</v>
      </c>
      <c r="B237" s="217" t="b">
        <f t="shared" si="66"/>
        <v>1</v>
      </c>
      <c r="C237" s="157" t="s">
        <v>283</v>
      </c>
      <c r="D237" s="157" t="s">
        <v>283</v>
      </c>
      <c r="E237" s="157" t="s">
        <v>283</v>
      </c>
      <c r="F237" s="157" t="s">
        <v>283</v>
      </c>
      <c r="G237" s="158" t="str">
        <f t="shared" ca="1" si="72"/>
        <v xml:space="preserve"> </v>
      </c>
      <c r="H237" s="158" t="b">
        <f t="shared" si="75"/>
        <v>0</v>
      </c>
      <c r="I237" s="160" t="str">
        <f t="shared" ca="1" si="76"/>
        <v xml:space="preserve"> </v>
      </c>
      <c r="J237" s="160" t="b">
        <f t="shared" si="68"/>
        <v>0</v>
      </c>
      <c r="K237" s="160" t="str">
        <f t="shared" ca="1" si="77"/>
        <v xml:space="preserve"> </v>
      </c>
      <c r="L237" s="160" t="b">
        <f t="shared" si="69"/>
        <v>0</v>
      </c>
      <c r="M237" s="260">
        <v>7040</v>
      </c>
      <c r="N237" s="215" t="s">
        <v>294</v>
      </c>
      <c r="O237" s="261" t="s">
        <v>105</v>
      </c>
      <c r="P237" s="215" t="s">
        <v>14</v>
      </c>
      <c r="Q237" s="144">
        <f t="shared" si="78"/>
        <v>0</v>
      </c>
      <c r="R237" s="144">
        <f t="shared" si="79"/>
        <v>0</v>
      </c>
    </row>
    <row r="238" spans="1:18" x14ac:dyDescent="0.4">
      <c r="A238" s="239" t="str">
        <f t="shared" ca="1" si="67"/>
        <v xml:space="preserve"> </v>
      </c>
      <c r="B238" s="217" t="b">
        <f t="shared" si="66"/>
        <v>0</v>
      </c>
      <c r="C238" s="157" t="s">
        <v>283</v>
      </c>
      <c r="D238" s="157" t="s">
        <v>283</v>
      </c>
      <c r="E238" s="157" t="s">
        <v>283</v>
      </c>
      <c r="F238" s="157" t="s">
        <v>283</v>
      </c>
      <c r="G238" s="158" t="str">
        <f t="shared" ca="1" si="72"/>
        <v xml:space="preserve"> </v>
      </c>
      <c r="H238" s="158" t="b">
        <f t="shared" si="75"/>
        <v>0</v>
      </c>
      <c r="I238" s="160" t="str">
        <f t="shared" ca="1" si="76"/>
        <v xml:space="preserve"> </v>
      </c>
      <c r="J238" s="160" t="b">
        <f t="shared" si="68"/>
        <v>0</v>
      </c>
      <c r="K238" s="160" t="str">
        <f t="shared" ca="1" si="77"/>
        <v xml:space="preserve"> </v>
      </c>
      <c r="L238" s="160" t="b">
        <f t="shared" si="69"/>
        <v>0</v>
      </c>
      <c r="M238" s="260">
        <v>7050</v>
      </c>
      <c r="N238" s="215"/>
      <c r="O238" s="261" t="s">
        <v>106</v>
      </c>
      <c r="P238" s="215" t="s">
        <v>14</v>
      </c>
      <c r="Q238" s="144">
        <f t="shared" si="78"/>
        <v>0</v>
      </c>
      <c r="R238" s="144">
        <f t="shared" si="79"/>
        <v>0</v>
      </c>
    </row>
    <row r="239" spans="1:18" x14ac:dyDescent="0.4">
      <c r="A239" s="239" t="str">
        <f t="shared" ca="1" si="67"/>
        <v xml:space="preserve"> </v>
      </c>
      <c r="B239" s="217" t="b">
        <f t="shared" si="66"/>
        <v>0</v>
      </c>
      <c r="C239" s="157" t="s">
        <v>283</v>
      </c>
      <c r="D239" s="157" t="s">
        <v>283</v>
      </c>
      <c r="E239" s="157" t="s">
        <v>283</v>
      </c>
      <c r="F239" s="157" t="s">
        <v>283</v>
      </c>
      <c r="G239" s="158" t="str">
        <f t="shared" ca="1" si="72"/>
        <v xml:space="preserve"> </v>
      </c>
      <c r="H239" s="158" t="b">
        <f t="shared" si="75"/>
        <v>0</v>
      </c>
      <c r="I239" s="160" t="str">
        <f t="shared" ca="1" si="76"/>
        <v xml:space="preserve"> </v>
      </c>
      <c r="J239" s="160" t="b">
        <f t="shared" si="68"/>
        <v>0</v>
      </c>
      <c r="K239" s="160" t="str">
        <f t="shared" ca="1" si="77"/>
        <v xml:space="preserve"> </v>
      </c>
      <c r="L239" s="160" t="b">
        <f t="shared" si="69"/>
        <v>0</v>
      </c>
      <c r="M239" s="260">
        <v>7060</v>
      </c>
      <c r="N239" s="215"/>
      <c r="O239" s="261" t="s">
        <v>107</v>
      </c>
      <c r="P239" s="215" t="s">
        <v>14</v>
      </c>
      <c r="Q239" s="144">
        <f t="shared" si="78"/>
        <v>0</v>
      </c>
      <c r="R239" s="144">
        <f t="shared" si="79"/>
        <v>0</v>
      </c>
    </row>
    <row r="240" spans="1:18" x14ac:dyDescent="0.4">
      <c r="A240" s="239" t="str">
        <f t="shared" ca="1" si="67"/>
        <v xml:space="preserve"> </v>
      </c>
      <c r="B240" s="217" t="b">
        <f t="shared" si="66"/>
        <v>0</v>
      </c>
      <c r="C240" s="157" t="s">
        <v>283</v>
      </c>
      <c r="D240" s="157" t="s">
        <v>283</v>
      </c>
      <c r="E240" s="157" t="s">
        <v>283</v>
      </c>
      <c r="F240" s="157" t="s">
        <v>283</v>
      </c>
      <c r="G240" s="158" t="str">
        <f t="shared" ca="1" si="72"/>
        <v xml:space="preserve"> </v>
      </c>
      <c r="H240" s="158" t="b">
        <f t="shared" si="75"/>
        <v>0</v>
      </c>
      <c r="I240" s="160" t="str">
        <f t="shared" ca="1" si="76"/>
        <v xml:space="preserve"> </v>
      </c>
      <c r="J240" s="160" t="b">
        <f t="shared" si="68"/>
        <v>0</v>
      </c>
      <c r="K240" s="160" t="str">
        <f t="shared" ca="1" si="77"/>
        <v xml:space="preserve"> </v>
      </c>
      <c r="L240" s="160" t="b">
        <f t="shared" si="69"/>
        <v>0</v>
      </c>
      <c r="M240" s="260">
        <v>7070</v>
      </c>
      <c r="N240" s="215"/>
      <c r="O240" s="261" t="s">
        <v>108</v>
      </c>
      <c r="P240" s="215" t="s">
        <v>14</v>
      </c>
      <c r="Q240" s="144">
        <f t="shared" si="78"/>
        <v>0</v>
      </c>
      <c r="R240" s="144">
        <f t="shared" si="79"/>
        <v>0</v>
      </c>
    </row>
    <row r="241" spans="1:18" x14ac:dyDescent="0.4">
      <c r="A241" s="239" t="str">
        <f t="shared" ca="1" si="67"/>
        <v xml:space="preserve"> </v>
      </c>
      <c r="B241" s="217" t="b">
        <f t="shared" si="66"/>
        <v>0</v>
      </c>
      <c r="C241" s="157" t="s">
        <v>283</v>
      </c>
      <c r="D241" s="157" t="s">
        <v>283</v>
      </c>
      <c r="E241" s="157" t="s">
        <v>283</v>
      </c>
      <c r="F241" s="157" t="s">
        <v>283</v>
      </c>
      <c r="G241" s="158" t="str">
        <f t="shared" ca="1" si="72"/>
        <v xml:space="preserve"> </v>
      </c>
      <c r="H241" s="158" t="b">
        <f t="shared" si="75"/>
        <v>0</v>
      </c>
      <c r="I241" s="160" t="str">
        <f t="shared" ca="1" si="76"/>
        <v xml:space="preserve"> </v>
      </c>
      <c r="J241" s="160" t="b">
        <f t="shared" si="68"/>
        <v>0</v>
      </c>
      <c r="K241" s="160" t="str">
        <f t="shared" ca="1" si="77"/>
        <v xml:space="preserve"> </v>
      </c>
      <c r="L241" s="160" t="b">
        <f t="shared" si="69"/>
        <v>0</v>
      </c>
      <c r="M241" s="260">
        <v>7080</v>
      </c>
      <c r="N241" s="215"/>
      <c r="O241" s="261" t="s">
        <v>109</v>
      </c>
      <c r="P241" s="215" t="s">
        <v>14</v>
      </c>
      <c r="Q241" s="144">
        <f t="shared" si="78"/>
        <v>0</v>
      </c>
      <c r="R241" s="144">
        <f t="shared" si="79"/>
        <v>0</v>
      </c>
    </row>
    <row r="242" spans="1:18" x14ac:dyDescent="0.4">
      <c r="A242" s="239" t="str">
        <f t="shared" ca="1" si="67"/>
        <v xml:space="preserve"> </v>
      </c>
      <c r="B242" s="217" t="b">
        <f t="shared" si="66"/>
        <v>0</v>
      </c>
      <c r="C242" s="157" t="s">
        <v>283</v>
      </c>
      <c r="D242" s="157" t="s">
        <v>283</v>
      </c>
      <c r="E242" s="157" t="s">
        <v>283</v>
      </c>
      <c r="F242" s="157" t="s">
        <v>283</v>
      </c>
      <c r="G242" s="158" t="str">
        <f t="shared" ca="1" si="72"/>
        <v xml:space="preserve"> </v>
      </c>
      <c r="H242" s="158" t="b">
        <f t="shared" si="75"/>
        <v>0</v>
      </c>
      <c r="I242" s="160" t="str">
        <f t="shared" ca="1" si="76"/>
        <v xml:space="preserve"> </v>
      </c>
      <c r="J242" s="160" t="b">
        <f t="shared" si="68"/>
        <v>0</v>
      </c>
      <c r="K242" s="160" t="str">
        <f t="shared" ca="1" si="77"/>
        <v xml:space="preserve"> </v>
      </c>
      <c r="L242" s="160" t="b">
        <f t="shared" si="69"/>
        <v>0</v>
      </c>
      <c r="M242" s="260">
        <v>7090</v>
      </c>
      <c r="N242" s="215"/>
      <c r="O242" s="261" t="s">
        <v>110</v>
      </c>
      <c r="P242" s="215" t="s">
        <v>14</v>
      </c>
      <c r="Q242" s="144">
        <f t="shared" si="78"/>
        <v>0</v>
      </c>
      <c r="R242" s="144">
        <f t="shared" si="79"/>
        <v>0</v>
      </c>
    </row>
    <row r="243" spans="1:18" x14ac:dyDescent="0.4">
      <c r="A243" s="239" t="str">
        <f t="shared" ca="1" si="67"/>
        <v xml:space="preserve"> </v>
      </c>
      <c r="B243" s="217" t="b">
        <f t="shared" si="66"/>
        <v>0</v>
      </c>
      <c r="C243" s="157" t="s">
        <v>283</v>
      </c>
      <c r="D243" s="157" t="s">
        <v>283</v>
      </c>
      <c r="E243" s="157" t="s">
        <v>283</v>
      </c>
      <c r="F243" s="157" t="s">
        <v>283</v>
      </c>
      <c r="G243" s="158" t="str">
        <f t="shared" ca="1" si="72"/>
        <v xml:space="preserve"> </v>
      </c>
      <c r="H243" s="158" t="b">
        <f t="shared" si="75"/>
        <v>0</v>
      </c>
      <c r="I243" s="160" t="str">
        <f t="shared" ca="1" si="76"/>
        <v xml:space="preserve"> </v>
      </c>
      <c r="J243" s="160" t="b">
        <f t="shared" si="68"/>
        <v>0</v>
      </c>
      <c r="K243" s="160" t="str">
        <f t="shared" ca="1" si="77"/>
        <v xml:space="preserve"> </v>
      </c>
      <c r="L243" s="160" t="b">
        <f t="shared" si="69"/>
        <v>0</v>
      </c>
      <c r="M243" s="260">
        <v>7100</v>
      </c>
      <c r="N243" s="215"/>
      <c r="O243" s="261" t="s">
        <v>111</v>
      </c>
      <c r="P243" s="215" t="s">
        <v>14</v>
      </c>
      <c r="Q243" s="144">
        <f t="shared" si="78"/>
        <v>0</v>
      </c>
      <c r="R243" s="144">
        <f t="shared" si="79"/>
        <v>0</v>
      </c>
    </row>
    <row r="244" spans="1:18" x14ac:dyDescent="0.4">
      <c r="A244" s="239" t="str">
        <f t="shared" ca="1" si="67"/>
        <v xml:space="preserve"> </v>
      </c>
      <c r="B244" s="217" t="b">
        <f t="shared" si="66"/>
        <v>0</v>
      </c>
      <c r="C244" s="157" t="s">
        <v>283</v>
      </c>
      <c r="D244" s="157" t="s">
        <v>283</v>
      </c>
      <c r="E244" s="157" t="s">
        <v>283</v>
      </c>
      <c r="F244" s="157" t="s">
        <v>283</v>
      </c>
      <c r="G244" s="158" t="str">
        <f t="shared" ca="1" si="72"/>
        <v xml:space="preserve"> </v>
      </c>
      <c r="H244" s="158" t="b">
        <f t="shared" si="75"/>
        <v>0</v>
      </c>
      <c r="I244" s="160" t="str">
        <f t="shared" ca="1" si="76"/>
        <v xml:space="preserve"> </v>
      </c>
      <c r="J244" s="160" t="b">
        <f t="shared" si="68"/>
        <v>0</v>
      </c>
      <c r="K244" s="160" t="str">
        <f t="shared" ca="1" si="77"/>
        <v xml:space="preserve"> </v>
      </c>
      <c r="L244" s="160" t="b">
        <f t="shared" si="69"/>
        <v>0</v>
      </c>
      <c r="M244" s="260">
        <v>7110</v>
      </c>
      <c r="N244" s="215"/>
      <c r="O244" s="261" t="s">
        <v>112</v>
      </c>
      <c r="P244" s="215" t="s">
        <v>14</v>
      </c>
      <c r="Q244" s="144">
        <f t="shared" si="78"/>
        <v>0</v>
      </c>
      <c r="R244" s="144">
        <f t="shared" si="79"/>
        <v>0</v>
      </c>
    </row>
    <row r="245" spans="1:18" x14ac:dyDescent="0.4">
      <c r="A245" s="239" t="str">
        <f t="shared" ca="1" si="67"/>
        <v xml:space="preserve"> </v>
      </c>
      <c r="B245" s="217" t="b">
        <f t="shared" si="66"/>
        <v>0</v>
      </c>
      <c r="C245" s="157" t="s">
        <v>283</v>
      </c>
      <c r="D245" s="157" t="s">
        <v>283</v>
      </c>
      <c r="E245" s="157" t="s">
        <v>283</v>
      </c>
      <c r="F245" s="157" t="s">
        <v>283</v>
      </c>
      <c r="G245" s="158" t="str">
        <f t="shared" ca="1" si="72"/>
        <v xml:space="preserve"> </v>
      </c>
      <c r="H245" s="158" t="b">
        <f t="shared" si="75"/>
        <v>0</v>
      </c>
      <c r="I245" s="160" t="str">
        <f t="shared" ca="1" si="76"/>
        <v xml:space="preserve"> </v>
      </c>
      <c r="J245" s="160" t="b">
        <f t="shared" si="68"/>
        <v>0</v>
      </c>
      <c r="K245" s="160" t="str">
        <f t="shared" ca="1" si="77"/>
        <v xml:space="preserve"> </v>
      </c>
      <c r="L245" s="160" t="b">
        <f t="shared" si="69"/>
        <v>0</v>
      </c>
      <c r="M245" s="260">
        <v>7130</v>
      </c>
      <c r="N245" s="215"/>
      <c r="O245" s="261" t="s">
        <v>113</v>
      </c>
      <c r="P245" s="215" t="s">
        <v>14</v>
      </c>
      <c r="Q245" s="144">
        <f t="shared" si="78"/>
        <v>0</v>
      </c>
      <c r="R245" s="144">
        <f t="shared" si="79"/>
        <v>0</v>
      </c>
    </row>
    <row r="246" spans="1:18" x14ac:dyDescent="0.4">
      <c r="A246" s="239" t="str">
        <f t="shared" ca="1" si="67"/>
        <v xml:space="preserve"> </v>
      </c>
      <c r="B246" s="217" t="b">
        <f t="shared" si="66"/>
        <v>0</v>
      </c>
      <c r="C246" s="157" t="s">
        <v>283</v>
      </c>
      <c r="D246" s="157" t="s">
        <v>283</v>
      </c>
      <c r="E246" s="157" t="s">
        <v>283</v>
      </c>
      <c r="F246" s="157" t="s">
        <v>283</v>
      </c>
      <c r="G246" s="158" t="str">
        <f t="shared" ca="1" si="72"/>
        <v xml:space="preserve"> </v>
      </c>
      <c r="H246" s="158" t="b">
        <f t="shared" si="75"/>
        <v>0</v>
      </c>
      <c r="I246" s="160" t="str">
        <f t="shared" ca="1" si="76"/>
        <v xml:space="preserve"> </v>
      </c>
      <c r="J246" s="160" t="b">
        <f t="shared" si="68"/>
        <v>0</v>
      </c>
      <c r="K246" s="160" t="str">
        <f t="shared" ca="1" si="77"/>
        <v xml:space="preserve"> </v>
      </c>
      <c r="L246" s="160" t="b">
        <f t="shared" si="69"/>
        <v>0</v>
      </c>
      <c r="M246" s="260">
        <v>7140</v>
      </c>
      <c r="N246" s="215"/>
      <c r="O246" s="261" t="s">
        <v>114</v>
      </c>
      <c r="P246" s="215" t="s">
        <v>14</v>
      </c>
      <c r="Q246" s="144">
        <f t="shared" si="78"/>
        <v>0</v>
      </c>
      <c r="R246" s="144">
        <f t="shared" si="79"/>
        <v>0</v>
      </c>
    </row>
    <row r="247" spans="1:18" x14ac:dyDescent="0.4">
      <c r="A247" s="239" t="str">
        <f t="shared" ca="1" si="67"/>
        <v xml:space="preserve"> </v>
      </c>
      <c r="B247" s="217" t="b">
        <f t="shared" si="66"/>
        <v>0</v>
      </c>
      <c r="C247" s="157" t="s">
        <v>283</v>
      </c>
      <c r="D247" s="157" t="s">
        <v>283</v>
      </c>
      <c r="E247" s="157" t="s">
        <v>283</v>
      </c>
      <c r="F247" s="157" t="s">
        <v>283</v>
      </c>
      <c r="G247" s="158" t="str">
        <f t="shared" ca="1" si="72"/>
        <v xml:space="preserve"> </v>
      </c>
      <c r="H247" s="158" t="b">
        <f t="shared" si="75"/>
        <v>0</v>
      </c>
      <c r="I247" s="160" t="str">
        <f t="shared" ca="1" si="76"/>
        <v xml:space="preserve"> </v>
      </c>
      <c r="J247" s="160" t="b">
        <f t="shared" si="68"/>
        <v>0</v>
      </c>
      <c r="K247" s="160" t="str">
        <f t="shared" ca="1" si="77"/>
        <v xml:space="preserve"> </v>
      </c>
      <c r="L247" s="160" t="b">
        <f t="shared" si="69"/>
        <v>0</v>
      </c>
      <c r="M247" s="260">
        <v>7150</v>
      </c>
      <c r="N247" s="215"/>
      <c r="O247" s="261" t="s">
        <v>110</v>
      </c>
      <c r="P247" s="215" t="s">
        <v>14</v>
      </c>
      <c r="Q247" s="144">
        <f t="shared" si="78"/>
        <v>0</v>
      </c>
      <c r="R247" s="144">
        <f t="shared" si="79"/>
        <v>0</v>
      </c>
    </row>
    <row r="248" spans="1:18" x14ac:dyDescent="0.4">
      <c r="A248" s="239" t="str">
        <f t="shared" ca="1" si="67"/>
        <v xml:space="preserve"> </v>
      </c>
      <c r="B248" s="217" t="b">
        <f t="shared" si="66"/>
        <v>0</v>
      </c>
      <c r="C248" s="157" t="s">
        <v>283</v>
      </c>
      <c r="D248" s="157" t="s">
        <v>283</v>
      </c>
      <c r="E248" s="157" t="s">
        <v>283</v>
      </c>
      <c r="F248" s="157" t="s">
        <v>283</v>
      </c>
      <c r="G248" s="158" t="str">
        <f t="shared" ca="1" si="72"/>
        <v xml:space="preserve"> </v>
      </c>
      <c r="H248" s="158" t="b">
        <f t="shared" si="75"/>
        <v>0</v>
      </c>
      <c r="I248" s="160" t="str">
        <f t="shared" ca="1" si="76"/>
        <v xml:space="preserve"> </v>
      </c>
      <c r="J248" s="160" t="b">
        <f t="shared" si="68"/>
        <v>0</v>
      </c>
      <c r="K248" s="160" t="str">
        <f t="shared" ca="1" si="77"/>
        <v xml:space="preserve"> </v>
      </c>
      <c r="L248" s="160" t="b">
        <f t="shared" si="69"/>
        <v>0</v>
      </c>
      <c r="M248" s="260">
        <v>7160</v>
      </c>
      <c r="N248" s="215"/>
      <c r="O248" s="261" t="s">
        <v>115</v>
      </c>
      <c r="P248" s="215" t="s">
        <v>14</v>
      </c>
      <c r="Q248" s="144">
        <f t="shared" si="78"/>
        <v>0</v>
      </c>
      <c r="R248" s="144">
        <f t="shared" si="79"/>
        <v>0</v>
      </c>
    </row>
    <row r="249" spans="1:18" x14ac:dyDescent="0.4">
      <c r="A249" s="239" t="s">
        <v>371</v>
      </c>
      <c r="B249" s="217" t="s">
        <v>416</v>
      </c>
      <c r="C249" s="157" t="s">
        <v>283</v>
      </c>
      <c r="D249" s="157" t="s">
        <v>283</v>
      </c>
      <c r="E249" s="157" t="s">
        <v>283</v>
      </c>
      <c r="F249" s="157" t="s">
        <v>283</v>
      </c>
      <c r="G249" s="158" t="str">
        <f t="shared" ca="1" si="72"/>
        <v xml:space="preserve"> </v>
      </c>
      <c r="H249" s="158" t="b">
        <f t="shared" si="75"/>
        <v>0</v>
      </c>
      <c r="I249" s="160" t="s">
        <v>283</v>
      </c>
      <c r="J249" s="160" t="s">
        <v>283</v>
      </c>
      <c r="K249" s="160" t="s">
        <v>283</v>
      </c>
      <c r="L249" s="160" t="s">
        <v>283</v>
      </c>
      <c r="N249" s="116"/>
      <c r="O249" s="112" t="s">
        <v>276</v>
      </c>
      <c r="Q249" s="144">
        <f>SUMIF(P236:P248,"貸",Q236:Q248)-SUMIF(P236:P248,"借",Q236:Q248)</f>
        <v>0</v>
      </c>
      <c r="R249" s="144">
        <f>SUMIF(P236:P248,"貸",R236:R248)-SUMIF(P236:P248,"借",R236:R248)</f>
        <v>0</v>
      </c>
    </row>
    <row r="250" spans="1:18" ht="17" hidden="1" customHeight="1" x14ac:dyDescent="0.4">
      <c r="A250" s="239" t="s">
        <v>371</v>
      </c>
      <c r="B250" s="217" t="b">
        <f t="shared" si="66"/>
        <v>0</v>
      </c>
      <c r="C250" s="157" t="s">
        <v>283</v>
      </c>
      <c r="D250" s="157" t="s">
        <v>283</v>
      </c>
      <c r="E250" s="157" t="s">
        <v>283</v>
      </c>
      <c r="F250" s="157" t="s">
        <v>283</v>
      </c>
      <c r="G250" s="158" t="str">
        <f t="shared" ca="1" si="72"/>
        <v xml:space="preserve"> </v>
      </c>
      <c r="H250" s="158" t="b">
        <f>H249</f>
        <v>0</v>
      </c>
      <c r="I250" s="160" t="s">
        <v>283</v>
      </c>
      <c r="J250" s="160" t="s">
        <v>283</v>
      </c>
      <c r="K250" s="160" t="s">
        <v>283</v>
      </c>
      <c r="L250" s="160" t="s">
        <v>283</v>
      </c>
      <c r="N250" s="116"/>
      <c r="O250" s="112" t="s">
        <v>368</v>
      </c>
      <c r="Q250" s="144"/>
      <c r="R250" s="144"/>
    </row>
    <row r="251" spans="1:18" x14ac:dyDescent="0.4">
      <c r="A251" s="239" t="s">
        <v>371</v>
      </c>
      <c r="B251" s="217" t="s">
        <v>416</v>
      </c>
      <c r="C251" s="157" t="s">
        <v>283</v>
      </c>
      <c r="D251" s="157" t="s">
        <v>283</v>
      </c>
      <c r="E251" s="157" t="s">
        <v>283</v>
      </c>
      <c r="F251" s="157" t="s">
        <v>283</v>
      </c>
      <c r="G251" s="158" t="str">
        <f t="shared" ca="1" si="72"/>
        <v xml:space="preserve"> </v>
      </c>
      <c r="H251" s="158" t="b">
        <f>H261</f>
        <v>0</v>
      </c>
      <c r="I251" s="160" t="s">
        <v>283</v>
      </c>
      <c r="J251" s="160" t="s">
        <v>283</v>
      </c>
      <c r="K251" s="160" t="s">
        <v>283</v>
      </c>
      <c r="L251" s="160" t="s">
        <v>283</v>
      </c>
      <c r="N251" s="116"/>
      <c r="O251" s="112" t="s">
        <v>275</v>
      </c>
      <c r="Q251" s="144"/>
      <c r="R251" s="144"/>
    </row>
    <row r="252" spans="1:18" x14ac:dyDescent="0.4">
      <c r="A252" s="239" t="str">
        <f t="shared" ca="1" si="67"/>
        <v xml:space="preserve"> </v>
      </c>
      <c r="B252" s="217" t="b">
        <f t="shared" si="66"/>
        <v>0</v>
      </c>
      <c r="C252" s="157" t="s">
        <v>283</v>
      </c>
      <c r="D252" s="157" t="s">
        <v>283</v>
      </c>
      <c r="E252" s="157" t="s">
        <v>283</v>
      </c>
      <c r="F252" s="157" t="s">
        <v>283</v>
      </c>
      <c r="G252" s="158" t="str">
        <f t="shared" ca="1" si="72"/>
        <v xml:space="preserve"> </v>
      </c>
      <c r="H252" s="158" t="b">
        <f t="shared" si="75"/>
        <v>0</v>
      </c>
      <c r="I252" s="160" t="str">
        <f t="shared" ref="I252:I260" ca="1" si="80">IF(J252,COUNTIF(OFFSET(J252,ROW()*-1+3,,ROW()-2),TRUE)," ")</f>
        <v xml:space="preserve"> </v>
      </c>
      <c r="J252" s="160" t="b">
        <f t="shared" si="68"/>
        <v>0</v>
      </c>
      <c r="K252" s="160" t="str">
        <f t="shared" ref="K252:K260" ca="1" si="81">IF(L252,COUNTIF(OFFSET(L252,ROW()*-1+3,,ROW()-2),TRUE)," ")</f>
        <v xml:space="preserve"> </v>
      </c>
      <c r="L252" s="160" t="b">
        <f t="shared" si="69"/>
        <v>0</v>
      </c>
      <c r="M252" s="260">
        <v>8010</v>
      </c>
      <c r="N252" s="215"/>
      <c r="O252" s="261" t="s">
        <v>116</v>
      </c>
      <c r="P252" s="215" t="s">
        <v>11</v>
      </c>
      <c r="Q252" s="144">
        <f t="shared" ref="Q252:Q260" si="82">IF(N252="Y",IF($P252="借",SUMPRODUCT((傳票日期&lt;=資產負債表日)*(傳票科目=$M252)*(傳票借方))-SUMPRODUCT((傳票日期&lt;=資產負債表日)*(傳票科目=$M252)*(傳票貸方)),SUMPRODUCT((傳票日期&lt;=資產負債表日)*(傳票科目=$M252)*(傳票貸方))-SUMPRODUCT((傳票日期&lt;=資產負債表日)*(傳票科目=$M252)*(傳票借方))),0)</f>
        <v>0</v>
      </c>
      <c r="R252" s="144">
        <f t="shared" ref="R252:R260" si="83">IF(N252="Y",IF($P252="借",SUMPRODUCT((傳票日期&gt;=損益表起日)*(傳票日期&lt;=損益表訖日)*(傳票科目=$M252)*(傳票借方))-SUMPRODUCT((傳票日期&gt;=損益表起日)*(傳票日期&lt;=損益表訖日)*(傳票科目=$M252)*(傳票貸方)),SUMPRODUCT((傳票日期&gt;=損益表起日)*(傳票日期&lt;=損益表訖日)*(傳票科目=$M252)*(傳票貸方))-SUMPRODUCT((傳票日期&gt;=損益表起日)*(傳票日期&lt;=損益表訖日)*(傳票科目=$M252)*(傳票借方))),0)</f>
        <v>0</v>
      </c>
    </row>
    <row r="253" spans="1:18" x14ac:dyDescent="0.4">
      <c r="A253" s="239" t="str">
        <f t="shared" ca="1" si="67"/>
        <v xml:space="preserve"> </v>
      </c>
      <c r="B253" s="217" t="b">
        <f t="shared" si="66"/>
        <v>0</v>
      </c>
      <c r="C253" s="157" t="s">
        <v>283</v>
      </c>
      <c r="D253" s="157" t="s">
        <v>283</v>
      </c>
      <c r="E253" s="157" t="s">
        <v>283</v>
      </c>
      <c r="F253" s="157" t="s">
        <v>283</v>
      </c>
      <c r="G253" s="158" t="str">
        <f t="shared" ca="1" si="72"/>
        <v xml:space="preserve"> </v>
      </c>
      <c r="H253" s="158" t="b">
        <f t="shared" si="75"/>
        <v>0</v>
      </c>
      <c r="I253" s="160" t="str">
        <f t="shared" ca="1" si="80"/>
        <v xml:space="preserve"> </v>
      </c>
      <c r="J253" s="160" t="b">
        <f t="shared" si="68"/>
        <v>0</v>
      </c>
      <c r="K253" s="160" t="str">
        <f t="shared" ca="1" si="81"/>
        <v xml:space="preserve"> </v>
      </c>
      <c r="L253" s="160" t="b">
        <f t="shared" si="69"/>
        <v>0</v>
      </c>
      <c r="M253" s="260">
        <v>8020</v>
      </c>
      <c r="N253" s="215"/>
      <c r="O253" s="261" t="s">
        <v>117</v>
      </c>
      <c r="P253" s="215" t="s">
        <v>11</v>
      </c>
      <c r="Q253" s="144">
        <f t="shared" si="82"/>
        <v>0</v>
      </c>
      <c r="R253" s="144">
        <f t="shared" si="83"/>
        <v>0</v>
      </c>
    </row>
    <row r="254" spans="1:18" x14ac:dyDescent="0.4">
      <c r="A254" s="239" t="str">
        <f t="shared" ca="1" si="67"/>
        <v xml:space="preserve"> </v>
      </c>
      <c r="B254" s="217" t="b">
        <f t="shared" si="66"/>
        <v>0</v>
      </c>
      <c r="C254" s="157" t="s">
        <v>283</v>
      </c>
      <c r="D254" s="157" t="s">
        <v>283</v>
      </c>
      <c r="E254" s="157" t="s">
        <v>283</v>
      </c>
      <c r="F254" s="157" t="s">
        <v>283</v>
      </c>
      <c r="G254" s="158" t="str">
        <f t="shared" ca="1" si="72"/>
        <v xml:space="preserve"> </v>
      </c>
      <c r="H254" s="158" t="b">
        <f t="shared" si="75"/>
        <v>0</v>
      </c>
      <c r="I254" s="160" t="str">
        <f t="shared" ca="1" si="80"/>
        <v xml:space="preserve"> </v>
      </c>
      <c r="J254" s="160" t="b">
        <f t="shared" si="68"/>
        <v>0</v>
      </c>
      <c r="K254" s="160" t="str">
        <f t="shared" ca="1" si="81"/>
        <v xml:space="preserve"> </v>
      </c>
      <c r="L254" s="160" t="b">
        <f t="shared" si="69"/>
        <v>0</v>
      </c>
      <c r="M254" s="260">
        <v>8030</v>
      </c>
      <c r="N254" s="215"/>
      <c r="O254" s="261" t="s">
        <v>118</v>
      </c>
      <c r="P254" s="215" t="s">
        <v>11</v>
      </c>
      <c r="Q254" s="144">
        <f t="shared" si="82"/>
        <v>0</v>
      </c>
      <c r="R254" s="144">
        <f t="shared" si="83"/>
        <v>0</v>
      </c>
    </row>
    <row r="255" spans="1:18" x14ac:dyDescent="0.4">
      <c r="A255" s="239" t="str">
        <f t="shared" ca="1" si="67"/>
        <v xml:space="preserve"> </v>
      </c>
      <c r="B255" s="217" t="b">
        <f t="shared" si="66"/>
        <v>0</v>
      </c>
      <c r="C255" s="157" t="s">
        <v>283</v>
      </c>
      <c r="D255" s="157" t="s">
        <v>283</v>
      </c>
      <c r="E255" s="157" t="s">
        <v>283</v>
      </c>
      <c r="F255" s="157" t="s">
        <v>283</v>
      </c>
      <c r="G255" s="158" t="str">
        <f t="shared" ca="1" si="72"/>
        <v xml:space="preserve"> </v>
      </c>
      <c r="H255" s="158" t="b">
        <f t="shared" si="75"/>
        <v>0</v>
      </c>
      <c r="I255" s="160" t="str">
        <f t="shared" ca="1" si="80"/>
        <v xml:space="preserve"> </v>
      </c>
      <c r="J255" s="160" t="b">
        <f t="shared" si="68"/>
        <v>0</v>
      </c>
      <c r="K255" s="160" t="str">
        <f t="shared" ca="1" si="81"/>
        <v xml:space="preserve"> </v>
      </c>
      <c r="L255" s="160" t="b">
        <f t="shared" si="69"/>
        <v>0</v>
      </c>
      <c r="M255" s="260">
        <v>8040</v>
      </c>
      <c r="N255" s="215"/>
      <c r="O255" s="261" t="s">
        <v>119</v>
      </c>
      <c r="P255" s="215" t="s">
        <v>11</v>
      </c>
      <c r="Q255" s="144">
        <f t="shared" si="82"/>
        <v>0</v>
      </c>
      <c r="R255" s="144">
        <f t="shared" si="83"/>
        <v>0</v>
      </c>
    </row>
    <row r="256" spans="1:18" x14ac:dyDescent="0.4">
      <c r="A256" s="239" t="str">
        <f t="shared" ca="1" si="67"/>
        <v xml:space="preserve"> </v>
      </c>
      <c r="B256" s="217" t="b">
        <f t="shared" si="66"/>
        <v>0</v>
      </c>
      <c r="C256" s="157" t="s">
        <v>283</v>
      </c>
      <c r="D256" s="157" t="s">
        <v>283</v>
      </c>
      <c r="E256" s="157" t="s">
        <v>283</v>
      </c>
      <c r="F256" s="157" t="s">
        <v>283</v>
      </c>
      <c r="G256" s="158" t="str">
        <f t="shared" ca="1" si="72"/>
        <v xml:space="preserve"> </v>
      </c>
      <c r="H256" s="158" t="b">
        <f t="shared" si="75"/>
        <v>0</v>
      </c>
      <c r="I256" s="160" t="str">
        <f t="shared" ca="1" si="80"/>
        <v xml:space="preserve"> </v>
      </c>
      <c r="J256" s="160" t="b">
        <f t="shared" si="68"/>
        <v>0</v>
      </c>
      <c r="K256" s="160" t="str">
        <f t="shared" ca="1" si="81"/>
        <v xml:space="preserve"> </v>
      </c>
      <c r="L256" s="160" t="b">
        <f t="shared" si="69"/>
        <v>0</v>
      </c>
      <c r="M256" s="260">
        <v>8050</v>
      </c>
      <c r="N256" s="215"/>
      <c r="O256" s="261" t="s">
        <v>120</v>
      </c>
      <c r="P256" s="215" t="s">
        <v>11</v>
      </c>
      <c r="Q256" s="144">
        <f t="shared" si="82"/>
        <v>0</v>
      </c>
      <c r="R256" s="144">
        <f t="shared" si="83"/>
        <v>0</v>
      </c>
    </row>
    <row r="257" spans="1:18" x14ac:dyDescent="0.4">
      <c r="A257" s="239" t="str">
        <f t="shared" ca="1" si="67"/>
        <v xml:space="preserve"> </v>
      </c>
      <c r="B257" s="217" t="b">
        <f t="shared" si="66"/>
        <v>0</v>
      </c>
      <c r="C257" s="157" t="s">
        <v>283</v>
      </c>
      <c r="D257" s="157" t="s">
        <v>283</v>
      </c>
      <c r="E257" s="157" t="s">
        <v>283</v>
      </c>
      <c r="F257" s="157" t="s">
        <v>283</v>
      </c>
      <c r="G257" s="158" t="str">
        <f t="shared" ca="1" si="72"/>
        <v xml:space="preserve"> </v>
      </c>
      <c r="H257" s="158" t="b">
        <f t="shared" si="75"/>
        <v>0</v>
      </c>
      <c r="I257" s="160" t="str">
        <f t="shared" ca="1" si="80"/>
        <v xml:space="preserve"> </v>
      </c>
      <c r="J257" s="160" t="b">
        <f t="shared" si="68"/>
        <v>0</v>
      </c>
      <c r="K257" s="160" t="str">
        <f t="shared" ca="1" si="81"/>
        <v xml:space="preserve"> </v>
      </c>
      <c r="L257" s="160" t="b">
        <f t="shared" si="69"/>
        <v>0</v>
      </c>
      <c r="M257" s="260">
        <v>8060</v>
      </c>
      <c r="N257" s="215"/>
      <c r="O257" s="261" t="s">
        <v>121</v>
      </c>
      <c r="P257" s="215" t="s">
        <v>11</v>
      </c>
      <c r="Q257" s="144">
        <f t="shared" si="82"/>
        <v>0</v>
      </c>
      <c r="R257" s="144">
        <f t="shared" si="83"/>
        <v>0</v>
      </c>
    </row>
    <row r="258" spans="1:18" x14ac:dyDescent="0.4">
      <c r="A258" s="239" t="str">
        <f t="shared" ca="1" si="67"/>
        <v xml:space="preserve"> </v>
      </c>
      <c r="B258" s="217" t="b">
        <f t="shared" si="66"/>
        <v>0</v>
      </c>
      <c r="C258" s="157" t="s">
        <v>283</v>
      </c>
      <c r="D258" s="157" t="s">
        <v>283</v>
      </c>
      <c r="E258" s="157" t="s">
        <v>283</v>
      </c>
      <c r="F258" s="157" t="s">
        <v>283</v>
      </c>
      <c r="G258" s="158" t="str">
        <f t="shared" ca="1" si="72"/>
        <v xml:space="preserve"> </v>
      </c>
      <c r="H258" s="158" t="b">
        <f t="shared" si="75"/>
        <v>0</v>
      </c>
      <c r="I258" s="160" t="str">
        <f t="shared" ca="1" si="80"/>
        <v xml:space="preserve"> </v>
      </c>
      <c r="J258" s="160" t="b">
        <f t="shared" si="68"/>
        <v>0</v>
      </c>
      <c r="K258" s="160" t="str">
        <f t="shared" ca="1" si="81"/>
        <v xml:space="preserve"> </v>
      </c>
      <c r="L258" s="160" t="b">
        <f t="shared" si="69"/>
        <v>0</v>
      </c>
      <c r="M258" s="260">
        <v>8070</v>
      </c>
      <c r="N258" s="215"/>
      <c r="O258" s="261" t="s">
        <v>122</v>
      </c>
      <c r="P258" s="215" t="s">
        <v>11</v>
      </c>
      <c r="Q258" s="144">
        <f t="shared" si="82"/>
        <v>0</v>
      </c>
      <c r="R258" s="144">
        <f t="shared" si="83"/>
        <v>0</v>
      </c>
    </row>
    <row r="259" spans="1:18" x14ac:dyDescent="0.4">
      <c r="A259" s="239" t="str">
        <f t="shared" ca="1" si="67"/>
        <v xml:space="preserve"> </v>
      </c>
      <c r="B259" s="217" t="b">
        <f t="shared" si="66"/>
        <v>0</v>
      </c>
      <c r="C259" s="157" t="s">
        <v>283</v>
      </c>
      <c r="D259" s="157" t="s">
        <v>283</v>
      </c>
      <c r="E259" s="157" t="s">
        <v>283</v>
      </c>
      <c r="F259" s="157" t="s">
        <v>283</v>
      </c>
      <c r="G259" s="158" t="str">
        <f t="shared" ca="1" si="72"/>
        <v xml:space="preserve"> </v>
      </c>
      <c r="H259" s="158" t="b">
        <f t="shared" si="75"/>
        <v>0</v>
      </c>
      <c r="I259" s="160" t="str">
        <f t="shared" ca="1" si="80"/>
        <v xml:space="preserve"> </v>
      </c>
      <c r="J259" s="160" t="b">
        <f t="shared" si="68"/>
        <v>0</v>
      </c>
      <c r="K259" s="160" t="str">
        <f t="shared" ca="1" si="81"/>
        <v xml:space="preserve"> </v>
      </c>
      <c r="L259" s="160" t="b">
        <f t="shared" si="69"/>
        <v>0</v>
      </c>
      <c r="M259" s="260">
        <v>8080</v>
      </c>
      <c r="N259" s="215"/>
      <c r="O259" s="261" t="s">
        <v>123</v>
      </c>
      <c r="P259" s="215" t="s">
        <v>11</v>
      </c>
      <c r="Q259" s="144">
        <f t="shared" si="82"/>
        <v>0</v>
      </c>
      <c r="R259" s="144">
        <f t="shared" si="83"/>
        <v>0</v>
      </c>
    </row>
    <row r="260" spans="1:18" x14ac:dyDescent="0.4">
      <c r="A260" s="239" t="str">
        <f t="shared" ca="1" si="67"/>
        <v xml:space="preserve"> </v>
      </c>
      <c r="B260" s="217" t="b">
        <f t="shared" si="66"/>
        <v>0</v>
      </c>
      <c r="C260" s="157" t="s">
        <v>283</v>
      </c>
      <c r="D260" s="157" t="s">
        <v>283</v>
      </c>
      <c r="E260" s="157" t="s">
        <v>283</v>
      </c>
      <c r="F260" s="157" t="s">
        <v>283</v>
      </c>
      <c r="G260" s="158" t="str">
        <f t="shared" ca="1" si="72"/>
        <v xml:space="preserve"> </v>
      </c>
      <c r="H260" s="158" t="b">
        <f t="shared" si="75"/>
        <v>0</v>
      </c>
      <c r="I260" s="160" t="str">
        <f t="shared" ca="1" si="80"/>
        <v xml:space="preserve"> </v>
      </c>
      <c r="J260" s="160" t="b">
        <f t="shared" si="68"/>
        <v>0</v>
      </c>
      <c r="K260" s="160" t="str">
        <f t="shared" ca="1" si="81"/>
        <v xml:space="preserve"> </v>
      </c>
      <c r="L260" s="160" t="b">
        <f t="shared" si="69"/>
        <v>0</v>
      </c>
      <c r="M260" s="260">
        <v>8090</v>
      </c>
      <c r="N260" s="215"/>
      <c r="O260" s="261" t="s">
        <v>70</v>
      </c>
      <c r="P260" s="215" t="s">
        <v>11</v>
      </c>
      <c r="Q260" s="144">
        <f t="shared" si="82"/>
        <v>0</v>
      </c>
      <c r="R260" s="144">
        <f t="shared" si="83"/>
        <v>0</v>
      </c>
    </row>
    <row r="261" spans="1:18" x14ac:dyDescent="0.4">
      <c r="A261" s="239" t="str">
        <f t="shared" ca="1" si="67"/>
        <v xml:space="preserve"> </v>
      </c>
      <c r="B261" s="217"/>
      <c r="C261" s="157" t="s">
        <v>283</v>
      </c>
      <c r="D261" s="157" t="s">
        <v>283</v>
      </c>
      <c r="E261" s="157" t="s">
        <v>283</v>
      </c>
      <c r="F261" s="157" t="s">
        <v>283</v>
      </c>
      <c r="G261" s="158" t="str">
        <f t="shared" ca="1" si="72"/>
        <v xml:space="preserve"> </v>
      </c>
      <c r="H261" s="158" t="b">
        <f t="shared" si="75"/>
        <v>0</v>
      </c>
      <c r="I261" s="160" t="s">
        <v>283</v>
      </c>
      <c r="J261" s="160" t="s">
        <v>283</v>
      </c>
      <c r="K261" s="160" t="s">
        <v>283</v>
      </c>
      <c r="L261" s="160" t="s">
        <v>283</v>
      </c>
      <c r="N261" s="116"/>
      <c r="O261" s="112" t="s">
        <v>277</v>
      </c>
      <c r="Q261" s="144">
        <f>SUMIF(P252:P260,"借",Q252:Q260)-SUMIF(P252:P260,"貸",Q252:Q260)</f>
        <v>0</v>
      </c>
      <c r="R261" s="144">
        <f>SUMIF(P252:P260,"借",R252:R260)-SUMIF(P252:P260,"貸",R252:R260)</f>
        <v>0</v>
      </c>
    </row>
    <row r="262" spans="1:18" ht="17" hidden="1" customHeight="1" x14ac:dyDescent="0.4">
      <c r="A262" s="239" t="s">
        <v>371</v>
      </c>
      <c r="B262" s="217" t="b">
        <f t="shared" ref="B262:B266" si="84">N262="Y"</f>
        <v>0</v>
      </c>
      <c r="C262" s="157" t="s">
        <v>283</v>
      </c>
      <c r="D262" s="157" t="s">
        <v>283</v>
      </c>
      <c r="E262" s="157" t="s">
        <v>283</v>
      </c>
      <c r="F262" s="157" t="s">
        <v>283</v>
      </c>
      <c r="G262" s="158" t="str">
        <f t="shared" ref="G262" ca="1" si="85">IF(H262,COUNTIF(OFFSET(H262,ROW()*-1+3,,ROW()-2),TRUE)," ")</f>
        <v xml:space="preserve"> </v>
      </c>
      <c r="H262" s="158" t="b">
        <f>H261</f>
        <v>0</v>
      </c>
      <c r="I262" s="160" t="s">
        <v>283</v>
      </c>
      <c r="J262" s="160" t="s">
        <v>283</v>
      </c>
      <c r="K262" s="160" t="s">
        <v>283</v>
      </c>
      <c r="L262" s="160" t="s">
        <v>283</v>
      </c>
      <c r="N262" s="116"/>
      <c r="O262" s="112" t="s">
        <v>368</v>
      </c>
      <c r="Q262" s="144"/>
      <c r="R262" s="144"/>
    </row>
    <row r="263" spans="1:18" x14ac:dyDescent="0.4">
      <c r="A263" s="239" t="s">
        <v>371</v>
      </c>
      <c r="B263" s="217" t="s">
        <v>416</v>
      </c>
      <c r="C263" s="157" t="s">
        <v>283</v>
      </c>
      <c r="D263" s="157" t="s">
        <v>283</v>
      </c>
      <c r="E263" s="157" t="s">
        <v>283</v>
      </c>
      <c r="F263" s="157" t="s">
        <v>283</v>
      </c>
      <c r="G263" s="158">
        <f t="shared" ca="1" si="72"/>
        <v>13</v>
      </c>
      <c r="H263" s="158" t="b">
        <f t="shared" si="75"/>
        <v>1</v>
      </c>
      <c r="I263" s="160" t="s">
        <v>283</v>
      </c>
      <c r="J263" s="160" t="s">
        <v>283</v>
      </c>
      <c r="K263" s="160" t="s">
        <v>283</v>
      </c>
      <c r="L263" s="160" t="s">
        <v>283</v>
      </c>
      <c r="N263" s="116"/>
      <c r="O263" s="112" t="s">
        <v>279</v>
      </c>
      <c r="Q263" s="144">
        <f>Q233+Q249-Q261</f>
        <v>5500</v>
      </c>
      <c r="R263" s="144">
        <f>R233+R249-R261</f>
        <v>5500</v>
      </c>
    </row>
    <row r="264" spans="1:18" x14ac:dyDescent="0.4">
      <c r="A264" s="239">
        <f t="shared" ref="A264:A266" ca="1" si="86">IF(B264,COUNTIF(OFFSET(B264,ROW()*-1+3,,ROW()-2),TRUE)," ")</f>
        <v>54</v>
      </c>
      <c r="B264" s="217" t="b">
        <f t="shared" si="84"/>
        <v>1</v>
      </c>
      <c r="C264" s="157" t="s">
        <v>283</v>
      </c>
      <c r="D264" s="157" t="s">
        <v>283</v>
      </c>
      <c r="E264" s="157" t="s">
        <v>283</v>
      </c>
      <c r="F264" s="157" t="s">
        <v>283</v>
      </c>
      <c r="G264" s="158">
        <f t="shared" ca="1" si="72"/>
        <v>14</v>
      </c>
      <c r="H264" s="158" t="b">
        <f>H263</f>
        <v>1</v>
      </c>
      <c r="I264" s="160" t="str">
        <f t="shared" ref="I264" ca="1" si="87">IF(J264,COUNTIF(OFFSET(J264,ROW()*-1+3,,ROW()-2),TRUE)," ")</f>
        <v xml:space="preserve"> </v>
      </c>
      <c r="J264" s="160" t="b">
        <f t="shared" si="68"/>
        <v>0</v>
      </c>
      <c r="K264" s="160" t="str">
        <f t="shared" ref="K264" ca="1" si="88">IF(L264,COUNTIF(OFFSET(L264,ROW()*-1+3,,ROW()-2),TRUE)," ")</f>
        <v xml:space="preserve"> </v>
      </c>
      <c r="L264" s="160" t="b">
        <f t="shared" si="69"/>
        <v>0</v>
      </c>
      <c r="M264" s="212">
        <v>9000</v>
      </c>
      <c r="N264" s="211" t="s">
        <v>351</v>
      </c>
      <c r="O264" s="213" t="s">
        <v>327</v>
      </c>
      <c r="P264" s="211" t="s">
        <v>11</v>
      </c>
      <c r="Q264" s="144">
        <f>IF(N264="Y",IF($P264="借",SUMPRODUCT((傳票日期&lt;=資產負債表日)*(傳票科目=$M264)*(傳票借方))-SUMPRODUCT((傳票日期&lt;=資產負債表日)*(傳票科目=$M264)*(傳票貸方)),SUMPRODUCT((傳票日期&lt;=資產負債表日)*(傳票科目=$M264)*(傳票貸方))-SUMPRODUCT((傳票日期&lt;=資產負債表日)*(傳票科目=$M264)*(傳票借方))),0)</f>
        <v>0</v>
      </c>
      <c r="R264" s="144">
        <f>IF(N264="Y",IF($P264="借",SUMPRODUCT((傳票日期&gt;=損益表起日)*(傳票日期&lt;=損益表訖日)*(傳票科目=$M264)*(傳票借方))-SUMPRODUCT((傳票日期&gt;=損益表起日)*(傳票日期&lt;=損益表訖日)*(傳票科目=$M264)*(傳票貸方)),SUMPRODUCT((傳票日期&gt;=損益表起日)*(傳票日期&lt;=損益表訖日)*(傳票科目=$M264)*(傳票貸方))-SUMPRODUCT((傳票日期&gt;=損益表起日)*(傳票日期&lt;=損益表訖日)*(傳票科目=$M264)*(傳票借方))),0)</f>
        <v>0</v>
      </c>
    </row>
    <row r="265" spans="1:18" x14ac:dyDescent="0.4">
      <c r="A265" s="239" t="s">
        <v>371</v>
      </c>
      <c r="B265" s="217" t="s">
        <v>416</v>
      </c>
      <c r="C265" s="157" t="s">
        <v>283</v>
      </c>
      <c r="D265" s="157" t="s">
        <v>283</v>
      </c>
      <c r="E265" s="157" t="s">
        <v>283</v>
      </c>
      <c r="F265" s="157" t="s">
        <v>283</v>
      </c>
      <c r="G265" s="158">
        <f t="shared" ca="1" si="72"/>
        <v>15</v>
      </c>
      <c r="H265" s="158" t="b">
        <f>H263</f>
        <v>1</v>
      </c>
      <c r="I265" s="160" t="s">
        <v>283</v>
      </c>
      <c r="J265" s="160" t="s">
        <v>283</v>
      </c>
      <c r="K265" s="160" t="s">
        <v>283</v>
      </c>
      <c r="L265" s="160" t="s">
        <v>283</v>
      </c>
      <c r="O265" s="112" t="s">
        <v>280</v>
      </c>
      <c r="Q265" s="144">
        <f>Q263-Q264</f>
        <v>5500</v>
      </c>
      <c r="R265" s="144">
        <f>R263-R264</f>
        <v>5500</v>
      </c>
    </row>
    <row r="266" spans="1:18" x14ac:dyDescent="0.4">
      <c r="A266" s="239" t="str">
        <f t="shared" ca="1" si="86"/>
        <v xml:space="preserve"> </v>
      </c>
      <c r="B266" s="217" t="b">
        <f t="shared" si="84"/>
        <v>0</v>
      </c>
      <c r="C266" s="157" t="s">
        <v>283</v>
      </c>
      <c r="D266" s="157" t="s">
        <v>283</v>
      </c>
      <c r="E266" s="157" t="s">
        <v>283</v>
      </c>
      <c r="F266" s="157" t="s">
        <v>283</v>
      </c>
      <c r="G266" s="158" t="str">
        <f t="shared" ca="1" si="72"/>
        <v xml:space="preserve"> </v>
      </c>
      <c r="H266" s="158" t="b">
        <f t="shared" si="75"/>
        <v>0</v>
      </c>
      <c r="I266" s="160" t="str">
        <f t="shared" ref="I266" ca="1" si="89">IF(J266,COUNTIF(OFFSET(J266,ROW()*-1+3,,ROW()-2),TRUE)," ")</f>
        <v xml:space="preserve"> </v>
      </c>
      <c r="J266" s="160" t="b">
        <f t="shared" si="68"/>
        <v>0</v>
      </c>
      <c r="K266" s="160" t="str">
        <f t="shared" ref="K266" ca="1" si="90">IF(L266,COUNTIF(OFFSET(L266,ROW()*-1+3,,ROW()-2),TRUE)," ")</f>
        <v xml:space="preserve"> </v>
      </c>
      <c r="L266" s="160" t="b">
        <f t="shared" si="69"/>
        <v>0</v>
      </c>
      <c r="M266" s="212">
        <v>9500</v>
      </c>
      <c r="N266" s="211" t="s">
        <v>497</v>
      </c>
      <c r="O266" s="213" t="s">
        <v>271</v>
      </c>
      <c r="P266" s="211" t="s">
        <v>11</v>
      </c>
      <c r="Q266" s="144">
        <f>IF(N266="Y",IF($P266="借",SUMPRODUCT((傳票日期&lt;=資產負債表日)*(傳票科目=$M266)*(傳票借方))-SUMPRODUCT((傳票日期&lt;=資產負債表日)*(傳票科目=$M266)*(傳票貸方)),SUMPRODUCT((傳票日期&lt;=資產負債表日)*(傳票科目=$M266)*(傳票貸方))-SUMPRODUCT((傳票日期&lt;=資產負債表日)*(傳票科目=$M266)*(傳票借方))),0)</f>
        <v>0</v>
      </c>
      <c r="R266" s="144">
        <f>IF(N266="Y",IF($P266="借",SUMPRODUCT((傳票日期&gt;=損益表起日)*(傳票日期&lt;=損益表訖日)*(傳票科目=$M266)*(傳票借方))-SUMPRODUCT((傳票日期&gt;=損益表起日)*(傳票日期&lt;=損益表訖日)*(傳票科目=$M266)*(傳票貸方)),SUMPRODUCT((傳票日期&gt;=損益表起日)*(傳票日期&lt;=損益表訖日)*(傳票科目=$M266)*(傳票貸方))-SUMPRODUCT((傳票日期&gt;=損益表起日)*(傳票日期&lt;=損益表訖日)*(傳票科目=$M266)*(傳票借方))),0)</f>
        <v>0</v>
      </c>
    </row>
    <row r="267" spans="1:18" x14ac:dyDescent="0.4">
      <c r="A267" s="239" t="s">
        <v>371</v>
      </c>
      <c r="B267" s="217" t="s">
        <v>416</v>
      </c>
      <c r="C267" s="157" t="s">
        <v>283</v>
      </c>
      <c r="D267" s="157" t="s">
        <v>283</v>
      </c>
      <c r="E267" s="157" t="s">
        <v>283</v>
      </c>
      <c r="F267" s="157" t="s">
        <v>283</v>
      </c>
      <c r="G267" s="158" t="str">
        <f t="shared" ca="1" si="72"/>
        <v xml:space="preserve"> </v>
      </c>
      <c r="H267" s="158" t="b">
        <f>H266</f>
        <v>0</v>
      </c>
      <c r="I267" s="160" t="s">
        <v>283</v>
      </c>
      <c r="J267" s="160" t="s">
        <v>283</v>
      </c>
      <c r="K267" s="160" t="s">
        <v>283</v>
      </c>
      <c r="L267" s="160" t="s">
        <v>283</v>
      </c>
      <c r="O267" s="24" t="s">
        <v>278</v>
      </c>
      <c r="Q267" s="144">
        <f>Q265-Q266</f>
        <v>5500</v>
      </c>
      <c r="R267" s="144">
        <f>R265-R266</f>
        <v>5500</v>
      </c>
    </row>
  </sheetData>
  <sheetProtection sheet="1" objects="1" scenarios="1"/>
  <phoneticPr fontId="2" type="noConversion"/>
  <conditionalFormatting sqref="M266 M264 M252:M260 M236:M248 M178:M230 M169:M172 M160:M165 M141:M155 M122:M135 M94:M118 M46:M89 M4:M42">
    <cfRule type="duplicateValues" dxfId="21" priority="1"/>
  </conditionalFormatting>
  <dataValidations count="4">
    <dataValidation type="list" allowBlank="1" showInputMessage="1" showErrorMessage="1" sqref="P46:P89 P94:P118 P122:P135 P141:P155 P169:P172 P160:P165 P264:P266 P178:P230 P236:P248 P252:P260 P4:P42" xr:uid="{00C5A5E0-73BF-49B8-93B8-4A0083B07529}">
      <formula1>"借,貸"</formula1>
    </dataValidation>
    <dataValidation type="list" allowBlank="1" showInputMessage="1" showErrorMessage="1" sqref="N4:N42 N46:N89 N94:N118 N141:N155 N160:N165 N169:N172 N178:N230 N236:N248 N252:N260 N264 N266 N122:N135" xr:uid="{F1B6C731-B8A9-49AD-8008-3D8F87EE9115}">
      <formula1>"Y,　"</formula1>
    </dataValidation>
    <dataValidation allowBlank="1" showDropDown="1" showInputMessage="1" showErrorMessage="1" sqref="N265" xr:uid="{C13A1355-364D-4B19-BB53-C779FB7FF5FC}"/>
    <dataValidation type="textLength" operator="lessThanOrEqual" allowBlank="1" showInputMessage="1" showErrorMessage="1" error="會計項目代號最多6碼" sqref="M4:M42 M46:M89 M94:M118 M122:M135 M141:M155 M160:M165 M169:M172 M178:M230 M236:M248 M252:M260 M264 M266" xr:uid="{3130284C-1361-46BD-897D-2CA13CE7B14F}">
      <formula1>6</formula1>
    </dataValidation>
  </dataValidations>
  <printOptions horizontalCentered="1"/>
  <pageMargins left="0.59055118110236227" right="0.59055118110236227" top="0.78740157480314965" bottom="0.98425196850393704" header="0.39370078740157483" footer="0"/>
  <pageSetup paperSize="9" fitToHeight="0" orientation="portrait" horizontalDpi="180" verticalDpi="180" r:id="rId1"/>
  <headerFooter alignWithMargins="0">
    <oddFooter>&amp;C&amp;"細明體,標準"第&amp;"Times New Roman,標準" &amp;P &amp;"細明體,標準"頁&amp;R列印日期&amp;"Times New Roman,標準":&amp;D</oddFooter>
  </headerFooter>
  <ignoredErrors>
    <ignoredError sqref="Q265:R265" formula="1"/>
  </ignoredErrors>
  <picture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pageSetUpPr autoPageBreaks="0" fitToPage="1"/>
  </sheetPr>
  <dimension ref="A1:J105"/>
  <sheetViews>
    <sheetView showGridLines="0" zoomScale="90" zoomScaleNormal="90" workbookViewId="0">
      <pane ySplit="1" topLeftCell="A2" activePane="bottomLeft" state="frozen"/>
      <selection pane="bottomLeft" activeCell="K7" sqref="K7"/>
    </sheetView>
  </sheetViews>
  <sheetFormatPr defaultColWidth="9" defaultRowHeight="17" x14ac:dyDescent="0.4"/>
  <cols>
    <col min="1" max="1" width="2.6328125" style="39" customWidth="1"/>
    <col min="2" max="2" width="35.6328125" style="39" customWidth="1"/>
    <col min="3" max="3" width="9" style="40"/>
    <col min="4" max="4" width="9" style="41"/>
    <col min="5" max="6" width="9" style="42"/>
    <col min="7" max="7" width="9" style="39"/>
    <col min="8" max="9" width="9" style="43"/>
    <col min="10" max="16384" width="9" style="39"/>
  </cols>
  <sheetData>
    <row r="1" spans="1:10" s="175" customFormat="1" ht="17" customHeight="1" x14ac:dyDescent="0.4">
      <c r="A1" s="175" t="str">
        <f ca="1">日記簿!F1</f>
        <v/>
      </c>
      <c r="C1" s="187"/>
      <c r="D1" s="202"/>
      <c r="E1" s="182"/>
      <c r="F1" s="182"/>
      <c r="H1" s="190"/>
      <c r="I1" s="190"/>
    </row>
    <row r="2" spans="1:10" s="91" customFormat="1" ht="25" x14ac:dyDescent="0.4">
      <c r="A2" s="94" t="s">
        <v>330</v>
      </c>
      <c r="C2" s="204" t="s">
        <v>328</v>
      </c>
      <c r="D2" s="95" t="s">
        <v>512</v>
      </c>
      <c r="E2" s="92"/>
      <c r="F2" s="92"/>
      <c r="H2" s="93"/>
      <c r="I2" s="93"/>
    </row>
    <row r="3" spans="1:10" ht="18" x14ac:dyDescent="0.4">
      <c r="A3" s="95" t="s">
        <v>329</v>
      </c>
      <c r="D3" s="297" t="s">
        <v>500</v>
      </c>
      <c r="E3" s="298" t="s">
        <v>501</v>
      </c>
      <c r="F3" s="75" t="s">
        <v>141</v>
      </c>
      <c r="G3" s="1"/>
      <c r="H3" s="299" t="s">
        <v>502</v>
      </c>
      <c r="I3" s="84" t="s">
        <v>499</v>
      </c>
      <c r="J3" s="1"/>
    </row>
    <row r="4" spans="1:10" ht="25" customHeight="1" x14ac:dyDescent="0.4">
      <c r="A4" s="30" t="s">
        <v>431</v>
      </c>
      <c r="E4" s="75"/>
      <c r="G4" s="84"/>
    </row>
    <row r="5" spans="1:10" x14ac:dyDescent="0.4">
      <c r="A5" s="24" t="s">
        <v>489</v>
      </c>
      <c r="B5" s="24"/>
    </row>
    <row r="6" spans="1:10" x14ac:dyDescent="0.4">
      <c r="A6" s="24"/>
      <c r="B6" s="30" t="s">
        <v>498</v>
      </c>
    </row>
    <row r="7" spans="1:10" x14ac:dyDescent="0.4">
      <c r="B7" s="30" t="s">
        <v>369</v>
      </c>
    </row>
    <row r="8" spans="1:10" x14ac:dyDescent="0.4">
      <c r="B8" s="30" t="s">
        <v>289</v>
      </c>
    </row>
    <row r="9" spans="1:10" x14ac:dyDescent="0.4">
      <c r="A9" s="30" t="s">
        <v>339</v>
      </c>
    </row>
    <row r="10" spans="1:10" x14ac:dyDescent="0.4">
      <c r="A10" s="30" t="s">
        <v>370</v>
      </c>
    </row>
    <row r="11" spans="1:10" x14ac:dyDescent="0.4">
      <c r="A11" s="30" t="s">
        <v>340</v>
      </c>
    </row>
    <row r="12" spans="1:10" x14ac:dyDescent="0.4">
      <c r="A12" s="30" t="s">
        <v>341</v>
      </c>
    </row>
    <row r="13" spans="1:10" x14ac:dyDescent="0.4">
      <c r="A13" s="30" t="s">
        <v>342</v>
      </c>
    </row>
    <row r="14" spans="1:10" x14ac:dyDescent="0.4">
      <c r="A14" s="30" t="s">
        <v>365</v>
      </c>
    </row>
    <row r="15" spans="1:10" x14ac:dyDescent="0.4">
      <c r="A15" s="30" t="s">
        <v>366</v>
      </c>
    </row>
    <row r="16" spans="1:10" x14ac:dyDescent="0.4">
      <c r="A16" s="30" t="s">
        <v>430</v>
      </c>
    </row>
    <row r="17" spans="1:5" ht="26.5" customHeight="1" x14ac:dyDescent="0.4">
      <c r="A17" s="24" t="s">
        <v>343</v>
      </c>
    </row>
    <row r="18" spans="1:5" x14ac:dyDescent="0.4">
      <c r="A18" s="24"/>
      <c r="B18" s="30" t="s">
        <v>504</v>
      </c>
    </row>
    <row r="19" spans="1:5" ht="19.5" customHeight="1" x14ac:dyDescent="0.4">
      <c r="A19" s="1" t="s">
        <v>331</v>
      </c>
    </row>
    <row r="20" spans="1:5" ht="19.5" customHeight="1" x14ac:dyDescent="0.4">
      <c r="A20" s="1"/>
      <c r="B20" s="30" t="s">
        <v>432</v>
      </c>
    </row>
    <row r="21" spans="1:5" ht="18.5" customHeight="1" x14ac:dyDescent="0.4">
      <c r="A21" s="1" t="s">
        <v>290</v>
      </c>
    </row>
    <row r="22" spans="1:5" x14ac:dyDescent="0.4">
      <c r="A22" s="1"/>
      <c r="B22" s="30" t="s">
        <v>287</v>
      </c>
    </row>
    <row r="23" spans="1:5" x14ac:dyDescent="0.4">
      <c r="A23" s="1"/>
      <c r="B23" s="24" t="s">
        <v>380</v>
      </c>
    </row>
    <row r="24" spans="1:5" x14ac:dyDescent="0.4">
      <c r="A24" s="1"/>
      <c r="B24" s="30" t="s">
        <v>333</v>
      </c>
    </row>
    <row r="25" spans="1:5" x14ac:dyDescent="0.4">
      <c r="A25" s="1"/>
      <c r="B25" s="44" t="s">
        <v>334</v>
      </c>
      <c r="D25" s="76" t="s">
        <v>335</v>
      </c>
      <c r="E25" s="39"/>
    </row>
    <row r="26" spans="1:5" x14ac:dyDescent="0.4">
      <c r="A26" s="1"/>
    </row>
    <row r="27" spans="1:5" x14ac:dyDescent="0.4">
      <c r="A27" s="1"/>
    </row>
    <row r="28" spans="1:5" x14ac:dyDescent="0.4">
      <c r="A28" s="1"/>
    </row>
    <row r="29" spans="1:5" x14ac:dyDescent="0.4">
      <c r="A29" s="1"/>
    </row>
    <row r="30" spans="1:5" x14ac:dyDescent="0.4">
      <c r="A30" s="1"/>
    </row>
    <row r="31" spans="1:5" x14ac:dyDescent="0.4">
      <c r="A31" s="1"/>
    </row>
    <row r="32" spans="1:5" x14ac:dyDescent="0.4">
      <c r="A32" s="1"/>
    </row>
    <row r="33" spans="1:5" x14ac:dyDescent="0.4">
      <c r="A33" s="1"/>
    </row>
    <row r="34" spans="1:5" x14ac:dyDescent="0.4">
      <c r="A34" s="1"/>
      <c r="B34" s="30" t="s">
        <v>336</v>
      </c>
    </row>
    <row r="35" spans="1:5" ht="24" customHeight="1" x14ac:dyDescent="0.4">
      <c r="A35" s="24" t="s">
        <v>344</v>
      </c>
    </row>
    <row r="36" spans="1:5" x14ac:dyDescent="0.4">
      <c r="B36" s="30" t="s">
        <v>291</v>
      </c>
    </row>
    <row r="37" spans="1:5" x14ac:dyDescent="0.4">
      <c r="B37" s="39" t="s">
        <v>161</v>
      </c>
    </row>
    <row r="38" spans="1:5" x14ac:dyDescent="0.4">
      <c r="B38" s="39" t="s">
        <v>162</v>
      </c>
    </row>
    <row r="39" spans="1:5" ht="21.75" customHeight="1" x14ac:dyDescent="0.4">
      <c r="A39" s="24" t="s">
        <v>345</v>
      </c>
    </row>
    <row r="40" spans="1:5" x14ac:dyDescent="0.4">
      <c r="B40" s="39" t="s">
        <v>163</v>
      </c>
    </row>
    <row r="41" spans="1:5" x14ac:dyDescent="0.4">
      <c r="B41" s="30" t="s">
        <v>378</v>
      </c>
    </row>
    <row r="42" spans="1:5" x14ac:dyDescent="0.4">
      <c r="B42" s="30" t="s">
        <v>377</v>
      </c>
    </row>
    <row r="43" spans="1:5" ht="24" customHeight="1" x14ac:dyDescent="0.4">
      <c r="A43" s="24" t="s">
        <v>346</v>
      </c>
    </row>
    <row r="44" spans="1:5" x14ac:dyDescent="0.4">
      <c r="A44" s="24"/>
      <c r="B44" s="166" t="s">
        <v>292</v>
      </c>
    </row>
    <row r="45" spans="1:5" x14ac:dyDescent="0.4">
      <c r="A45" s="1"/>
      <c r="B45" s="30" t="s">
        <v>333</v>
      </c>
    </row>
    <row r="46" spans="1:5" ht="21" customHeight="1" x14ac:dyDescent="0.4">
      <c r="B46" s="44" t="s">
        <v>337</v>
      </c>
      <c r="D46" s="76" t="s">
        <v>338</v>
      </c>
      <c r="E46" s="39"/>
    </row>
    <row r="47" spans="1:5" x14ac:dyDescent="0.4">
      <c r="B47" s="44"/>
      <c r="E47" s="76"/>
    </row>
    <row r="48" spans="1:5" x14ac:dyDescent="0.4">
      <c r="B48" s="44"/>
      <c r="E48" s="76"/>
    </row>
    <row r="54" spans="1:2" x14ac:dyDescent="0.4">
      <c r="A54" s="1"/>
      <c r="B54" s="30" t="s">
        <v>336</v>
      </c>
    </row>
    <row r="55" spans="1:2" ht="27" customHeight="1" x14ac:dyDescent="0.4">
      <c r="A55" s="24" t="s">
        <v>347</v>
      </c>
    </row>
    <row r="56" spans="1:2" x14ac:dyDescent="0.4">
      <c r="B56" s="39" t="s">
        <v>180</v>
      </c>
    </row>
    <row r="57" spans="1:2" ht="23.25" customHeight="1" x14ac:dyDescent="0.4">
      <c r="A57" s="24" t="s">
        <v>348</v>
      </c>
    </row>
    <row r="58" spans="1:2" x14ac:dyDescent="0.4">
      <c r="A58" s="24"/>
      <c r="B58" s="30" t="s">
        <v>288</v>
      </c>
    </row>
    <row r="59" spans="1:2" x14ac:dyDescent="0.4">
      <c r="B59" s="39" t="s">
        <v>179</v>
      </c>
    </row>
    <row r="60" spans="1:2" ht="23.25" customHeight="1" x14ac:dyDescent="0.4">
      <c r="A60" s="24" t="s">
        <v>349</v>
      </c>
      <c r="B60" s="24"/>
    </row>
    <row r="61" spans="1:2" x14ac:dyDescent="0.4">
      <c r="B61" s="39" t="s">
        <v>146</v>
      </c>
    </row>
    <row r="62" spans="1:2" ht="21.75" customHeight="1" x14ac:dyDescent="0.4">
      <c r="B62" s="24" t="s">
        <v>363</v>
      </c>
    </row>
    <row r="63" spans="1:2" x14ac:dyDescent="0.4">
      <c r="B63" s="80" t="s">
        <v>164</v>
      </c>
    </row>
    <row r="64" spans="1:2" x14ac:dyDescent="0.4">
      <c r="B64" s="80" t="s">
        <v>145</v>
      </c>
    </row>
    <row r="65" spans="2:2" x14ac:dyDescent="0.4">
      <c r="B65" s="81" t="s">
        <v>147</v>
      </c>
    </row>
    <row r="66" spans="2:2" x14ac:dyDescent="0.4">
      <c r="B66" s="81" t="s">
        <v>148</v>
      </c>
    </row>
    <row r="67" spans="2:2" x14ac:dyDescent="0.4">
      <c r="B67" s="81" t="s">
        <v>149</v>
      </c>
    </row>
    <row r="68" spans="2:2" x14ac:dyDescent="0.4">
      <c r="B68" s="81" t="s">
        <v>150</v>
      </c>
    </row>
    <row r="69" spans="2:2" x14ac:dyDescent="0.4">
      <c r="B69" s="81" t="s">
        <v>151</v>
      </c>
    </row>
    <row r="70" spans="2:2" x14ac:dyDescent="0.4">
      <c r="B70" s="81" t="s">
        <v>152</v>
      </c>
    </row>
    <row r="71" spans="2:2" x14ac:dyDescent="0.4">
      <c r="B71" s="81" t="s">
        <v>153</v>
      </c>
    </row>
    <row r="72" spans="2:2" x14ac:dyDescent="0.4">
      <c r="B72" s="81" t="s">
        <v>503</v>
      </c>
    </row>
    <row r="73" spans="2:2" ht="21" customHeight="1" x14ac:dyDescent="0.4">
      <c r="B73" s="24" t="s">
        <v>364</v>
      </c>
    </row>
    <row r="74" spans="2:2" x14ac:dyDescent="0.4">
      <c r="B74" s="82" t="s">
        <v>165</v>
      </c>
    </row>
    <row r="75" spans="2:2" x14ac:dyDescent="0.4">
      <c r="B75" s="81" t="s">
        <v>155</v>
      </c>
    </row>
    <row r="76" spans="2:2" x14ac:dyDescent="0.4">
      <c r="B76" s="81" t="s">
        <v>156</v>
      </c>
    </row>
    <row r="77" spans="2:2" x14ac:dyDescent="0.4">
      <c r="B77" s="81" t="s">
        <v>157</v>
      </c>
    </row>
    <row r="78" spans="2:2" x14ac:dyDescent="0.4">
      <c r="B78" s="81" t="s">
        <v>158</v>
      </c>
    </row>
    <row r="79" spans="2:2" x14ac:dyDescent="0.4">
      <c r="B79" s="81" t="s">
        <v>159</v>
      </c>
    </row>
    <row r="80" spans="2:2" x14ac:dyDescent="0.4">
      <c r="B80" s="81" t="s">
        <v>160</v>
      </c>
    </row>
    <row r="81" spans="1:2" x14ac:dyDescent="0.4">
      <c r="B81" s="81" t="s">
        <v>154</v>
      </c>
    </row>
    <row r="82" spans="1:2" x14ac:dyDescent="0.4">
      <c r="B82" s="44" t="s">
        <v>167</v>
      </c>
    </row>
    <row r="83" spans="1:2" x14ac:dyDescent="0.4">
      <c r="B83" s="39" t="s">
        <v>166</v>
      </c>
    </row>
    <row r="85" spans="1:2" x14ac:dyDescent="0.4">
      <c r="A85" s="24" t="s">
        <v>352</v>
      </c>
    </row>
    <row r="86" spans="1:2" ht="8" customHeight="1" x14ac:dyDescent="0.4">
      <c r="A86" s="24"/>
    </row>
    <row r="87" spans="1:2" x14ac:dyDescent="0.4">
      <c r="A87" s="24"/>
      <c r="B87" s="24" t="s">
        <v>360</v>
      </c>
    </row>
    <row r="88" spans="1:2" x14ac:dyDescent="0.4">
      <c r="A88" s="24"/>
      <c r="B88" s="30" t="s">
        <v>353</v>
      </c>
    </row>
    <row r="89" spans="1:2" ht="8" customHeight="1" x14ac:dyDescent="0.4">
      <c r="A89" s="24"/>
    </row>
    <row r="90" spans="1:2" x14ac:dyDescent="0.4">
      <c r="A90" s="24"/>
      <c r="B90" s="24" t="s">
        <v>355</v>
      </c>
    </row>
    <row r="91" spans="1:2" x14ac:dyDescent="0.4">
      <c r="A91" s="24"/>
      <c r="B91" s="30" t="s">
        <v>367</v>
      </c>
    </row>
    <row r="92" spans="1:2" x14ac:dyDescent="0.4">
      <c r="A92" s="24"/>
      <c r="B92" s="30" t="s">
        <v>354</v>
      </c>
    </row>
    <row r="93" spans="1:2" ht="8" customHeight="1" x14ac:dyDescent="0.4">
      <c r="A93" s="24"/>
      <c r="B93" s="30"/>
    </row>
    <row r="94" spans="1:2" x14ac:dyDescent="0.4">
      <c r="A94" s="24"/>
      <c r="B94" s="24" t="s">
        <v>361</v>
      </c>
    </row>
    <row r="95" spans="1:2" x14ac:dyDescent="0.4">
      <c r="A95" s="24"/>
      <c r="B95" s="30" t="s">
        <v>362</v>
      </c>
    </row>
    <row r="96" spans="1:2" ht="8" customHeight="1" x14ac:dyDescent="0.4">
      <c r="A96" s="24"/>
    </row>
    <row r="97" spans="2:2" x14ac:dyDescent="0.4">
      <c r="B97" s="24" t="s">
        <v>357</v>
      </c>
    </row>
    <row r="98" spans="2:2" x14ac:dyDescent="0.4">
      <c r="B98" s="30" t="s">
        <v>356</v>
      </c>
    </row>
    <row r="99" spans="2:2" x14ac:dyDescent="0.4">
      <c r="B99" s="30" t="s">
        <v>358</v>
      </c>
    </row>
    <row r="100" spans="2:2" x14ac:dyDescent="0.4">
      <c r="B100" s="30" t="s">
        <v>359</v>
      </c>
    </row>
    <row r="101" spans="2:2" ht="8" customHeight="1" x14ac:dyDescent="0.4">
      <c r="B101" s="30"/>
    </row>
    <row r="102" spans="2:2" x14ac:dyDescent="0.4">
      <c r="B102" s="24"/>
    </row>
    <row r="103" spans="2:2" x14ac:dyDescent="0.4">
      <c r="B103" s="30"/>
    </row>
    <row r="104" spans="2:2" x14ac:dyDescent="0.4">
      <c r="B104" s="30"/>
    </row>
    <row r="105" spans="2:2" x14ac:dyDescent="0.4">
      <c r="B105" s="30"/>
    </row>
  </sheetData>
  <sheetProtection sheet="1" objects="1" scenarios="1"/>
  <phoneticPr fontId="2" type="noConversion"/>
  <hyperlinks>
    <hyperlink ref="F3" r:id="rId1" xr:uid="{8D2D3BEA-5EEC-4B20-8F79-46990122E14F}"/>
    <hyperlink ref="I3" r:id="rId2" xr:uid="{687D0020-6464-43F4-9265-8B0CEEA704BF}"/>
    <hyperlink ref="D3" r:id="rId3" xr:uid="{5A446C8C-7020-4B7A-B4E7-599D84A4A4AE}"/>
  </hyperlinks>
  <pageMargins left="0.57999999999999996" right="0.26" top="0.5" bottom="0.52" header="0.5" footer="0.5"/>
  <pageSetup paperSize="9" scale="47" orientation="portrait" r:id="rId4"/>
  <headerFooter alignWithMargins="0"/>
  <drawing r:id="rId5"/>
  <legacyDrawing r:id="rId6"/>
  <picture r:id="rId7"/>
  <oleObjects>
    <mc:AlternateContent xmlns:mc="http://schemas.openxmlformats.org/markup-compatibility/2006">
      <mc:Choice Requires="x14">
        <oleObject progId="PI3.Image" shapeId="7169" r:id="rId8">
          <objectPr defaultSize="0" r:id="rId9">
            <anchor moveWithCells="1">
              <from>
                <xdr:col>1</xdr:col>
                <xdr:colOff>279400</xdr:colOff>
                <xdr:row>46</xdr:row>
                <xdr:rowOff>19050</xdr:rowOff>
              </from>
              <to>
                <xdr:col>1</xdr:col>
                <xdr:colOff>2165350</xdr:colOff>
                <xdr:row>52</xdr:row>
                <xdr:rowOff>57150</xdr:rowOff>
              </to>
            </anchor>
          </objectPr>
        </oleObject>
      </mc:Choice>
      <mc:Fallback>
        <oleObject progId="PI3.Image" shapeId="7169" r:id="rId8"/>
      </mc:Fallback>
    </mc:AlternateContent>
    <mc:AlternateContent xmlns:mc="http://schemas.openxmlformats.org/markup-compatibility/2006">
      <mc:Choice Requires="x14">
        <oleObject progId="PI3.Image" shapeId="7170" r:id="rId10">
          <objectPr defaultSize="0" r:id="rId11">
            <anchor moveWithCells="1">
              <from>
                <xdr:col>3</xdr:col>
                <xdr:colOff>279400</xdr:colOff>
                <xdr:row>46</xdr:row>
                <xdr:rowOff>19050</xdr:rowOff>
              </from>
              <to>
                <xdr:col>6</xdr:col>
                <xdr:colOff>279400</xdr:colOff>
                <xdr:row>52</xdr:row>
                <xdr:rowOff>19050</xdr:rowOff>
              </to>
            </anchor>
          </objectPr>
        </oleObject>
      </mc:Choice>
      <mc:Fallback>
        <oleObject progId="PI3.Image" shapeId="7170" r:id="rId10"/>
      </mc:Fallback>
    </mc:AlternateContent>
  </oleObjec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9">
    <pageSetUpPr autoPageBreaks="0" fitToPage="1"/>
  </sheetPr>
  <dimension ref="A1:G89"/>
  <sheetViews>
    <sheetView showGridLines="0" showZeros="0" zoomScale="90" zoomScaleNormal="90" workbookViewId="0">
      <pane ySplit="3" topLeftCell="A4" activePane="bottomLeft" state="frozen"/>
      <selection activeCell="E1" sqref="E1"/>
      <selection pane="bottomLeft"/>
    </sheetView>
  </sheetViews>
  <sheetFormatPr defaultColWidth="9" defaultRowHeight="17" x14ac:dyDescent="0.4"/>
  <cols>
    <col min="1" max="1" width="10.08984375" style="170" customWidth="1"/>
    <col min="2" max="2" width="10.6328125" style="52" customWidth="1"/>
    <col min="3" max="3" width="13.90625" style="52" bestFit="1" customWidth="1"/>
    <col min="4" max="4" width="26.81640625" style="53" customWidth="1"/>
    <col min="5" max="5" width="30.6328125" style="50" customWidth="1"/>
    <col min="6" max="7" width="12.6328125" style="54" customWidth="1"/>
    <col min="8" max="16384" width="9" style="50"/>
  </cols>
  <sheetData>
    <row r="1" spans="1:7" s="175" customFormat="1" ht="17" customHeight="1" x14ac:dyDescent="0.4">
      <c r="A1" s="182" t="str">
        <f ca="1">日記簿!F1</f>
        <v/>
      </c>
      <c r="B1" s="185"/>
      <c r="C1" s="185"/>
      <c r="D1" s="182"/>
      <c r="F1" s="186"/>
    </row>
    <row r="2" spans="1:7" s="49" customFormat="1" ht="21" customHeight="1" thickBot="1" x14ac:dyDescent="0.45">
      <c r="A2" s="61"/>
      <c r="B2" s="47"/>
      <c r="C2" s="312" t="s">
        <v>490</v>
      </c>
      <c r="D2" s="312"/>
      <c r="E2" s="312"/>
      <c r="F2" s="48"/>
      <c r="G2" s="48"/>
    </row>
    <row r="3" spans="1:7" ht="17.5" thickBot="1" x14ac:dyDescent="0.45">
      <c r="A3" s="70" t="s">
        <v>172</v>
      </c>
      <c r="B3" s="71" t="s">
        <v>173</v>
      </c>
      <c r="C3" s="71" t="s">
        <v>174</v>
      </c>
      <c r="D3" s="72" t="s">
        <v>286</v>
      </c>
      <c r="E3" s="72" t="s">
        <v>175</v>
      </c>
      <c r="F3" s="73" t="s">
        <v>11</v>
      </c>
      <c r="G3" s="74" t="s">
        <v>14</v>
      </c>
    </row>
    <row r="4" spans="1:7" x14ac:dyDescent="0.4">
      <c r="A4" s="283" t="s">
        <v>441</v>
      </c>
      <c r="B4" s="99">
        <v>44501</v>
      </c>
      <c r="C4" s="100" t="s">
        <v>484</v>
      </c>
      <c r="D4" s="286" t="s">
        <v>423</v>
      </c>
      <c r="E4" s="101" t="s">
        <v>176</v>
      </c>
      <c r="F4" s="102">
        <v>2000000</v>
      </c>
      <c r="G4" s="103"/>
    </row>
    <row r="5" spans="1:7" x14ac:dyDescent="0.4">
      <c r="A5" s="283"/>
      <c r="B5" s="99"/>
      <c r="C5" s="100"/>
      <c r="D5" s="286" t="s">
        <v>424</v>
      </c>
      <c r="E5" s="104" t="s">
        <v>176</v>
      </c>
      <c r="F5" s="105"/>
      <c r="G5" s="106">
        <v>2000000</v>
      </c>
    </row>
    <row r="6" spans="1:7" x14ac:dyDescent="0.4">
      <c r="A6" s="283"/>
      <c r="B6" s="99"/>
      <c r="C6" s="100"/>
      <c r="D6" s="286"/>
      <c r="E6" s="104"/>
      <c r="F6" s="105"/>
      <c r="G6" s="106"/>
    </row>
    <row r="7" spans="1:7" x14ac:dyDescent="0.4">
      <c r="A7" s="283" t="s">
        <v>448</v>
      </c>
      <c r="B7" s="99">
        <v>44501</v>
      </c>
      <c r="C7" s="100" t="s">
        <v>488</v>
      </c>
      <c r="D7" s="286" t="s">
        <v>437</v>
      </c>
      <c r="E7" s="104" t="s">
        <v>485</v>
      </c>
      <c r="F7" s="105">
        <v>60000</v>
      </c>
      <c r="G7" s="106"/>
    </row>
    <row r="8" spans="1:7" x14ac:dyDescent="0.4">
      <c r="A8" s="284"/>
      <c r="B8" s="99"/>
      <c r="C8" s="100"/>
      <c r="D8" s="286" t="s">
        <v>438</v>
      </c>
      <c r="E8" s="104" t="s">
        <v>455</v>
      </c>
      <c r="F8" s="105">
        <v>30000</v>
      </c>
      <c r="G8" s="106"/>
    </row>
    <row r="9" spans="1:7" x14ac:dyDescent="0.4">
      <c r="A9" s="283"/>
      <c r="B9" s="99"/>
      <c r="C9" s="100"/>
      <c r="D9" s="286" t="s">
        <v>427</v>
      </c>
      <c r="E9" s="104" t="s">
        <v>455</v>
      </c>
      <c r="F9" s="105">
        <v>1500</v>
      </c>
      <c r="G9" s="106"/>
    </row>
    <row r="10" spans="1:7" x14ac:dyDescent="0.4">
      <c r="A10" s="283"/>
      <c r="B10" s="99"/>
      <c r="C10" s="100"/>
      <c r="D10" s="286" t="s">
        <v>440</v>
      </c>
      <c r="E10" s="104" t="s">
        <v>456</v>
      </c>
      <c r="F10" s="105">
        <v>30</v>
      </c>
      <c r="G10" s="106"/>
    </row>
    <row r="11" spans="1:7" x14ac:dyDescent="0.4">
      <c r="A11" s="284"/>
      <c r="B11" s="99"/>
      <c r="C11" s="100"/>
      <c r="D11" s="286" t="s">
        <v>423</v>
      </c>
      <c r="E11" s="104" t="s">
        <v>456</v>
      </c>
      <c r="F11" s="105"/>
      <c r="G11" s="106">
        <v>91530</v>
      </c>
    </row>
    <row r="12" spans="1:7" x14ac:dyDescent="0.4">
      <c r="A12" s="283"/>
      <c r="B12" s="99"/>
      <c r="C12" s="100"/>
      <c r="D12" s="286"/>
      <c r="E12" s="104"/>
      <c r="F12" s="105"/>
      <c r="G12" s="106"/>
    </row>
    <row r="13" spans="1:7" x14ac:dyDescent="0.4">
      <c r="A13" s="283" t="s">
        <v>449</v>
      </c>
      <c r="B13" s="99">
        <v>44502</v>
      </c>
      <c r="C13" s="100" t="s">
        <v>177</v>
      </c>
      <c r="D13" s="286" t="s">
        <v>434</v>
      </c>
      <c r="E13" s="104" t="s">
        <v>177</v>
      </c>
      <c r="F13" s="105">
        <v>20000</v>
      </c>
      <c r="G13" s="106"/>
    </row>
    <row r="14" spans="1:7" x14ac:dyDescent="0.4">
      <c r="A14" s="284"/>
      <c r="B14" s="99"/>
      <c r="C14" s="100"/>
      <c r="D14" s="286" t="s">
        <v>423</v>
      </c>
      <c r="E14" s="104" t="s">
        <v>177</v>
      </c>
      <c r="F14" s="105"/>
      <c r="G14" s="106">
        <v>20000</v>
      </c>
    </row>
    <row r="15" spans="1:7" x14ac:dyDescent="0.4">
      <c r="A15" s="283"/>
      <c r="B15" s="99"/>
      <c r="C15" s="100"/>
      <c r="D15" s="286"/>
      <c r="E15" s="104"/>
      <c r="F15" s="105"/>
      <c r="G15" s="106"/>
    </row>
    <row r="16" spans="1:7" x14ac:dyDescent="0.4">
      <c r="A16" s="283" t="s">
        <v>450</v>
      </c>
      <c r="B16" s="99">
        <v>44503</v>
      </c>
      <c r="C16" s="100" t="s">
        <v>486</v>
      </c>
      <c r="D16" s="286" t="s">
        <v>425</v>
      </c>
      <c r="E16" s="104" t="s">
        <v>464</v>
      </c>
      <c r="F16" s="105">
        <v>400000</v>
      </c>
      <c r="G16" s="106"/>
    </row>
    <row r="17" spans="1:7" x14ac:dyDescent="0.4">
      <c r="A17" s="284"/>
      <c r="B17" s="99"/>
      <c r="C17" s="100"/>
      <c r="D17" s="286" t="s">
        <v>427</v>
      </c>
      <c r="E17" s="104" t="s">
        <v>464</v>
      </c>
      <c r="F17" s="105">
        <v>20000</v>
      </c>
      <c r="G17" s="106"/>
    </row>
    <row r="18" spans="1:7" x14ac:dyDescent="0.4">
      <c r="A18" s="283"/>
      <c r="B18" s="99"/>
      <c r="C18" s="100"/>
      <c r="D18" s="286" t="s">
        <v>426</v>
      </c>
      <c r="E18" s="104" t="s">
        <v>464</v>
      </c>
      <c r="F18" s="105"/>
      <c r="G18" s="106">
        <v>420000</v>
      </c>
    </row>
    <row r="19" spans="1:7" x14ac:dyDescent="0.4">
      <c r="A19" s="283"/>
      <c r="B19" s="99"/>
      <c r="C19" s="100"/>
      <c r="D19" s="286"/>
      <c r="E19" s="104"/>
      <c r="F19" s="105"/>
      <c r="G19" s="106"/>
    </row>
    <row r="20" spans="1:7" x14ac:dyDescent="0.4">
      <c r="A20" s="283" t="s">
        <v>451</v>
      </c>
      <c r="B20" s="99">
        <v>44504</v>
      </c>
      <c r="C20" s="100" t="s">
        <v>178</v>
      </c>
      <c r="D20" s="286" t="s">
        <v>434</v>
      </c>
      <c r="E20" s="104" t="s">
        <v>487</v>
      </c>
      <c r="F20" s="105">
        <v>126000</v>
      </c>
      <c r="G20" s="106"/>
    </row>
    <row r="21" spans="1:7" x14ac:dyDescent="0.4">
      <c r="A21" s="283"/>
      <c r="B21" s="99"/>
      <c r="C21" s="100"/>
      <c r="D21" s="286" t="s">
        <v>435</v>
      </c>
      <c r="E21" s="104" t="s">
        <v>487</v>
      </c>
      <c r="F21" s="105"/>
      <c r="G21" s="106">
        <v>6000</v>
      </c>
    </row>
    <row r="22" spans="1:7" x14ac:dyDescent="0.4">
      <c r="A22" s="283"/>
      <c r="B22" s="99"/>
      <c r="C22" s="100"/>
      <c r="D22" s="286" t="s">
        <v>442</v>
      </c>
      <c r="E22" s="104" t="s">
        <v>487</v>
      </c>
      <c r="F22" s="105"/>
      <c r="G22" s="106">
        <v>120000</v>
      </c>
    </row>
    <row r="23" spans="1:7" x14ac:dyDescent="0.4">
      <c r="A23" s="284"/>
      <c r="B23" s="99"/>
      <c r="C23" s="100"/>
      <c r="D23" s="286"/>
      <c r="E23" s="104"/>
      <c r="F23" s="105"/>
      <c r="G23" s="106"/>
    </row>
    <row r="24" spans="1:7" x14ac:dyDescent="0.4">
      <c r="A24" s="283" t="s">
        <v>452</v>
      </c>
      <c r="B24" s="99">
        <v>44530</v>
      </c>
      <c r="C24" s="100" t="s">
        <v>458</v>
      </c>
      <c r="D24" s="286" t="s">
        <v>443</v>
      </c>
      <c r="E24" s="104" t="s">
        <v>447</v>
      </c>
      <c r="F24" s="105">
        <v>35000</v>
      </c>
      <c r="G24" s="106"/>
    </row>
    <row r="25" spans="1:7" x14ac:dyDescent="0.4">
      <c r="A25" s="283"/>
      <c r="B25" s="99"/>
      <c r="C25" s="100"/>
      <c r="D25" s="286" t="s">
        <v>444</v>
      </c>
      <c r="E25" s="104" t="s">
        <v>447</v>
      </c>
      <c r="F25" s="105">
        <v>2400</v>
      </c>
      <c r="G25" s="106"/>
    </row>
    <row r="26" spans="1:7" x14ac:dyDescent="0.4">
      <c r="A26" s="284"/>
      <c r="B26" s="99"/>
      <c r="C26" s="100"/>
      <c r="D26" s="286" t="s">
        <v>439</v>
      </c>
      <c r="E26" s="104" t="s">
        <v>447</v>
      </c>
      <c r="F26" s="105"/>
      <c r="G26" s="106">
        <v>592</v>
      </c>
    </row>
    <row r="27" spans="1:7" x14ac:dyDescent="0.4">
      <c r="A27" s="283"/>
      <c r="B27" s="99"/>
      <c r="C27" s="100"/>
      <c r="D27" s="286" t="s">
        <v>445</v>
      </c>
      <c r="E27" s="104" t="s">
        <v>447</v>
      </c>
      <c r="F27" s="105"/>
      <c r="G27" s="106">
        <v>878</v>
      </c>
    </row>
    <row r="28" spans="1:7" x14ac:dyDescent="0.4">
      <c r="A28" s="283"/>
      <c r="B28" s="99"/>
      <c r="C28" s="100"/>
      <c r="D28" s="286" t="s">
        <v>446</v>
      </c>
      <c r="E28" s="104" t="s">
        <v>447</v>
      </c>
      <c r="F28" s="105"/>
      <c r="G28" s="106">
        <v>35930</v>
      </c>
    </row>
    <row r="29" spans="1:7" x14ac:dyDescent="0.4">
      <c r="A29" s="284"/>
      <c r="B29" s="99"/>
      <c r="C29" s="100"/>
      <c r="D29" s="286"/>
      <c r="E29" s="104"/>
      <c r="F29" s="105"/>
      <c r="G29" s="106"/>
    </row>
    <row r="30" spans="1:7" x14ac:dyDescent="0.4">
      <c r="A30" s="283" t="s">
        <v>461</v>
      </c>
      <c r="B30" s="99">
        <v>44530</v>
      </c>
      <c r="C30" s="100" t="s">
        <v>482</v>
      </c>
      <c r="D30" s="286" t="s">
        <v>462</v>
      </c>
      <c r="E30" s="104" t="s">
        <v>463</v>
      </c>
      <c r="F30" s="105">
        <v>80000</v>
      </c>
      <c r="G30" s="106"/>
    </row>
    <row r="31" spans="1:7" x14ac:dyDescent="0.4">
      <c r="A31" s="283"/>
      <c r="B31" s="99"/>
      <c r="C31" s="100"/>
      <c r="D31" s="286" t="s">
        <v>425</v>
      </c>
      <c r="E31" s="104" t="s">
        <v>463</v>
      </c>
      <c r="F31" s="105"/>
      <c r="G31" s="106">
        <v>80000</v>
      </c>
    </row>
    <row r="32" spans="1:7" x14ac:dyDescent="0.4">
      <c r="A32" s="284"/>
      <c r="B32" s="99"/>
      <c r="C32" s="100"/>
      <c r="D32" s="286"/>
      <c r="E32" s="104"/>
      <c r="F32" s="105"/>
      <c r="G32" s="106"/>
    </row>
    <row r="33" spans="1:7" x14ac:dyDescent="0.4">
      <c r="A33" s="283" t="s">
        <v>453</v>
      </c>
      <c r="B33" s="99">
        <v>44531</v>
      </c>
      <c r="C33" s="100" t="s">
        <v>454</v>
      </c>
      <c r="D33" s="286" t="s">
        <v>438</v>
      </c>
      <c r="E33" s="104" t="s">
        <v>457</v>
      </c>
      <c r="F33" s="105">
        <v>30000</v>
      </c>
      <c r="G33" s="106"/>
    </row>
    <row r="34" spans="1:7" x14ac:dyDescent="0.4">
      <c r="A34" s="283"/>
      <c r="B34" s="99"/>
      <c r="C34" s="100"/>
      <c r="D34" s="286" t="s">
        <v>427</v>
      </c>
      <c r="E34" s="104" t="s">
        <v>457</v>
      </c>
      <c r="F34" s="105">
        <v>1500</v>
      </c>
      <c r="G34" s="106"/>
    </row>
    <row r="35" spans="1:7" x14ac:dyDescent="0.4">
      <c r="A35" s="283"/>
      <c r="B35" s="99"/>
      <c r="C35" s="100"/>
      <c r="D35" s="286" t="s">
        <v>440</v>
      </c>
      <c r="E35" s="104" t="s">
        <v>457</v>
      </c>
      <c r="F35" s="105">
        <v>30</v>
      </c>
      <c r="G35" s="106"/>
    </row>
    <row r="36" spans="1:7" x14ac:dyDescent="0.4">
      <c r="A36" s="283"/>
      <c r="B36" s="99"/>
      <c r="C36" s="100"/>
      <c r="D36" s="286" t="s">
        <v>423</v>
      </c>
      <c r="E36" s="104" t="s">
        <v>457</v>
      </c>
      <c r="F36" s="105"/>
      <c r="G36" s="106">
        <v>31530</v>
      </c>
    </row>
    <row r="37" spans="1:7" x14ac:dyDescent="0.4">
      <c r="A37" s="283"/>
      <c r="B37" s="99"/>
      <c r="C37" s="100"/>
      <c r="D37" s="286"/>
      <c r="E37" s="104"/>
      <c r="F37" s="105"/>
      <c r="G37" s="106"/>
    </row>
    <row r="38" spans="1:7" x14ac:dyDescent="0.4">
      <c r="A38" s="283" t="s">
        <v>459</v>
      </c>
      <c r="B38" s="99">
        <v>44535</v>
      </c>
      <c r="C38" s="100" t="s">
        <v>460</v>
      </c>
      <c r="D38" s="286" t="s">
        <v>446</v>
      </c>
      <c r="E38" s="104" t="s">
        <v>447</v>
      </c>
      <c r="F38" s="105">
        <v>35930</v>
      </c>
      <c r="G38" s="106"/>
    </row>
    <row r="39" spans="1:7" x14ac:dyDescent="0.4">
      <c r="A39" s="284"/>
      <c r="B39" s="99"/>
      <c r="C39" s="100"/>
      <c r="D39" s="286" t="s">
        <v>423</v>
      </c>
      <c r="E39" s="104" t="s">
        <v>447</v>
      </c>
      <c r="F39" s="105"/>
      <c r="G39" s="106">
        <v>35930</v>
      </c>
    </row>
    <row r="40" spans="1:7" x14ac:dyDescent="0.4">
      <c r="A40" s="283"/>
      <c r="B40" s="99"/>
      <c r="C40" s="100"/>
      <c r="D40" s="286"/>
      <c r="E40" s="104"/>
      <c r="F40" s="105"/>
      <c r="G40" s="106"/>
    </row>
    <row r="41" spans="1:7" x14ac:dyDescent="0.4">
      <c r="A41" s="283" t="s">
        <v>465</v>
      </c>
      <c r="B41" s="99">
        <v>44540</v>
      </c>
      <c r="C41" s="100" t="s">
        <v>178</v>
      </c>
      <c r="D41" s="286" t="s">
        <v>466</v>
      </c>
      <c r="E41" s="104" t="s">
        <v>467</v>
      </c>
      <c r="F41" s="105">
        <v>420000</v>
      </c>
      <c r="G41" s="106"/>
    </row>
    <row r="42" spans="1:7" x14ac:dyDescent="0.4">
      <c r="A42" s="284"/>
      <c r="B42" s="99"/>
      <c r="C42" s="100"/>
      <c r="D42" s="286" t="s">
        <v>442</v>
      </c>
      <c r="E42" s="104" t="s">
        <v>467</v>
      </c>
      <c r="F42" s="105"/>
      <c r="G42" s="106">
        <v>400000</v>
      </c>
    </row>
    <row r="43" spans="1:7" x14ac:dyDescent="0.4">
      <c r="A43" s="283"/>
      <c r="B43" s="99"/>
      <c r="C43" s="100"/>
      <c r="D43" s="286" t="s">
        <v>435</v>
      </c>
      <c r="E43" s="104" t="s">
        <v>467</v>
      </c>
      <c r="F43" s="105"/>
      <c r="G43" s="106">
        <v>20000</v>
      </c>
    </row>
    <row r="44" spans="1:7" x14ac:dyDescent="0.4">
      <c r="A44" s="283"/>
      <c r="B44" s="99"/>
      <c r="C44" s="100"/>
      <c r="D44" s="286"/>
      <c r="E44" s="104"/>
      <c r="F44" s="105"/>
      <c r="G44" s="106"/>
    </row>
    <row r="45" spans="1:7" x14ac:dyDescent="0.4">
      <c r="A45" s="283" t="s">
        <v>468</v>
      </c>
      <c r="B45" s="99">
        <v>44545</v>
      </c>
      <c r="C45" s="100" t="s">
        <v>473</v>
      </c>
      <c r="D45" s="286" t="s">
        <v>426</v>
      </c>
      <c r="E45" s="104" t="s">
        <v>474</v>
      </c>
      <c r="F45" s="105">
        <v>210000</v>
      </c>
      <c r="G45" s="106"/>
    </row>
    <row r="46" spans="1:7" x14ac:dyDescent="0.4">
      <c r="A46" s="283"/>
      <c r="B46" s="99"/>
      <c r="C46" s="100"/>
      <c r="D46" s="286" t="s">
        <v>423</v>
      </c>
      <c r="E46" s="104" t="s">
        <v>474</v>
      </c>
      <c r="F46" s="105"/>
      <c r="G46" s="106">
        <v>210000</v>
      </c>
    </row>
    <row r="47" spans="1:7" x14ac:dyDescent="0.4">
      <c r="A47" s="283"/>
      <c r="B47" s="99"/>
      <c r="C47" s="100"/>
      <c r="D47" s="286"/>
      <c r="E47" s="104"/>
      <c r="F47" s="105"/>
      <c r="G47" s="106"/>
    </row>
    <row r="48" spans="1:7" x14ac:dyDescent="0.4">
      <c r="A48" s="283" t="s">
        <v>470</v>
      </c>
      <c r="B48" s="99">
        <v>44555</v>
      </c>
      <c r="C48" s="100" t="s">
        <v>477</v>
      </c>
      <c r="D48" s="286" t="s">
        <v>479</v>
      </c>
      <c r="E48" s="107" t="s">
        <v>480</v>
      </c>
      <c r="F48" s="105">
        <v>1872</v>
      </c>
      <c r="G48" s="106"/>
    </row>
    <row r="49" spans="1:7" x14ac:dyDescent="0.4">
      <c r="A49" s="283"/>
      <c r="B49" s="99"/>
      <c r="C49" s="108"/>
      <c r="D49" s="286" t="s">
        <v>479</v>
      </c>
      <c r="E49" s="107" t="s">
        <v>481</v>
      </c>
      <c r="F49" s="105">
        <v>3075</v>
      </c>
      <c r="G49" s="106"/>
    </row>
    <row r="50" spans="1:7" x14ac:dyDescent="0.4">
      <c r="A50" s="283"/>
      <c r="B50" s="99"/>
      <c r="C50" s="209"/>
      <c r="D50" s="286" t="s">
        <v>439</v>
      </c>
      <c r="E50" s="107" t="s">
        <v>478</v>
      </c>
      <c r="F50" s="105">
        <v>592</v>
      </c>
      <c r="G50" s="106"/>
    </row>
    <row r="51" spans="1:7" x14ac:dyDescent="0.4">
      <c r="A51" s="283"/>
      <c r="B51" s="99"/>
      <c r="C51" s="209"/>
      <c r="D51" s="286" t="s">
        <v>445</v>
      </c>
      <c r="E51" s="107" t="s">
        <v>478</v>
      </c>
      <c r="F51" s="105">
        <v>878</v>
      </c>
      <c r="G51" s="106"/>
    </row>
    <row r="52" spans="1:7" x14ac:dyDescent="0.4">
      <c r="A52" s="283"/>
      <c r="B52" s="99"/>
      <c r="C52" s="100"/>
      <c r="D52" s="286" t="s">
        <v>434</v>
      </c>
      <c r="E52" s="107" t="s">
        <v>478</v>
      </c>
      <c r="F52" s="105"/>
      <c r="G52" s="106">
        <v>6417</v>
      </c>
    </row>
    <row r="53" spans="1:7" x14ac:dyDescent="0.4">
      <c r="A53" s="283"/>
      <c r="B53" s="99"/>
      <c r="C53" s="100"/>
      <c r="D53" s="286"/>
      <c r="E53" s="107"/>
      <c r="F53" s="105"/>
      <c r="G53" s="106"/>
    </row>
    <row r="54" spans="1:7" x14ac:dyDescent="0.4">
      <c r="A54" s="283" t="s">
        <v>472</v>
      </c>
      <c r="B54" s="99">
        <v>44561</v>
      </c>
      <c r="C54" s="100" t="s">
        <v>469</v>
      </c>
      <c r="D54" s="286" t="s">
        <v>443</v>
      </c>
      <c r="E54" s="107" t="s">
        <v>475</v>
      </c>
      <c r="F54" s="105">
        <v>35000</v>
      </c>
      <c r="G54" s="106"/>
    </row>
    <row r="55" spans="1:7" x14ac:dyDescent="0.4">
      <c r="A55" s="283"/>
      <c r="B55" s="99"/>
      <c r="C55" s="100"/>
      <c r="D55" s="286" t="s">
        <v>444</v>
      </c>
      <c r="E55" s="107" t="s">
        <v>475</v>
      </c>
      <c r="F55" s="105">
        <v>2400</v>
      </c>
      <c r="G55" s="106"/>
    </row>
    <row r="56" spans="1:7" x14ac:dyDescent="0.4">
      <c r="A56" s="283"/>
      <c r="B56" s="99"/>
      <c r="C56" s="100"/>
      <c r="D56" s="286" t="s">
        <v>439</v>
      </c>
      <c r="E56" s="107" t="s">
        <v>475</v>
      </c>
      <c r="F56" s="105"/>
      <c r="G56" s="106">
        <v>592</v>
      </c>
    </row>
    <row r="57" spans="1:7" x14ac:dyDescent="0.4">
      <c r="A57" s="283"/>
      <c r="B57" s="99"/>
      <c r="C57" s="100"/>
      <c r="D57" s="286" t="s">
        <v>445</v>
      </c>
      <c r="E57" s="107" t="s">
        <v>475</v>
      </c>
      <c r="F57" s="105"/>
      <c r="G57" s="106">
        <v>878</v>
      </c>
    </row>
    <row r="58" spans="1:7" x14ac:dyDescent="0.4">
      <c r="A58" s="283"/>
      <c r="B58" s="99"/>
      <c r="C58" s="100"/>
      <c r="D58" s="286" t="s">
        <v>446</v>
      </c>
      <c r="E58" s="104" t="s">
        <v>475</v>
      </c>
      <c r="F58" s="105"/>
      <c r="G58" s="106">
        <v>35930</v>
      </c>
    </row>
    <row r="59" spans="1:7" x14ac:dyDescent="0.4">
      <c r="A59" s="283"/>
      <c r="B59" s="99"/>
      <c r="C59" s="100"/>
      <c r="D59" s="286"/>
      <c r="E59" s="104"/>
      <c r="F59" s="105"/>
      <c r="G59" s="106"/>
    </row>
    <row r="60" spans="1:7" x14ac:dyDescent="0.4">
      <c r="A60" s="283" t="s">
        <v>476</v>
      </c>
      <c r="B60" s="99">
        <v>44560</v>
      </c>
      <c r="C60" s="100" t="s">
        <v>483</v>
      </c>
      <c r="D60" s="286" t="s">
        <v>462</v>
      </c>
      <c r="E60" s="104" t="s">
        <v>471</v>
      </c>
      <c r="F60" s="105">
        <v>200000</v>
      </c>
      <c r="G60" s="106"/>
    </row>
    <row r="61" spans="1:7" x14ac:dyDescent="0.4">
      <c r="A61" s="283"/>
      <c r="B61" s="99"/>
      <c r="C61" s="100"/>
      <c r="D61" s="286" t="s">
        <v>425</v>
      </c>
      <c r="E61" s="104" t="s">
        <v>471</v>
      </c>
      <c r="F61" s="105"/>
      <c r="G61" s="106">
        <v>200000</v>
      </c>
    </row>
    <row r="62" spans="1:7" x14ac:dyDescent="0.4">
      <c r="A62" s="283"/>
      <c r="B62" s="99"/>
      <c r="C62" s="100"/>
      <c r="D62" s="286">
        <v>0</v>
      </c>
      <c r="E62" s="104"/>
      <c r="F62" s="105"/>
      <c r="G62" s="106"/>
    </row>
    <row r="63" spans="1:7" x14ac:dyDescent="0.4">
      <c r="A63" s="283"/>
      <c r="B63" s="99"/>
      <c r="C63" s="100"/>
      <c r="D63" s="286">
        <v>0</v>
      </c>
      <c r="E63" s="104"/>
      <c r="F63" s="105"/>
      <c r="G63" s="106"/>
    </row>
    <row r="64" spans="1:7" x14ac:dyDescent="0.4">
      <c r="A64" s="283"/>
      <c r="B64" s="99"/>
      <c r="C64" s="100"/>
      <c r="D64" s="286">
        <v>0</v>
      </c>
      <c r="E64" s="104"/>
      <c r="F64" s="105"/>
      <c r="G64" s="106"/>
    </row>
    <row r="65" spans="1:7" x14ac:dyDescent="0.4">
      <c r="A65" s="283"/>
      <c r="B65" s="99"/>
      <c r="C65" s="100"/>
      <c r="D65" s="286">
        <v>0</v>
      </c>
      <c r="E65" s="104"/>
      <c r="F65" s="105"/>
      <c r="G65" s="106"/>
    </row>
    <row r="66" spans="1:7" x14ac:dyDescent="0.4">
      <c r="A66" s="283"/>
      <c r="B66" s="99"/>
      <c r="C66" s="100"/>
      <c r="D66" s="286">
        <v>0</v>
      </c>
      <c r="E66" s="104"/>
      <c r="F66" s="105"/>
      <c r="G66" s="106"/>
    </row>
    <row r="67" spans="1:7" x14ac:dyDescent="0.4">
      <c r="A67" s="283"/>
      <c r="B67" s="99"/>
      <c r="C67" s="100"/>
      <c r="D67" s="286">
        <v>0</v>
      </c>
      <c r="E67" s="104"/>
      <c r="F67" s="105"/>
      <c r="G67" s="106"/>
    </row>
    <row r="68" spans="1:7" x14ac:dyDescent="0.4">
      <c r="A68" s="283"/>
      <c r="B68" s="99"/>
      <c r="C68" s="100"/>
      <c r="D68" s="286">
        <v>0</v>
      </c>
      <c r="E68" s="104"/>
      <c r="F68" s="105"/>
      <c r="G68" s="106"/>
    </row>
    <row r="69" spans="1:7" x14ac:dyDescent="0.4">
      <c r="A69" s="283"/>
      <c r="B69" s="99"/>
      <c r="C69" s="100"/>
      <c r="D69" s="286">
        <v>0</v>
      </c>
      <c r="E69" s="104"/>
      <c r="F69" s="105"/>
      <c r="G69" s="106"/>
    </row>
    <row r="70" spans="1:7" x14ac:dyDescent="0.4">
      <c r="A70" s="283"/>
      <c r="B70" s="99"/>
      <c r="C70" s="100"/>
      <c r="D70" s="286">
        <v>0</v>
      </c>
      <c r="E70" s="104"/>
      <c r="F70" s="105"/>
      <c r="G70" s="106"/>
    </row>
    <row r="71" spans="1:7" x14ac:dyDescent="0.4">
      <c r="A71" s="283"/>
      <c r="B71" s="99"/>
      <c r="C71" s="100"/>
      <c r="D71" s="286">
        <v>0</v>
      </c>
      <c r="E71" s="104"/>
      <c r="F71" s="105"/>
      <c r="G71" s="106"/>
    </row>
    <row r="72" spans="1:7" x14ac:dyDescent="0.4">
      <c r="A72" s="283"/>
      <c r="B72" s="99"/>
      <c r="C72" s="100"/>
      <c r="D72" s="286">
        <v>0</v>
      </c>
      <c r="E72" s="104"/>
      <c r="F72" s="105"/>
      <c r="G72" s="106"/>
    </row>
    <row r="73" spans="1:7" x14ac:dyDescent="0.4">
      <c r="A73" s="283"/>
      <c r="B73" s="99"/>
      <c r="C73" s="100"/>
      <c r="D73" s="286">
        <v>0</v>
      </c>
      <c r="E73" s="104"/>
      <c r="F73" s="105"/>
      <c r="G73" s="106"/>
    </row>
    <row r="74" spans="1:7" x14ac:dyDescent="0.4">
      <c r="A74" s="283"/>
      <c r="B74" s="99"/>
      <c r="C74" s="100"/>
      <c r="D74" s="286">
        <v>0</v>
      </c>
      <c r="E74" s="104"/>
      <c r="F74" s="105"/>
      <c r="G74" s="106"/>
    </row>
    <row r="75" spans="1:7" x14ac:dyDescent="0.4">
      <c r="A75" s="283"/>
      <c r="B75" s="99"/>
      <c r="C75" s="100"/>
      <c r="D75" s="286">
        <v>0</v>
      </c>
      <c r="E75" s="104"/>
      <c r="F75" s="105"/>
      <c r="G75" s="106"/>
    </row>
    <row r="76" spans="1:7" x14ac:dyDescent="0.4">
      <c r="A76" s="283"/>
      <c r="B76" s="99"/>
      <c r="C76" s="100"/>
      <c r="D76" s="286">
        <v>0</v>
      </c>
      <c r="E76" s="104"/>
      <c r="F76" s="105"/>
      <c r="G76" s="106"/>
    </row>
    <row r="77" spans="1:7" x14ac:dyDescent="0.4">
      <c r="A77" s="283"/>
      <c r="B77" s="99"/>
      <c r="C77" s="100"/>
      <c r="D77" s="286">
        <v>0</v>
      </c>
      <c r="E77" s="104"/>
      <c r="F77" s="105"/>
      <c r="G77" s="106"/>
    </row>
    <row r="78" spans="1:7" x14ac:dyDescent="0.4">
      <c r="A78" s="283"/>
      <c r="B78" s="99"/>
      <c r="C78" s="100"/>
      <c r="D78" s="286">
        <v>0</v>
      </c>
      <c r="E78" s="104"/>
      <c r="F78" s="105"/>
      <c r="G78" s="106"/>
    </row>
    <row r="79" spans="1:7" x14ac:dyDescent="0.4">
      <c r="A79" s="283"/>
      <c r="B79" s="99"/>
      <c r="C79" s="100"/>
      <c r="D79" s="286">
        <v>0</v>
      </c>
      <c r="E79" s="104"/>
      <c r="F79" s="105"/>
      <c r="G79" s="106"/>
    </row>
    <row r="80" spans="1:7" x14ac:dyDescent="0.4">
      <c r="A80" s="283"/>
      <c r="B80" s="99"/>
      <c r="C80" s="100"/>
      <c r="D80" s="286">
        <v>0</v>
      </c>
      <c r="E80" s="104"/>
      <c r="F80" s="105"/>
      <c r="G80" s="106"/>
    </row>
    <row r="81" spans="1:7" x14ac:dyDescent="0.4">
      <c r="A81" s="283"/>
      <c r="B81" s="99"/>
      <c r="C81" s="100"/>
      <c r="D81" s="286">
        <v>0</v>
      </c>
      <c r="E81" s="104"/>
      <c r="F81" s="105"/>
      <c r="G81" s="106"/>
    </row>
    <row r="82" spans="1:7" x14ac:dyDescent="0.4">
      <c r="A82" s="283"/>
      <c r="B82" s="99"/>
      <c r="C82" s="100"/>
      <c r="D82" s="286">
        <v>0</v>
      </c>
      <c r="E82" s="104"/>
      <c r="F82" s="105"/>
      <c r="G82" s="106"/>
    </row>
    <row r="83" spans="1:7" x14ac:dyDescent="0.4">
      <c r="A83" s="283"/>
      <c r="B83" s="99"/>
      <c r="C83" s="100"/>
      <c r="D83" s="286">
        <v>0</v>
      </c>
      <c r="E83" s="104"/>
      <c r="F83" s="105"/>
      <c r="G83" s="106"/>
    </row>
    <row r="84" spans="1:7" x14ac:dyDescent="0.4">
      <c r="A84" s="283"/>
      <c r="B84" s="99"/>
      <c r="C84" s="100"/>
      <c r="D84" s="286">
        <v>0</v>
      </c>
      <c r="E84" s="104"/>
      <c r="F84" s="105"/>
      <c r="G84" s="106"/>
    </row>
    <row r="85" spans="1:7" x14ac:dyDescent="0.4">
      <c r="A85" s="283"/>
      <c r="B85" s="99"/>
      <c r="C85" s="100"/>
      <c r="D85" s="286">
        <v>0</v>
      </c>
      <c r="E85" s="104"/>
      <c r="F85" s="105"/>
      <c r="G85" s="106"/>
    </row>
    <row r="86" spans="1:7" x14ac:dyDescent="0.4">
      <c r="A86" s="283"/>
      <c r="B86" s="99"/>
      <c r="C86" s="100"/>
      <c r="D86" s="286">
        <v>0</v>
      </c>
      <c r="E86" s="104"/>
      <c r="F86" s="105"/>
      <c r="G86" s="106"/>
    </row>
    <row r="87" spans="1:7" x14ac:dyDescent="0.4">
      <c r="A87" s="283"/>
      <c r="B87" s="99"/>
      <c r="C87" s="100"/>
      <c r="D87" s="286">
        <v>0</v>
      </c>
      <c r="E87" s="104"/>
      <c r="F87" s="105"/>
      <c r="G87" s="106"/>
    </row>
    <row r="88" spans="1:7" x14ac:dyDescent="0.4">
      <c r="A88" s="283"/>
      <c r="B88" s="99"/>
      <c r="C88" s="100"/>
      <c r="D88" s="286">
        <v>0</v>
      </c>
      <c r="E88" s="104"/>
      <c r="F88" s="105"/>
      <c r="G88" s="106"/>
    </row>
    <row r="89" spans="1:7" x14ac:dyDescent="0.4">
      <c r="A89" s="283"/>
      <c r="B89" s="99"/>
      <c r="C89" s="100"/>
      <c r="D89" s="286">
        <v>0</v>
      </c>
      <c r="E89" s="104"/>
      <c r="F89" s="105"/>
      <c r="G89" s="106"/>
    </row>
  </sheetData>
  <sheetProtection sheet="1" objects="1" scenarios="1"/>
  <mergeCells count="1">
    <mergeCell ref="C2:E2"/>
  </mergeCells>
  <phoneticPr fontId="2" type="noConversion"/>
  <conditionalFormatting sqref="D4:D89">
    <cfRule type="expression" dxfId="20" priority="29" stopIfTrue="1">
      <formula>#REF!</formula>
    </cfRule>
  </conditionalFormatting>
  <conditionalFormatting sqref="E4:E89">
    <cfRule type="expression" dxfId="19" priority="30" stopIfTrue="1">
      <formula>#REF!&gt;0</formula>
    </cfRule>
  </conditionalFormatting>
  <conditionalFormatting sqref="F4:F89">
    <cfRule type="expression" dxfId="18" priority="31" stopIfTrue="1">
      <formula>#REF!&gt;0</formula>
    </cfRule>
  </conditionalFormatting>
  <conditionalFormatting sqref="G4:G89">
    <cfRule type="expression" dxfId="17" priority="32" stopIfTrue="1">
      <formula>#REF!&gt;0</formula>
    </cfRule>
  </conditionalFormatting>
  <conditionalFormatting sqref="A17">
    <cfRule type="expression" dxfId="16" priority="21" stopIfTrue="1">
      <formula>C17&gt;0</formula>
    </cfRule>
  </conditionalFormatting>
  <conditionalFormatting sqref="A23">
    <cfRule type="expression" dxfId="15" priority="19" stopIfTrue="1">
      <formula>C23&gt;0</formula>
    </cfRule>
  </conditionalFormatting>
  <conditionalFormatting sqref="A26">
    <cfRule type="expression" dxfId="14" priority="18" stopIfTrue="1">
      <formula>C26&gt;0</formula>
    </cfRule>
  </conditionalFormatting>
  <conditionalFormatting sqref="A29">
    <cfRule type="expression" dxfId="13" priority="16" stopIfTrue="1">
      <formula>C29&gt;0</formula>
    </cfRule>
  </conditionalFormatting>
  <conditionalFormatting sqref="A32">
    <cfRule type="expression" dxfId="12" priority="14" stopIfTrue="1">
      <formula>C32&gt;0</formula>
    </cfRule>
  </conditionalFormatting>
  <conditionalFormatting sqref="A39">
    <cfRule type="expression" dxfId="11" priority="13" stopIfTrue="1">
      <formula>C39&gt;0</formula>
    </cfRule>
  </conditionalFormatting>
  <conditionalFormatting sqref="A42">
    <cfRule type="expression" dxfId="10" priority="12" stopIfTrue="1">
      <formula>C42&gt;0</formula>
    </cfRule>
  </conditionalFormatting>
  <conditionalFormatting sqref="A8">
    <cfRule type="expression" dxfId="9" priority="7" stopIfTrue="1">
      <formula>C8&gt;0</formula>
    </cfRule>
  </conditionalFormatting>
  <conditionalFormatting sqref="A11">
    <cfRule type="expression" dxfId="8" priority="6" stopIfTrue="1">
      <formula>C11&gt;0</formula>
    </cfRule>
  </conditionalFormatting>
  <conditionalFormatting sqref="A14">
    <cfRule type="expression" dxfId="7" priority="5" stopIfTrue="1">
      <formula>C14&gt;0</formula>
    </cfRule>
  </conditionalFormatting>
  <conditionalFormatting sqref="A5:A7 A9:A10 A12:A13 A15:A16 A18:A19 A21:A22 A24:A25 A27:A28 A30:A31 A33:A38 A40:A41 A43:A44 A46:A47 A49:A89">
    <cfRule type="expression" dxfId="6" priority="86" stopIfTrue="1">
      <formula>#REF!&gt;0</formula>
    </cfRule>
  </conditionalFormatting>
  <conditionalFormatting sqref="B4:B89">
    <cfRule type="expression" dxfId="5" priority="100" stopIfTrue="1">
      <formula>#REF!&gt;0</formula>
    </cfRule>
  </conditionalFormatting>
  <conditionalFormatting sqref="C4:C89">
    <cfRule type="expression" dxfId="4" priority="101" stopIfTrue="1">
      <formula>#REF!&gt;0</formula>
    </cfRule>
  </conditionalFormatting>
  <conditionalFormatting sqref="A45">
    <cfRule type="expression" dxfId="3" priority="4" stopIfTrue="1">
      <formula>#REF!&gt;0</formula>
    </cfRule>
  </conditionalFormatting>
  <conditionalFormatting sqref="A48">
    <cfRule type="expression" dxfId="2" priority="3" stopIfTrue="1">
      <formula>#REF!&gt;0</formula>
    </cfRule>
  </conditionalFormatting>
  <conditionalFormatting sqref="A4">
    <cfRule type="expression" dxfId="1" priority="2" stopIfTrue="1">
      <formula>#REF!&gt;0</formula>
    </cfRule>
  </conditionalFormatting>
  <conditionalFormatting sqref="A20">
    <cfRule type="expression" dxfId="0" priority="1" stopIfTrue="1">
      <formula>#REF!&gt;0</formula>
    </cfRule>
  </conditionalFormatting>
  <pageMargins left="0.57999999999999996" right="0.26" top="0.5" bottom="0.52" header="0.5" footer="0.5"/>
  <pageSetup paperSize="9" scale="62" orientation="portrait" r:id="rId1"/>
  <headerFooter alignWithMargins="0"/>
  <ignoredErrors>
    <ignoredError sqref="A4 A7 A13 A60 A54 A48 A45 A41 A38 A33 A30 A24 A20 A16" numberStoredAsText="1"/>
  </ignoredErrors>
  <picture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10</vt:i4>
      </vt:variant>
      <vt:variant>
        <vt:lpstr>具名範圍</vt:lpstr>
      </vt:variant>
      <vt:variant>
        <vt:i4>41</vt:i4>
      </vt:variant>
    </vt:vector>
  </HeadingPairs>
  <TitlesOfParts>
    <vt:vector size="51" baseType="lpstr">
      <vt:lpstr>日記簿</vt:lpstr>
      <vt:lpstr>分類帳</vt:lpstr>
      <vt:lpstr>傳票列印</vt:lpstr>
      <vt:lpstr>資產負債表</vt:lpstr>
      <vt:lpstr>綜合損益表</vt:lpstr>
      <vt:lpstr>試算表</vt:lpstr>
      <vt:lpstr>會計項目表</vt:lpstr>
      <vt:lpstr>說明</vt:lpstr>
      <vt:lpstr>範例</vt:lpstr>
      <vt:lpstr>清單</vt:lpstr>
      <vt:lpstr>DC</vt:lpstr>
      <vt:lpstr>分類帳!Print_Area</vt:lpstr>
      <vt:lpstr>日記簿!Print_Area</vt:lpstr>
      <vt:lpstr>傳票列印!Print_Area</vt:lpstr>
      <vt:lpstr>會計項目表!Print_Area</vt:lpstr>
      <vt:lpstr>試算表!Print_Area</vt:lpstr>
      <vt:lpstr>資產負債表!Print_Area</vt:lpstr>
      <vt:lpstr>綜合損益表!Print_Area</vt:lpstr>
      <vt:lpstr>說明!Print_Area</vt:lpstr>
      <vt:lpstr>分類帳!Print_Titles</vt:lpstr>
      <vt:lpstr>日記簿!Print_Titles</vt:lpstr>
      <vt:lpstr>資產負債表!Print_Titles</vt:lpstr>
      <vt:lpstr>公司名稱</vt:lpstr>
      <vt:lpstr>分科號</vt:lpstr>
      <vt:lpstr>分訖日</vt:lpstr>
      <vt:lpstr>分起日</vt:lpstr>
      <vt:lpstr>分帳項</vt:lpstr>
      <vt:lpstr>日記表</vt:lpstr>
      <vt:lpstr>年度</vt:lpstr>
      <vt:lpstr>收入淨額</vt:lpstr>
      <vt:lpstr>益表</vt:lpstr>
      <vt:lpstr>筆數</vt:lpstr>
      <vt:lpstr>傳票日期</vt:lpstr>
      <vt:lpstr>傳票列數</vt:lpstr>
      <vt:lpstr>分類帳!傳票科目</vt:lpstr>
      <vt:lpstr>傳票科目</vt:lpstr>
      <vt:lpstr>分類帳!傳票借方</vt:lpstr>
      <vt:lpstr>傳票借方</vt:lpstr>
      <vt:lpstr>傳票起始列</vt:lpstr>
      <vt:lpstr>分類帳!傳票貸方</vt:lpstr>
      <vt:lpstr>傳票貸方</vt:lpstr>
      <vt:lpstr>傳票編號</vt:lpstr>
      <vt:lpstr>損益表訖日</vt:lpstr>
      <vt:lpstr>損益表起日</vt:lpstr>
      <vt:lpstr>會計科目表</vt:lpstr>
      <vt:lpstr>試算借</vt:lpstr>
      <vt:lpstr>試算貸</vt:lpstr>
      <vt:lpstr>資表</vt:lpstr>
      <vt:lpstr>資表借</vt:lpstr>
      <vt:lpstr>資表貸</vt:lpstr>
      <vt:lpstr>資產負債表日</vt:lpstr>
    </vt:vector>
  </TitlesOfParts>
  <Company>JUSREGAL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vincent</dc:creator>
  <cp:lastModifiedBy>Vincent</cp:lastModifiedBy>
  <cp:lastPrinted>2022-06-17T10:40:46Z</cp:lastPrinted>
  <dcterms:created xsi:type="dcterms:W3CDTF">2008-09-18T01:38:13Z</dcterms:created>
  <dcterms:modified xsi:type="dcterms:W3CDTF">2023-01-11T10:23:22Z</dcterms:modified>
</cp:coreProperties>
</file>