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D64BFCD6-8DB2-4196-A705-6B9415B4A139}"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說明!$A$2:$M$125</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D2020" i="1" a="1"/>
  <c r="D2020"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1764" i="1" l="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B1568" i="1" s="1" a="1"/>
  <c r="B1568" i="1" s="1"/>
  <c r="A1568" i="1" s="1" a="1"/>
  <c r="A1568" i="1" s="1"/>
  <c r="D1291" i="1" a="1"/>
  <c r="D1291" i="1" s="1"/>
  <c r="D1170" i="1" a="1"/>
  <c r="D1170" i="1" s="1"/>
  <c r="D1034" i="1" a="1"/>
  <c r="D1034" i="1" s="1"/>
  <c r="D760" i="1" a="1"/>
  <c r="D760" i="1" s="1"/>
  <c r="D579" i="1" a="1"/>
  <c r="D579" i="1" s="1"/>
  <c r="D451" i="1" a="1"/>
  <c r="D451" i="1" s="1"/>
  <c r="B451" i="1" s="1" a="1"/>
  <c r="B451" i="1" s="1"/>
  <c r="A451" i="1" s="1" a="1"/>
  <c r="A451" i="1" s="1"/>
  <c r="D208" i="1" a="1"/>
  <c r="D208" i="1" s="1"/>
  <c r="C24" i="1" a="1"/>
  <c r="C24" i="1" s="1"/>
  <c r="C25" i="1" s="1" a="1"/>
  <c r="C25" i="1" s="1"/>
  <c r="D2052" i="1" a="1"/>
  <c r="D2052" i="1" s="1"/>
  <c r="D1988" i="1" a="1"/>
  <c r="D1988" i="1" s="1"/>
  <c r="D1924" i="1" a="1"/>
  <c r="D1924" i="1" s="1"/>
  <c r="D1860" i="1" a="1"/>
  <c r="D1860" i="1" s="1"/>
  <c r="D1796" i="1" a="1"/>
  <c r="D1796" i="1" s="1"/>
  <c r="D1600" i="1" a="1"/>
  <c r="D1600" i="1" s="1"/>
  <c r="B1600" i="1" s="1" a="1"/>
  <c r="B1600" i="1" s="1"/>
  <c r="A1600" i="1" s="1" a="1"/>
  <c r="A1600" i="1" s="1"/>
  <c r="D1536" i="1" a="1"/>
  <c r="D1536" i="1" s="1"/>
  <c r="D1323" i="1" a="1"/>
  <c r="D1323" i="1" s="1"/>
  <c r="B1323" i="1" s="1" a="1"/>
  <c r="B1323" i="1" s="1"/>
  <c r="A1323" i="1" s="1" a="1"/>
  <c r="A1323" i="1" s="1"/>
  <c r="D1138" i="1" a="1"/>
  <c r="D1138" i="1" s="1"/>
  <c r="D1066" i="1" a="1"/>
  <c r="D1066" i="1" s="1"/>
  <c r="B1066" i="1" s="1" a="1"/>
  <c r="B1066" i="1" s="1"/>
  <c r="A1066" i="1" s="1" a="1"/>
  <c r="A1066" i="1" s="1"/>
  <c r="D858" i="1" a="1"/>
  <c r="D858" i="1" s="1"/>
  <c r="D794" i="1" a="1"/>
  <c r="D794" i="1" s="1"/>
  <c r="B794" i="1" s="1" a="1"/>
  <c r="B794" i="1" s="1"/>
  <c r="A794" i="1" s="1" a="1"/>
  <c r="A794" i="1" s="1"/>
  <c r="D728" i="1" a="1"/>
  <c r="D728" i="1" s="1"/>
  <c r="D641" i="1" a="1"/>
  <c r="D641" i="1" s="1"/>
  <c r="D547" i="1" a="1"/>
  <c r="D547" i="1" s="1"/>
  <c r="D483" i="1" a="1"/>
  <c r="D483" i="1" s="1"/>
  <c r="D419" i="1" a="1"/>
  <c r="D419" i="1" s="1"/>
  <c r="D240" i="1" a="1"/>
  <c r="D240" i="1" s="1"/>
  <c r="B240" i="1" s="1" a="1"/>
  <c r="B240" i="1" s="1"/>
  <c r="A240" i="1" s="1" a="1"/>
  <c r="A240" i="1" s="1"/>
  <c r="D176" i="1" a="1"/>
  <c r="D176" i="1" s="1"/>
  <c r="D147" i="1" a="1"/>
  <c r="D147" i="1" s="1"/>
  <c r="D48" i="1" a="1"/>
  <c r="D48" i="1" s="1"/>
  <c r="D2994" i="1" a="1"/>
  <c r="D2994" i="1" s="1"/>
  <c r="D2388" i="1" a="1"/>
  <c r="D2388" i="1" s="1"/>
  <c r="B2388" i="1" s="1" a="1"/>
  <c r="B2388" i="1" s="1"/>
  <c r="A2388" i="1" s="1" a="1"/>
  <c r="A2388" i="1" s="1"/>
  <c r="D2356" i="1" a="1"/>
  <c r="D2356" i="1" s="1"/>
  <c r="B2356" i="1" s="1" a="1"/>
  <c r="B2356" i="1" s="1"/>
  <c r="A2356" i="1" s="1" a="1"/>
  <c r="A2356" i="1" s="1"/>
  <c r="D2324" i="1" a="1"/>
  <c r="D2324" i="1" s="1"/>
  <c r="B2324" i="1" s="1" a="1"/>
  <c r="B2324" i="1" s="1"/>
  <c r="A2324" i="1" s="1" a="1"/>
  <c r="A2324" i="1" s="1"/>
  <c r="D2292" i="1" a="1"/>
  <c r="D2292" i="1" s="1"/>
  <c r="D2260" i="1" a="1"/>
  <c r="D2260" i="1" s="1"/>
  <c r="B2260" i="1" s="1" a="1"/>
  <c r="B2260" i="1" s="1"/>
  <c r="A2260" i="1" s="1" a="1"/>
  <c r="A2260" i="1" s="1"/>
  <c r="D2228" i="1" a="1"/>
  <c r="D2228" i="1" s="1"/>
  <c r="B2228" i="1" s="1" a="1"/>
  <c r="B2228" i="1" s="1"/>
  <c r="A2228" i="1" s="1" a="1"/>
  <c r="A2228" i="1" s="1"/>
  <c r="D2196" i="1" a="1"/>
  <c r="D2196" i="1" s="1"/>
  <c r="B2196" i="1" s="1" a="1"/>
  <c r="B2196" i="1" s="1"/>
  <c r="A2196" i="1" s="1" a="1"/>
  <c r="A2196" i="1" s="1"/>
  <c r="D2164" i="1" a="1"/>
  <c r="D2164" i="1" s="1"/>
  <c r="D2132" i="1" a="1"/>
  <c r="D2132" i="1" s="1"/>
  <c r="B2132" i="1" s="1" a="1"/>
  <c r="B2132" i="1" s="1"/>
  <c r="A2132" i="1" s="1" a="1"/>
  <c r="A2132" i="1" s="1"/>
  <c r="D2100" i="1" a="1"/>
  <c r="D2100" i="1" s="1"/>
  <c r="B2100" i="1" s="1" a="1"/>
  <c r="B2100" i="1" s="1"/>
  <c r="A2100" i="1" s="1" a="1"/>
  <c r="A2100" i="1" s="1"/>
  <c r="D2068" i="1" a="1"/>
  <c r="D2068" i="1" s="1"/>
  <c r="B2068" i="1" s="1" a="1"/>
  <c r="B2068" i="1" s="1"/>
  <c r="A2068" i="1" s="1" a="1"/>
  <c r="A2068" i="1" s="1"/>
  <c r="D2036" i="1" a="1"/>
  <c r="D2036" i="1" s="1"/>
  <c r="D2004" i="1" a="1"/>
  <c r="D2004" i="1" s="1"/>
  <c r="B2004" i="1" s="1" a="1"/>
  <c r="B2004" i="1" s="1"/>
  <c r="A2004" i="1" s="1" a="1"/>
  <c r="A2004" i="1" s="1"/>
  <c r="D1972" i="1" a="1"/>
  <c r="D1972" i="1" s="1"/>
  <c r="B1972" i="1" s="1" a="1"/>
  <c r="B1972" i="1" s="1"/>
  <c r="A1972" i="1" s="1" a="1"/>
  <c r="A1972" i="1" s="1"/>
  <c r="D1940" i="1" a="1"/>
  <c r="D1940" i="1" s="1"/>
  <c r="B1940" i="1" s="1" a="1"/>
  <c r="B1940" i="1" s="1"/>
  <c r="A1940" i="1" s="1" a="1"/>
  <c r="A1940" i="1" s="1"/>
  <c r="D1908" i="1" a="1"/>
  <c r="D1908" i="1" s="1"/>
  <c r="D1876" i="1" a="1"/>
  <c r="D1876" i="1" s="1"/>
  <c r="B1876" i="1" s="1" a="1"/>
  <c r="B1876" i="1" s="1"/>
  <c r="A1876" i="1" s="1" a="1"/>
  <c r="A1876" i="1" s="1"/>
  <c r="D1844" i="1" a="1"/>
  <c r="D1844" i="1" s="1"/>
  <c r="B1844" i="1" s="1" a="1"/>
  <c r="B1844" i="1" s="1"/>
  <c r="A1844" i="1" s="1" a="1"/>
  <c r="A1844" i="1" s="1"/>
  <c r="D1812" i="1" a="1"/>
  <c r="D1812" i="1" s="1"/>
  <c r="B1812" i="1" s="1" a="1"/>
  <c r="B1812" i="1" s="1"/>
  <c r="A1812" i="1" s="1" a="1"/>
  <c r="A1812" i="1" s="1"/>
  <c r="D1780" i="1" a="1"/>
  <c r="D1780" i="1" s="1"/>
  <c r="B1780" i="1" s="1" a="1"/>
  <c r="B1780" i="1" s="1"/>
  <c r="A1780" i="1" s="1" a="1"/>
  <c r="A1780" i="1" s="1"/>
  <c r="D1748" i="1" a="1"/>
  <c r="D1748" i="1" s="1"/>
  <c r="B1748" i="1" s="1" a="1"/>
  <c r="B1748" i="1" s="1"/>
  <c r="A1748" i="1" s="1" a="1"/>
  <c r="A1748" i="1" s="1"/>
  <c r="D1716" i="1" a="1"/>
  <c r="D1716" i="1" s="1"/>
  <c r="D1684" i="1" a="1"/>
  <c r="D1684" i="1" s="1"/>
  <c r="B1684" i="1" s="1" a="1"/>
  <c r="B1684" i="1" s="1"/>
  <c r="A1684" i="1" s="1" a="1"/>
  <c r="A1684" i="1" s="1"/>
  <c r="D1652" i="1" a="1"/>
  <c r="D1652" i="1" s="1"/>
  <c r="B1652" i="1" s="1" a="1"/>
  <c r="B1652" i="1" s="1"/>
  <c r="A1652" i="1" s="1" a="1"/>
  <c r="A1652" i="1" s="1"/>
  <c r="D1616" i="1" a="1"/>
  <c r="D1616" i="1" s="1"/>
  <c r="B1616" i="1" s="1" a="1"/>
  <c r="B1616" i="1" s="1"/>
  <c r="A1616" i="1" s="1" a="1"/>
  <c r="A1616" i="1" s="1"/>
  <c r="D1584" i="1" a="1"/>
  <c r="D1584" i="1" s="1"/>
  <c r="D1552" i="1" a="1"/>
  <c r="D1552" i="1" s="1"/>
  <c r="B1552" i="1" s="1" a="1"/>
  <c r="B1552" i="1" s="1"/>
  <c r="A1552" i="1" s="1" a="1"/>
  <c r="A1552" i="1" s="1"/>
  <c r="D1520" i="1" a="1"/>
  <c r="D1520" i="1" s="1"/>
  <c r="B1520" i="1" s="1" a="1"/>
  <c r="B1520" i="1" s="1"/>
  <c r="A1520" i="1" s="1" a="1"/>
  <c r="A1520" i="1" s="1"/>
  <c r="D1339" i="1" a="1"/>
  <c r="D1339" i="1" s="1"/>
  <c r="D1307" i="1" a="1"/>
  <c r="D1307" i="1" s="1"/>
  <c r="D1154" i="1" a="1"/>
  <c r="D1154" i="1" s="1"/>
  <c r="B1154" i="1" s="1" a="1"/>
  <c r="B1154" i="1" s="1"/>
  <c r="A1154" i="1" s="1" a="1"/>
  <c r="A1154" i="1" s="1"/>
  <c r="D1114" i="1" a="1"/>
  <c r="D1114" i="1" s="1"/>
  <c r="D1082" i="1" a="1"/>
  <c r="D1082" i="1" s="1"/>
  <c r="D1050" i="1" a="1"/>
  <c r="D1050" i="1" s="1"/>
  <c r="D1018" i="1" a="1"/>
  <c r="D1018" i="1" s="1"/>
  <c r="D986" i="1" a="1"/>
  <c r="D986" i="1" s="1"/>
  <c r="D954" i="1" a="1"/>
  <c r="D954" i="1" s="1"/>
  <c r="D922" i="1" a="1"/>
  <c r="D922" i="1" s="1"/>
  <c r="B922" i="1" s="1" a="1"/>
  <c r="B922" i="1" s="1"/>
  <c r="A922" i="1" s="1" a="1"/>
  <c r="A922" i="1" s="1"/>
  <c r="D890" i="1" a="1"/>
  <c r="D890" i="1" s="1"/>
  <c r="D72" i="1" a="1"/>
  <c r="D72" i="1" s="1"/>
  <c r="B72" i="1" s="1" a="1"/>
  <c r="B72" i="1" s="1"/>
  <c r="A72" i="1" s="1" a="1"/>
  <c r="A72" i="1" s="1"/>
  <c r="D32" i="1" a="1"/>
  <c r="D32" i="1" s="1"/>
  <c r="B32" i="1" s="1" a="1"/>
  <c r="B32" i="1" s="1"/>
  <c r="A32" i="1" s="1" a="1"/>
  <c r="A32" i="1" s="1"/>
  <c r="C20" i="1" a="1"/>
  <c r="C20" i="1" s="1"/>
  <c r="C21" i="1" s="1" a="1"/>
  <c r="C21" i="1" s="1"/>
  <c r="C17" i="1" a="1"/>
  <c r="C17" i="1" s="1"/>
  <c r="D2404" i="1" a="1"/>
  <c r="D2404" i="1" s="1"/>
  <c r="B2404" i="1" s="1" a="1"/>
  <c r="B2404" i="1" s="1"/>
  <c r="A2404" i="1" s="1" a="1"/>
  <c r="A2404" i="1" s="1"/>
  <c r="D2372" i="1" a="1"/>
  <c r="D2372" i="1" s="1"/>
  <c r="D2340" i="1" a="1"/>
  <c r="D2340" i="1" s="1"/>
  <c r="D2308" i="1" a="1"/>
  <c r="D2308" i="1" s="1"/>
  <c r="D2276" i="1" a="1"/>
  <c r="D2276" i="1" s="1"/>
  <c r="B2276" i="1" s="1" a="1"/>
  <c r="B2276" i="1" s="1"/>
  <c r="A2276" i="1" s="1" a="1"/>
  <c r="A2276" i="1" s="1"/>
  <c r="D2244" i="1" a="1"/>
  <c r="D2244" i="1" s="1"/>
  <c r="D2212" i="1" a="1"/>
  <c r="D2212" i="1" s="1"/>
  <c r="D2180" i="1" a="1"/>
  <c r="D2180" i="1" s="1"/>
  <c r="D2148" i="1" a="1"/>
  <c r="D2148" i="1" s="1"/>
  <c r="B2148" i="1" s="1" a="1"/>
  <c r="B2148" i="1" s="1"/>
  <c r="A2148" i="1" s="1" a="1"/>
  <c r="A2148" i="1" s="1"/>
  <c r="D2116" i="1" a="1"/>
  <c r="D2116" i="1" s="1"/>
  <c r="D1732" i="1" a="1"/>
  <c r="D1732" i="1" s="1"/>
  <c r="B1732" i="1" s="1" a="1"/>
  <c r="B1732" i="1" s="1"/>
  <c r="A1732" i="1" s="1" a="1"/>
  <c r="A1732" i="1" s="1"/>
  <c r="D1700" i="1" a="1"/>
  <c r="D1700" i="1" s="1"/>
  <c r="D1668" i="1" a="1"/>
  <c r="D1668" i="1" s="1"/>
  <c r="D1636" i="1" a="1"/>
  <c r="D1636" i="1" s="1"/>
  <c r="D1002" i="1" a="1"/>
  <c r="D1002" i="1" s="1"/>
  <c r="B1002" i="1" s="1" a="1"/>
  <c r="B1002" i="1" s="1"/>
  <c r="A1002" i="1" s="1" a="1"/>
  <c r="A1002" i="1" s="1"/>
  <c r="D970" i="1" a="1"/>
  <c r="D970" i="1" s="1"/>
  <c r="B970" i="1" s="1" a="1"/>
  <c r="B970" i="1" s="1"/>
  <c r="A970" i="1" s="1" a="1"/>
  <c r="A970" i="1" s="1"/>
  <c r="D938" i="1" a="1"/>
  <c r="D938" i="1" s="1"/>
  <c r="D906" i="1" a="1"/>
  <c r="D906" i="1" s="1"/>
  <c r="B906" i="1" s="1" a="1"/>
  <c r="B906" i="1" s="1"/>
  <c r="A906" i="1" s="1" a="1"/>
  <c r="A906" i="1" s="1"/>
  <c r="D874" i="1" a="1"/>
  <c r="D874" i="1" s="1"/>
  <c r="B874" i="1" s="1" a="1"/>
  <c r="B874" i="1" s="1"/>
  <c r="A874" i="1" s="1" a="1"/>
  <c r="A874" i="1" s="1"/>
  <c r="D842" i="1" a="1"/>
  <c r="D842" i="1" s="1"/>
  <c r="B842" i="1" s="1" a="1"/>
  <c r="B842" i="1" s="1"/>
  <c r="A842" i="1" s="1" a="1"/>
  <c r="A842" i="1" s="1"/>
  <c r="D810" i="1" a="1"/>
  <c r="D810" i="1" s="1"/>
  <c r="D776" i="1" a="1"/>
  <c r="D776" i="1" s="1"/>
  <c r="B776" i="1" s="1" a="1"/>
  <c r="B776" i="1" s="1"/>
  <c r="A776" i="1" s="1" a="1"/>
  <c r="A776" i="1" s="1"/>
  <c r="D744" i="1" a="1"/>
  <c r="D744" i="1" s="1"/>
  <c r="B744" i="1" s="1" a="1"/>
  <c r="B744" i="1" s="1"/>
  <c r="A744" i="1" s="1" a="1"/>
  <c r="A744" i="1" s="1"/>
  <c r="D712" i="1" a="1"/>
  <c r="D712" i="1" s="1"/>
  <c r="D657" i="1" a="1"/>
  <c r="D657" i="1" s="1"/>
  <c r="B657" i="1" s="1" a="1"/>
  <c r="B657" i="1" s="1"/>
  <c r="A657" i="1" s="1" a="1"/>
  <c r="A657" i="1" s="1"/>
  <c r="D625" i="1" a="1"/>
  <c r="D625" i="1" s="1"/>
  <c r="B625" i="1" s="1" a="1"/>
  <c r="B625" i="1" s="1"/>
  <c r="A625" i="1" s="1" a="1"/>
  <c r="A625" i="1" s="1"/>
  <c r="D563" i="1" a="1"/>
  <c r="D563" i="1" s="1"/>
  <c r="D531" i="1" a="1"/>
  <c r="D531" i="1" s="1"/>
  <c r="B531" i="1" s="1" a="1"/>
  <c r="B531" i="1" s="1"/>
  <c r="A531" i="1" s="1" a="1"/>
  <c r="A531" i="1" s="1"/>
  <c r="D499" i="1" a="1"/>
  <c r="D499" i="1" s="1"/>
  <c r="B499" i="1" s="1" a="1"/>
  <c r="B499" i="1" s="1"/>
  <c r="A499" i="1" s="1" a="1"/>
  <c r="A499" i="1" s="1"/>
  <c r="D467" i="1" a="1"/>
  <c r="D467" i="1" s="1"/>
  <c r="B467" i="1" s="1" a="1"/>
  <c r="B467" i="1" s="1"/>
  <c r="A467" i="1" s="1" a="1"/>
  <c r="A467" i="1" s="1"/>
  <c r="D435" i="1" a="1"/>
  <c r="D435" i="1" s="1"/>
  <c r="D403" i="1" a="1"/>
  <c r="D403" i="1" s="1"/>
  <c r="B403" i="1" s="1" a="1"/>
  <c r="B403" i="1" s="1"/>
  <c r="A403" i="1" s="1" a="1"/>
  <c r="A403" i="1" s="1"/>
  <c r="D371" i="1" a="1"/>
  <c r="D371" i="1" s="1"/>
  <c r="B371" i="1" s="1" a="1"/>
  <c r="B371" i="1" s="1"/>
  <c r="A371" i="1" s="1" a="1"/>
  <c r="A371" i="1" s="1"/>
  <c r="D288" i="1" a="1"/>
  <c r="D288" i="1" s="1"/>
  <c r="D256" i="1" a="1"/>
  <c r="D256" i="1" s="1"/>
  <c r="D224" i="1" a="1"/>
  <c r="D224" i="1" s="1"/>
  <c r="D192" i="1" a="1"/>
  <c r="D192" i="1" s="1"/>
  <c r="C1106" i="1" a="1"/>
  <c r="C1106" i="1" s="1"/>
  <c r="D1106" i="1" a="1"/>
  <c r="D1106" i="1" s="1"/>
  <c r="B1106" i="1" s="1" a="1"/>
  <c r="B1106" i="1" s="1"/>
  <c r="A1106" i="1" s="1" a="1"/>
  <c r="A1106" i="1" s="1"/>
  <c r="C1074" i="1" a="1"/>
  <c r="C1074" i="1" s="1"/>
  <c r="D1074" i="1" a="1"/>
  <c r="D1074" i="1" s="1"/>
  <c r="B1074" i="1" s="1" a="1"/>
  <c r="B1074" i="1" s="1"/>
  <c r="A1074" i="1" s="1" a="1"/>
  <c r="A1074" i="1" s="1"/>
  <c r="C1042" i="1" a="1"/>
  <c r="C1042" i="1" s="1"/>
  <c r="D1042" i="1" a="1"/>
  <c r="D1042" i="1" s="1"/>
  <c r="B1042" i="1" s="1" a="1"/>
  <c r="B1042" i="1" s="1"/>
  <c r="A1042" i="1" s="1" a="1"/>
  <c r="A1042" i="1" s="1"/>
  <c r="C1010" i="1" a="1"/>
  <c r="C1010" i="1" s="1"/>
  <c r="D1010" i="1" a="1"/>
  <c r="D1010" i="1" s="1"/>
  <c r="B1010" i="1" s="1" a="1"/>
  <c r="B1010" i="1" s="1"/>
  <c r="A1010" i="1" s="1" a="1"/>
  <c r="A1010" i="1" s="1"/>
  <c r="C978" i="1" a="1"/>
  <c r="C978" i="1" s="1"/>
  <c r="D978" i="1" a="1"/>
  <c r="D978" i="1" s="1"/>
  <c r="B978" i="1" s="1" a="1"/>
  <c r="B978" i="1" s="1"/>
  <c r="A978" i="1" s="1" a="1"/>
  <c r="A978" i="1" s="1"/>
  <c r="C946" i="1" a="1"/>
  <c r="C946" i="1" s="1"/>
  <c r="D946" i="1" a="1"/>
  <c r="D946" i="1" s="1"/>
  <c r="B946" i="1" s="1" a="1"/>
  <c r="B946" i="1" s="1"/>
  <c r="A946" i="1" s="1" a="1"/>
  <c r="A946" i="1" s="1"/>
  <c r="C914" i="1" a="1"/>
  <c r="C914" i="1" s="1"/>
  <c r="D914" i="1" a="1"/>
  <c r="D914" i="1" s="1"/>
  <c r="B914" i="1" s="1" a="1"/>
  <c r="B914" i="1" s="1"/>
  <c r="A914" i="1" s="1" a="1"/>
  <c r="A914" i="1" s="1"/>
  <c r="C882" i="1" a="1"/>
  <c r="C882" i="1" s="1"/>
  <c r="D882" i="1" a="1"/>
  <c r="D882" i="1" s="1"/>
  <c r="B882" i="1" s="1" a="1"/>
  <c r="B882" i="1" s="1"/>
  <c r="A882" i="1" s="1" a="1"/>
  <c r="A882" i="1" s="1"/>
  <c r="C850" i="1" a="1"/>
  <c r="C850" i="1" s="1"/>
  <c r="D850" i="1" a="1"/>
  <c r="D850" i="1" s="1"/>
  <c r="B850" i="1" s="1" a="1"/>
  <c r="B850" i="1" s="1"/>
  <c r="A850" i="1" s="1" a="1"/>
  <c r="A850" i="1" s="1"/>
  <c r="C818" i="1" a="1"/>
  <c r="C818" i="1" s="1"/>
  <c r="D818" i="1" a="1"/>
  <c r="D818" i="1" s="1"/>
  <c r="B818" i="1" s="1" a="1"/>
  <c r="B818" i="1" s="1"/>
  <c r="A818" i="1" s="1" a="1"/>
  <c r="A818" i="1" s="1"/>
  <c r="C786" i="1" a="1"/>
  <c r="C786" i="1" s="1"/>
  <c r="D786" i="1" a="1"/>
  <c r="D786" i="1" s="1"/>
  <c r="B786" i="1" s="1" a="1"/>
  <c r="B786" i="1" s="1"/>
  <c r="A786" i="1" s="1" a="1"/>
  <c r="A786" i="1" s="1"/>
  <c r="C752" i="1" a="1"/>
  <c r="C752" i="1" s="1"/>
  <c r="D752" i="1" a="1"/>
  <c r="D752" i="1" s="1"/>
  <c r="B752" i="1" s="1" a="1"/>
  <c r="B752" i="1" s="1"/>
  <c r="A752" i="1" s="1" a="1"/>
  <c r="A752" i="1" s="1"/>
  <c r="C720" i="1" a="1"/>
  <c r="C720" i="1" s="1"/>
  <c r="D720" i="1" a="1"/>
  <c r="D720" i="1" s="1"/>
  <c r="B720" i="1" s="1" a="1"/>
  <c r="B720" i="1" s="1"/>
  <c r="A720" i="1" s="1" a="1"/>
  <c r="A720" i="1" s="1"/>
  <c r="C633" i="1" a="1"/>
  <c r="C633" i="1" s="1"/>
  <c r="D633" i="1" a="1"/>
  <c r="D633" i="1" s="1"/>
  <c r="B633" i="1" s="1" a="1"/>
  <c r="B633" i="1" s="1"/>
  <c r="A633" i="1" s="1" a="1"/>
  <c r="A633" i="1" s="1"/>
  <c r="C571" i="1" a="1"/>
  <c r="C571" i="1" s="1"/>
  <c r="D571" i="1" a="1"/>
  <c r="D571" i="1" s="1"/>
  <c r="B571" i="1" s="1" a="1"/>
  <c r="B571" i="1" s="1"/>
  <c r="A571" i="1" s="1" a="1"/>
  <c r="A571" i="1" s="1"/>
  <c r="C539" i="1" a="1"/>
  <c r="C539" i="1" s="1"/>
  <c r="D539" i="1" a="1"/>
  <c r="D539" i="1" s="1"/>
  <c r="B539" i="1" s="1" a="1"/>
  <c r="B539" i="1" s="1"/>
  <c r="A539" i="1" s="1" a="1"/>
  <c r="A539" i="1" s="1"/>
  <c r="C507" i="1" a="1"/>
  <c r="C507" i="1" s="1"/>
  <c r="D507" i="1" a="1"/>
  <c r="D507" i="1" s="1"/>
  <c r="B507" i="1" s="1" a="1"/>
  <c r="B507" i="1" s="1"/>
  <c r="A507" i="1" s="1" a="1"/>
  <c r="A507" i="1" s="1"/>
  <c r="C475" i="1" a="1"/>
  <c r="C475" i="1" s="1"/>
  <c r="D475" i="1" a="1"/>
  <c r="D475" i="1" s="1"/>
  <c r="B475" i="1" s="1" a="1"/>
  <c r="B475" i="1" s="1"/>
  <c r="A475" i="1" s="1" a="1"/>
  <c r="A475" i="1" s="1"/>
  <c r="C443" i="1" a="1"/>
  <c r="C443" i="1" s="1"/>
  <c r="D443" i="1" a="1"/>
  <c r="D443" i="1" s="1"/>
  <c r="B443" i="1" s="1" a="1"/>
  <c r="B443" i="1" s="1"/>
  <c r="A443" i="1" s="1" a="1"/>
  <c r="A443" i="1" s="1"/>
  <c r="C411" i="1" a="1"/>
  <c r="C411" i="1" s="1"/>
  <c r="D411" i="1" a="1"/>
  <c r="D411" i="1" s="1"/>
  <c r="B411" i="1" s="1" a="1"/>
  <c r="B411" i="1" s="1"/>
  <c r="A411" i="1" s="1" a="1"/>
  <c r="A411" i="1" s="1"/>
  <c r="C379" i="1" a="1"/>
  <c r="C379" i="1" s="1"/>
  <c r="D379" i="1" a="1"/>
  <c r="D379" i="1" s="1"/>
  <c r="B379" i="1" s="1" a="1"/>
  <c r="B379" i="1" s="1"/>
  <c r="A379" i="1" s="1" a="1"/>
  <c r="A379" i="1" s="1"/>
  <c r="C318" i="1" a="1"/>
  <c r="C318" i="1" s="1"/>
  <c r="D318" i="1" a="1"/>
  <c r="D318" i="1" s="1"/>
  <c r="B318" i="1" s="1" a="1"/>
  <c r="B318" i="1" s="1"/>
  <c r="A318" i="1" s="1" a="1"/>
  <c r="A318" i="1" s="1"/>
  <c r="C264" i="1" a="1"/>
  <c r="C264" i="1" s="1"/>
  <c r="D264" i="1" a="1"/>
  <c r="D264" i="1" s="1"/>
  <c r="B264" i="1" s="1" a="1"/>
  <c r="B264" i="1" s="1"/>
  <c r="A264" i="1" s="1" a="1"/>
  <c r="A264" i="1" s="1"/>
  <c r="C232" i="1" a="1"/>
  <c r="C232" i="1" s="1"/>
  <c r="D232" i="1" a="1"/>
  <c r="D232" i="1" s="1"/>
  <c r="B232" i="1" s="1" a="1"/>
  <c r="B232" i="1" s="1"/>
  <c r="A232" i="1" s="1" a="1"/>
  <c r="A232" i="1" s="1"/>
  <c r="C200" i="1" a="1"/>
  <c r="C200" i="1" s="1"/>
  <c r="D200" i="1" a="1"/>
  <c r="D200" i="1" s="1"/>
  <c r="B200" i="1" s="1" a="1"/>
  <c r="B200" i="1" s="1"/>
  <c r="A200" i="1" s="1" a="1"/>
  <c r="A200" i="1" s="1"/>
  <c r="C168" i="1" a="1"/>
  <c r="C168" i="1" s="1"/>
  <c r="D168" i="1" a="1"/>
  <c r="D168" i="1" s="1"/>
  <c r="B168" i="1" s="1" a="1"/>
  <c r="B168" i="1" s="1"/>
  <c r="A168" i="1" s="1" a="1"/>
  <c r="A168" i="1" s="1"/>
  <c r="C87" i="1" a="1"/>
  <c r="C87" i="1" s="1"/>
  <c r="D87" i="1" a="1"/>
  <c r="D87" i="1" s="1"/>
  <c r="B87" i="1" s="1" a="1"/>
  <c r="B87" i="1" s="1"/>
  <c r="A87" i="1" s="1" a="1"/>
  <c r="A87" i="1" s="1"/>
  <c r="C64" i="1" a="1"/>
  <c r="C64" i="1" s="1"/>
  <c r="D64" i="1" a="1"/>
  <c r="D64" i="1" s="1"/>
  <c r="D2412" i="1" a="1"/>
  <c r="D2412" i="1" s="1"/>
  <c r="B2412" i="1" s="1" a="1"/>
  <c r="B2412" i="1" s="1"/>
  <c r="A2412" i="1" s="1" a="1"/>
  <c r="A2412" i="1" s="1"/>
  <c r="D2396" i="1" a="1"/>
  <c r="D2396" i="1" s="1"/>
  <c r="B2396" i="1" s="1" a="1"/>
  <c r="B2396" i="1" s="1"/>
  <c r="A2396" i="1" s="1" a="1"/>
  <c r="A2396" i="1" s="1"/>
  <c r="D2380" i="1" a="1"/>
  <c r="D2380" i="1" s="1"/>
  <c r="D2364" i="1" a="1"/>
  <c r="D2364" i="1" s="1"/>
  <c r="B2364" i="1" s="1" a="1"/>
  <c r="B2364" i="1" s="1"/>
  <c r="A2364" i="1" s="1" a="1"/>
  <c r="A2364" i="1" s="1"/>
  <c r="D2348" i="1" a="1"/>
  <c r="D2348" i="1" s="1"/>
  <c r="B2348" i="1" s="1" a="1"/>
  <c r="B2348" i="1" s="1"/>
  <c r="A2348" i="1" s="1" a="1"/>
  <c r="A2348" i="1" s="1"/>
  <c r="D2332" i="1" a="1"/>
  <c r="D2332" i="1" s="1"/>
  <c r="B2332" i="1" s="1" a="1"/>
  <c r="B2332" i="1" s="1"/>
  <c r="A2332" i="1" s="1" a="1"/>
  <c r="A2332" i="1" s="1"/>
  <c r="D2316" i="1" a="1"/>
  <c r="D2316" i="1" s="1"/>
  <c r="D2300" i="1" a="1"/>
  <c r="D2300" i="1" s="1"/>
  <c r="B2300" i="1" s="1" a="1"/>
  <c r="B2300" i="1" s="1"/>
  <c r="A2300" i="1" s="1" a="1"/>
  <c r="A2300" i="1" s="1"/>
  <c r="D2284" i="1" a="1"/>
  <c r="D2284" i="1" s="1"/>
  <c r="B2284" i="1" s="1" a="1"/>
  <c r="B2284" i="1" s="1"/>
  <c r="A2284" i="1" s="1" a="1"/>
  <c r="A2284" i="1" s="1"/>
  <c r="D2268" i="1" a="1"/>
  <c r="D2268" i="1" s="1"/>
  <c r="B2268" i="1" s="1" a="1"/>
  <c r="B2268" i="1" s="1"/>
  <c r="A2268" i="1" s="1" a="1"/>
  <c r="A2268" i="1" s="1"/>
  <c r="D2252" i="1" a="1"/>
  <c r="D2252" i="1" s="1"/>
  <c r="D2236" i="1" a="1"/>
  <c r="D2236" i="1" s="1"/>
  <c r="B2236" i="1" s="1" a="1"/>
  <c r="B2236" i="1" s="1"/>
  <c r="A2236" i="1" s="1" a="1"/>
  <c r="A2236" i="1" s="1"/>
  <c r="D2220" i="1" a="1"/>
  <c r="D2220" i="1" s="1"/>
  <c r="B2220" i="1" s="1" a="1"/>
  <c r="B2220" i="1" s="1"/>
  <c r="A2220" i="1" s="1" a="1"/>
  <c r="A2220" i="1" s="1"/>
  <c r="D2204" i="1" a="1"/>
  <c r="D2204" i="1" s="1"/>
  <c r="B2204" i="1" s="1" a="1"/>
  <c r="B2204" i="1" s="1"/>
  <c r="A2204" i="1" s="1" a="1"/>
  <c r="A2204" i="1" s="1"/>
  <c r="D2188" i="1" a="1"/>
  <c r="D2188" i="1" s="1"/>
  <c r="D2172" i="1" a="1"/>
  <c r="D2172" i="1" s="1"/>
  <c r="B2172" i="1" s="1" a="1"/>
  <c r="B2172" i="1" s="1"/>
  <c r="A2172" i="1" s="1" a="1"/>
  <c r="A2172" i="1" s="1"/>
  <c r="D2156" i="1" a="1"/>
  <c r="D2156" i="1" s="1"/>
  <c r="B2156" i="1" s="1" a="1"/>
  <c r="B2156" i="1" s="1"/>
  <c r="A2156" i="1" s="1" a="1"/>
  <c r="A2156" i="1" s="1"/>
  <c r="D2140" i="1" a="1"/>
  <c r="D2140" i="1" s="1"/>
  <c r="B2140" i="1" s="1" a="1"/>
  <c r="B2140" i="1" s="1"/>
  <c r="A2140" i="1" s="1" a="1"/>
  <c r="A2140" i="1" s="1"/>
  <c r="D2124" i="1" a="1"/>
  <c r="D2124" i="1" s="1"/>
  <c r="D2108" i="1" a="1"/>
  <c r="D2108" i="1" s="1"/>
  <c r="B2108" i="1" s="1" a="1"/>
  <c r="B2108" i="1" s="1"/>
  <c r="A2108" i="1" s="1" a="1"/>
  <c r="A2108" i="1" s="1"/>
  <c r="D2092" i="1" a="1"/>
  <c r="D2092" i="1" s="1"/>
  <c r="B2092" i="1" s="1" a="1"/>
  <c r="B2092" i="1" s="1"/>
  <c r="A2092" i="1" s="1" a="1"/>
  <c r="A2092" i="1" s="1"/>
  <c r="D2076" i="1" a="1"/>
  <c r="D2076" i="1" s="1"/>
  <c r="B2076" i="1" s="1" a="1"/>
  <c r="B2076" i="1" s="1"/>
  <c r="A2076" i="1" s="1" a="1"/>
  <c r="A2076" i="1" s="1"/>
  <c r="D2060" i="1" a="1"/>
  <c r="D2060" i="1" s="1"/>
  <c r="D2044" i="1" a="1"/>
  <c r="D2044" i="1" s="1"/>
  <c r="B2044" i="1" s="1" a="1"/>
  <c r="B2044" i="1" s="1"/>
  <c r="A2044" i="1" s="1" a="1"/>
  <c r="A2044" i="1" s="1"/>
  <c r="D2028" i="1" a="1"/>
  <c r="D2028" i="1" s="1"/>
  <c r="B2028" i="1" s="1" a="1"/>
  <c r="B2028" i="1" s="1"/>
  <c r="A2028" i="1" s="1" a="1"/>
  <c r="A2028" i="1" s="1"/>
  <c r="D2012" i="1" a="1"/>
  <c r="D2012" i="1" s="1"/>
  <c r="B2012" i="1" s="1" a="1"/>
  <c r="B2012" i="1" s="1"/>
  <c r="A2012" i="1" s="1" a="1"/>
  <c r="A2012" i="1" s="1"/>
  <c r="D1996" i="1" a="1"/>
  <c r="D1996" i="1" s="1"/>
  <c r="D1980" i="1" a="1"/>
  <c r="D1980" i="1" s="1"/>
  <c r="B1980" i="1" s="1" a="1"/>
  <c r="B1980" i="1" s="1"/>
  <c r="A1980" i="1" s="1" a="1"/>
  <c r="A1980" i="1" s="1"/>
  <c r="D1964" i="1" a="1"/>
  <c r="D1964" i="1" s="1"/>
  <c r="B1964" i="1" s="1" a="1"/>
  <c r="B1964" i="1" s="1"/>
  <c r="A1964" i="1" s="1" a="1"/>
  <c r="A1964" i="1" s="1"/>
  <c r="D1948" i="1" a="1"/>
  <c r="D1948" i="1" s="1"/>
  <c r="B1948" i="1" s="1" a="1"/>
  <c r="B1948" i="1" s="1"/>
  <c r="A1948" i="1" s="1" a="1"/>
  <c r="A1948" i="1" s="1"/>
  <c r="D1932" i="1" a="1"/>
  <c r="D1932" i="1" s="1"/>
  <c r="D1916" i="1" a="1"/>
  <c r="D1916" i="1" s="1"/>
  <c r="B1916" i="1" s="1" a="1"/>
  <c r="B1916" i="1" s="1"/>
  <c r="A1916" i="1" s="1" a="1"/>
  <c r="A1916" i="1" s="1"/>
  <c r="D1900" i="1" a="1"/>
  <c r="D1900" i="1" s="1"/>
  <c r="B1900" i="1" s="1" a="1"/>
  <c r="B1900" i="1" s="1"/>
  <c r="A1900" i="1" s="1" a="1"/>
  <c r="A1900" i="1" s="1"/>
  <c r="D1884" i="1" a="1"/>
  <c r="D1884" i="1" s="1"/>
  <c r="B1884" i="1" s="1" a="1"/>
  <c r="B1884" i="1" s="1"/>
  <c r="A1884" i="1" s="1" a="1"/>
  <c r="A1884" i="1" s="1"/>
  <c r="D1868" i="1" a="1"/>
  <c r="D1868" i="1" s="1"/>
  <c r="D1852" i="1" a="1"/>
  <c r="D1852" i="1" s="1"/>
  <c r="B1852" i="1" s="1" a="1"/>
  <c r="B1852" i="1" s="1"/>
  <c r="A1852" i="1" s="1" a="1"/>
  <c r="A1852" i="1" s="1"/>
  <c r="D1836" i="1" a="1"/>
  <c r="D1836" i="1" s="1"/>
  <c r="B1836" i="1" s="1" a="1"/>
  <c r="B1836" i="1" s="1"/>
  <c r="A1836" i="1" s="1" a="1"/>
  <c r="A1836" i="1" s="1"/>
  <c r="D1820" i="1" a="1"/>
  <c r="D1820" i="1" s="1"/>
  <c r="B1820" i="1" s="1" a="1"/>
  <c r="B1820" i="1" s="1"/>
  <c r="A1820" i="1" s="1" a="1"/>
  <c r="A1820" i="1" s="1"/>
  <c r="D1804" i="1" a="1"/>
  <c r="D1804" i="1" s="1"/>
  <c r="D1788" i="1" a="1"/>
  <c r="D1788" i="1" s="1"/>
  <c r="B1788" i="1" s="1" a="1"/>
  <c r="B1788" i="1" s="1"/>
  <c r="A1788" i="1" s="1" a="1"/>
  <c r="A1788" i="1" s="1"/>
  <c r="D1772" i="1" a="1"/>
  <c r="D1772" i="1" s="1"/>
  <c r="D1756" i="1" a="1"/>
  <c r="D1756" i="1" s="1"/>
  <c r="B1756" i="1" s="1" a="1"/>
  <c r="B1756" i="1" s="1"/>
  <c r="A1756" i="1" s="1" a="1"/>
  <c r="A1756" i="1" s="1"/>
  <c r="D1740" i="1" a="1"/>
  <c r="D1740" i="1" s="1"/>
  <c r="D1724" i="1" a="1"/>
  <c r="D1724" i="1" s="1"/>
  <c r="B1724" i="1" s="1" a="1"/>
  <c r="B1724" i="1" s="1"/>
  <c r="A1724" i="1" s="1" a="1"/>
  <c r="A1724" i="1" s="1"/>
  <c r="D1708" i="1" a="1"/>
  <c r="D1708" i="1" s="1"/>
  <c r="D1692" i="1" a="1"/>
  <c r="D1692" i="1" s="1"/>
  <c r="B1692" i="1" s="1" a="1"/>
  <c r="B1692" i="1" s="1"/>
  <c r="A1692" i="1" s="1" a="1"/>
  <c r="A1692" i="1" s="1"/>
  <c r="D1676" i="1" a="1"/>
  <c r="D1676" i="1" s="1"/>
  <c r="D1660" i="1" a="1"/>
  <c r="D1660" i="1" s="1"/>
  <c r="B1660" i="1" s="1" a="1"/>
  <c r="B1660" i="1" s="1"/>
  <c r="A1660" i="1" s="1" a="1"/>
  <c r="A1660" i="1" s="1"/>
  <c r="D1644" i="1" a="1"/>
  <c r="D1644" i="1" s="1"/>
  <c r="D1624" i="1" a="1"/>
  <c r="D1624" i="1" s="1"/>
  <c r="B1624" i="1" s="1" a="1"/>
  <c r="B1624" i="1" s="1"/>
  <c r="A1624" i="1" s="1" a="1"/>
  <c r="A1624" i="1" s="1"/>
  <c r="D1608" i="1" a="1"/>
  <c r="D1608" i="1" s="1"/>
  <c r="D1592" i="1" a="1"/>
  <c r="D1592" i="1" s="1"/>
  <c r="B1592" i="1" s="1" a="1"/>
  <c r="B1592" i="1" s="1"/>
  <c r="A1592" i="1" s="1" a="1"/>
  <c r="A1592" i="1" s="1"/>
  <c r="D1576" i="1" a="1"/>
  <c r="D1576" i="1" s="1"/>
  <c r="D1560" i="1" a="1"/>
  <c r="D1560" i="1" s="1"/>
  <c r="B1560" i="1" s="1" a="1"/>
  <c r="B1560" i="1" s="1"/>
  <c r="A1560" i="1" s="1" a="1"/>
  <c r="A1560" i="1" s="1"/>
  <c r="D1544" i="1" a="1"/>
  <c r="D1544" i="1" s="1"/>
  <c r="D1528" i="1" a="1"/>
  <c r="D1528" i="1" s="1"/>
  <c r="B1528" i="1" s="1" a="1"/>
  <c r="B1528" i="1" s="1"/>
  <c r="A1528" i="1" s="1" a="1"/>
  <c r="A1528" i="1" s="1"/>
  <c r="D1512" i="1" a="1"/>
  <c r="D1512" i="1" s="1"/>
  <c r="D1347" i="1" a="1"/>
  <c r="D1347" i="1" s="1"/>
  <c r="B1347" i="1" s="1" a="1"/>
  <c r="B1347" i="1" s="1"/>
  <c r="A1347" i="1" s="1" a="1"/>
  <c r="A1347" i="1" s="1"/>
  <c r="D1331" i="1" a="1"/>
  <c r="D1331" i="1" s="1"/>
  <c r="D1315" i="1" a="1"/>
  <c r="D1315" i="1" s="1"/>
  <c r="B1315" i="1" s="1" a="1"/>
  <c r="B1315" i="1" s="1"/>
  <c r="A1315" i="1" s="1" a="1"/>
  <c r="A1315" i="1" s="1"/>
  <c r="D1299" i="1" a="1"/>
  <c r="D1299" i="1" s="1"/>
  <c r="D1162" i="1" a="1"/>
  <c r="D1162" i="1" s="1"/>
  <c r="B1162" i="1" s="1" a="1"/>
  <c r="B1162" i="1" s="1"/>
  <c r="A1162" i="1" s="1" a="1"/>
  <c r="A1162" i="1" s="1"/>
  <c r="D1146" i="1" a="1"/>
  <c r="D1146" i="1" s="1"/>
  <c r="D1130" i="1" a="1"/>
  <c r="D1130" i="1" s="1"/>
  <c r="B1130" i="1" s="1" a="1"/>
  <c r="B1130" i="1" s="1"/>
  <c r="A1130" i="1" s="1" a="1"/>
  <c r="A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B40" i="1" s="1" a="1"/>
  <c r="B40" i="1" s="1"/>
  <c r="A40" i="1" s="1" a="1"/>
  <c r="A40" i="1" s="1"/>
  <c r="C9" i="1" a="1"/>
  <c r="C9" i="1" s="1"/>
  <c r="C10" i="1" s="1" a="1"/>
  <c r="C10" i="1" s="1"/>
  <c r="C11" i="1" s="1" a="1"/>
  <c r="C11" i="1" s="1"/>
  <c r="C12" i="1" s="1" a="1"/>
  <c r="C12" i="1" s="1"/>
  <c r="C13" i="1" s="1" a="1"/>
  <c r="C13" i="1" s="1"/>
  <c r="C14" i="1" s="1" a="1"/>
  <c r="C14" i="1" s="1"/>
  <c r="B2380" i="1" a="1"/>
  <c r="B2380" i="1" s="1"/>
  <c r="A2380" i="1" s="1" a="1"/>
  <c r="A2380" i="1" s="1"/>
  <c r="B2316" i="1" a="1"/>
  <c r="B2316" i="1" s="1"/>
  <c r="A2316" i="1" s="1" a="1"/>
  <c r="A2316" i="1" s="1"/>
  <c r="B2252" i="1" a="1"/>
  <c r="B2252" i="1" s="1"/>
  <c r="A2252" i="1" s="1" a="1"/>
  <c r="A2252" i="1" s="1"/>
  <c r="B2188" i="1" a="1"/>
  <c r="B2188" i="1" s="1"/>
  <c r="A2188" i="1" s="1" a="1"/>
  <c r="A2188" i="1" s="1"/>
  <c r="B2124" i="1" a="1"/>
  <c r="B2124" i="1" s="1"/>
  <c r="A2124" i="1" s="1" a="1"/>
  <c r="A2124" i="1" s="1"/>
  <c r="B2060" i="1" a="1"/>
  <c r="B2060" i="1" s="1"/>
  <c r="A2060" i="1" s="1" a="1"/>
  <c r="A2060" i="1" s="1"/>
  <c r="B1996" i="1" a="1"/>
  <c r="B1996" i="1" s="1"/>
  <c r="A1996" i="1" s="1" a="1"/>
  <c r="A1996" i="1" s="1"/>
  <c r="B1932" i="1" a="1"/>
  <c r="B1932" i="1" s="1"/>
  <c r="A1932" i="1" s="1" a="1"/>
  <c r="A1932" i="1" s="1"/>
  <c r="B1868" i="1" a="1"/>
  <c r="B1868" i="1" s="1"/>
  <c r="A1868" i="1" s="1" a="1"/>
  <c r="A1868" i="1" s="1"/>
  <c r="B2994" i="1" a="1"/>
  <c r="B2994" i="1" s="1"/>
  <c r="A2994" i="1" s="1" a="1"/>
  <c r="A2994" i="1" s="1"/>
  <c r="B2372" i="1" a="1"/>
  <c r="B2372" i="1" s="1"/>
  <c r="A2372" i="1" s="1" a="1"/>
  <c r="A2372" i="1" s="1"/>
  <c r="B2340" i="1" a="1"/>
  <c r="B2340" i="1" s="1"/>
  <c r="A2340" i="1" s="1" a="1"/>
  <c r="A2340" i="1" s="1"/>
  <c r="B2308" i="1" a="1"/>
  <c r="B2308" i="1" s="1"/>
  <c r="A2308" i="1" s="1" a="1"/>
  <c r="A2308" i="1" s="1"/>
  <c r="B2292" i="1" a="1"/>
  <c r="B2292" i="1" s="1"/>
  <c r="A2292" i="1" s="1" a="1"/>
  <c r="A2292" i="1" s="1"/>
  <c r="B2244" i="1" a="1"/>
  <c r="B2244" i="1" s="1"/>
  <c r="A2244" i="1" s="1" a="1"/>
  <c r="A2244" i="1" s="1"/>
  <c r="B2212" i="1" a="1"/>
  <c r="B2212" i="1" s="1"/>
  <c r="A2212" i="1" s="1" a="1"/>
  <c r="A2212" i="1" s="1"/>
  <c r="B2180" i="1" a="1"/>
  <c r="B2180" i="1" s="1"/>
  <c r="A2180" i="1" s="1" a="1"/>
  <c r="A2180" i="1" s="1"/>
  <c r="B2164" i="1" a="1"/>
  <c r="B2164" i="1" s="1"/>
  <c r="A2164" i="1" s="1" a="1"/>
  <c r="A2164" i="1" s="1"/>
  <c r="B2116" i="1" a="1"/>
  <c r="B2116" i="1" s="1"/>
  <c r="A2116" i="1" s="1" a="1"/>
  <c r="A2116" i="1" s="1"/>
  <c r="B2084" i="1" a="1"/>
  <c r="B2084" i="1" s="1"/>
  <c r="A2084" i="1" s="1" a="1"/>
  <c r="A2084" i="1" s="1"/>
  <c r="B2052" i="1" a="1"/>
  <c r="B2052" i="1" s="1"/>
  <c r="A2052" i="1" s="1" a="1"/>
  <c r="A2052" i="1" s="1"/>
  <c r="B2036" i="1" a="1"/>
  <c r="B2036" i="1" s="1"/>
  <c r="A2036" i="1" s="1" a="1"/>
  <c r="A2036" i="1" s="1"/>
  <c r="B2020" i="1" a="1"/>
  <c r="B2020" i="1" s="1"/>
  <c r="A2020" i="1" s="1" a="1"/>
  <c r="A2020" i="1" s="1"/>
  <c r="B1988" i="1" a="1"/>
  <c r="B1988" i="1" s="1"/>
  <c r="A1988" i="1" s="1" a="1"/>
  <c r="A1988" i="1" s="1"/>
  <c r="B1956" i="1" a="1"/>
  <c r="B1956" i="1" s="1"/>
  <c r="A1956" i="1" s="1" a="1"/>
  <c r="A1956" i="1" s="1"/>
  <c r="B1924" i="1" a="1"/>
  <c r="B1924" i="1" s="1"/>
  <c r="A1924" i="1" s="1" a="1"/>
  <c r="A1924" i="1" s="1"/>
  <c r="B1908" i="1" a="1"/>
  <c r="B1908" i="1" s="1"/>
  <c r="A1908" i="1" s="1" a="1"/>
  <c r="A1908" i="1" s="1"/>
  <c r="B1892" i="1" a="1"/>
  <c r="B1892" i="1" s="1"/>
  <c r="A1892" i="1" s="1" a="1"/>
  <c r="A1892" i="1" s="1"/>
  <c r="B1860" i="1" a="1"/>
  <c r="B1860" i="1" s="1"/>
  <c r="A1860" i="1" s="1" a="1"/>
  <c r="A1860" i="1" s="1"/>
  <c r="B1828" i="1" a="1"/>
  <c r="B1828" i="1" s="1"/>
  <c r="A1828" i="1" s="1" a="1"/>
  <c r="A1828" i="1" s="1"/>
  <c r="B1804" i="1" a="1"/>
  <c r="B1804" i="1" s="1"/>
  <c r="A1804" i="1" s="1" a="1"/>
  <c r="A1804" i="1" s="1"/>
  <c r="B1772" i="1" a="1"/>
  <c r="B1772" i="1" s="1"/>
  <c r="A1772" i="1" s="1" a="1"/>
  <c r="A1772" i="1" s="1"/>
  <c r="B1740" i="1" a="1"/>
  <c r="B1740" i="1" s="1"/>
  <c r="A1740" i="1" s="1" a="1"/>
  <c r="A1740" i="1" s="1"/>
  <c r="B1708" i="1" a="1"/>
  <c r="B1708" i="1" s="1"/>
  <c r="A1708" i="1" s="1" a="1"/>
  <c r="A1708" i="1" s="1"/>
  <c r="B1676" i="1" a="1"/>
  <c r="B1676" i="1" s="1"/>
  <c r="A1676" i="1" s="1" a="1"/>
  <c r="A1676" i="1" s="1"/>
  <c r="B1644" i="1" a="1"/>
  <c r="B1644" i="1" s="1"/>
  <c r="A1644" i="1" s="1" a="1"/>
  <c r="A1644" i="1" s="1"/>
  <c r="B1608" i="1" a="1"/>
  <c r="B1608" i="1" s="1"/>
  <c r="A1608" i="1" s="1" a="1"/>
  <c r="A1608" i="1" s="1"/>
  <c r="B1576" i="1" a="1"/>
  <c r="B1576" i="1" s="1"/>
  <c r="A1576" i="1" s="1" a="1"/>
  <c r="A1576" i="1" s="1"/>
  <c r="B1544" i="1" a="1"/>
  <c r="B1544" i="1" s="1"/>
  <c r="A1544" i="1" s="1" a="1"/>
  <c r="A1544" i="1" s="1"/>
  <c r="B1512" i="1" a="1"/>
  <c r="B1512" i="1" s="1"/>
  <c r="A1512" i="1" s="1" a="1"/>
  <c r="A1512" i="1" s="1"/>
  <c r="B1331" i="1" a="1"/>
  <c r="B1331" i="1" s="1"/>
  <c r="A1331" i="1" s="1" a="1"/>
  <c r="A1331" i="1" s="1"/>
  <c r="B1299" i="1" a="1"/>
  <c r="B1299" i="1" s="1"/>
  <c r="A1299" i="1" s="1" a="1"/>
  <c r="A1299" i="1" s="1"/>
  <c r="B1146" i="1" a="1"/>
  <c r="B1146" i="1" s="1"/>
  <c r="A1146" i="1" s="1" a="1"/>
  <c r="A1146" i="1" s="1"/>
  <c r="B1114" i="1" a="1"/>
  <c r="B1114" i="1" s="1"/>
  <c r="A1114" i="1" s="1" a="1"/>
  <c r="A1114" i="1" s="1"/>
  <c r="B1098" i="1" a="1"/>
  <c r="B1098" i="1" s="1"/>
  <c r="A1098" i="1" s="1" a="1"/>
  <c r="A1098" i="1" s="1"/>
  <c r="B1082" i="1" a="1"/>
  <c r="B1082" i="1" s="1"/>
  <c r="A1082" i="1" s="1" a="1"/>
  <c r="A1082" i="1" s="1"/>
  <c r="B1050" i="1" a="1"/>
  <c r="B1050" i="1" s="1"/>
  <c r="A1050" i="1" s="1" a="1"/>
  <c r="A1050" i="1" s="1"/>
  <c r="B1034" i="1" a="1"/>
  <c r="B1034" i="1" s="1"/>
  <c r="A1034" i="1" s="1" a="1"/>
  <c r="A1034" i="1" s="1"/>
  <c r="B1018" i="1" a="1"/>
  <c r="B1018" i="1" s="1"/>
  <c r="A1018" i="1" s="1" a="1"/>
  <c r="A1018" i="1" s="1"/>
  <c r="B986" i="1" a="1"/>
  <c r="B986" i="1" s="1"/>
  <c r="A986" i="1" s="1" a="1"/>
  <c r="A986" i="1" s="1"/>
  <c r="B954" i="1" a="1"/>
  <c r="B954" i="1" s="1"/>
  <c r="A954" i="1" s="1" a="1"/>
  <c r="A954" i="1" s="1"/>
  <c r="B938" i="1" a="1"/>
  <c r="B938" i="1" s="1"/>
  <c r="A938" i="1" s="1" a="1"/>
  <c r="A938" i="1" s="1"/>
  <c r="B890" i="1" a="1"/>
  <c r="B890" i="1" s="1"/>
  <c r="A890" i="1" s="1" a="1"/>
  <c r="A890" i="1" s="1"/>
  <c r="B858" i="1" a="1"/>
  <c r="B858" i="1" s="1"/>
  <c r="A858" i="1" s="1" a="1"/>
  <c r="A858" i="1" s="1"/>
  <c r="B826" i="1" a="1"/>
  <c r="B826" i="1" s="1"/>
  <c r="A826" i="1" s="1" a="1"/>
  <c r="A826" i="1" s="1"/>
  <c r="B810" i="1" a="1"/>
  <c r="B810" i="1" s="1"/>
  <c r="A810" i="1" s="1" a="1"/>
  <c r="A810" i="1" s="1"/>
  <c r="B760" i="1" a="1"/>
  <c r="B760" i="1" s="1"/>
  <c r="A760" i="1" s="1" a="1"/>
  <c r="A760" i="1" s="1"/>
  <c r="B728" i="1" a="1"/>
  <c r="B728" i="1" s="1"/>
  <c r="A728" i="1" s="1" a="1"/>
  <c r="A728" i="1" s="1"/>
  <c r="B641" i="1" a="1"/>
  <c r="B641" i="1" s="1"/>
  <c r="A641" i="1" s="1" a="1"/>
  <c r="A641" i="1" s="1"/>
  <c r="B579" i="1" a="1"/>
  <c r="B579" i="1" s="1"/>
  <c r="A579" i="1" s="1" a="1"/>
  <c r="A579" i="1" s="1"/>
  <c r="B563" i="1" a="1"/>
  <c r="B563" i="1" s="1"/>
  <c r="A563" i="1" s="1" a="1"/>
  <c r="A563" i="1" s="1"/>
  <c r="B547" i="1" a="1"/>
  <c r="B547" i="1" s="1"/>
  <c r="A547" i="1" s="1" a="1"/>
  <c r="A547" i="1" s="1"/>
  <c r="B515" i="1" a="1"/>
  <c r="B515" i="1" s="1"/>
  <c r="A515" i="1" s="1" a="1"/>
  <c r="A515" i="1" s="1"/>
  <c r="B483" i="1" a="1"/>
  <c r="B483" i="1" s="1"/>
  <c r="A483" i="1" s="1" a="1"/>
  <c r="A483" i="1" s="1"/>
  <c r="B435" i="1" a="1"/>
  <c r="B435" i="1" s="1"/>
  <c r="A435" i="1" s="1" a="1"/>
  <c r="A435" i="1" s="1"/>
  <c r="B419" i="1" a="1"/>
  <c r="B419" i="1" s="1"/>
  <c r="A419" i="1" s="1" a="1"/>
  <c r="A419" i="1" s="1"/>
  <c r="B387" i="1" a="1"/>
  <c r="B387" i="1" s="1"/>
  <c r="A387" i="1" s="1" a="1"/>
  <c r="A387" i="1" s="1"/>
  <c r="B288" i="1" a="1"/>
  <c r="B288" i="1" s="1"/>
  <c r="A288" i="1" s="1" a="1"/>
  <c r="A288" i="1" s="1"/>
  <c r="B272" i="1" a="1"/>
  <c r="B272" i="1" s="1"/>
  <c r="A272" i="1" s="1" a="1"/>
  <c r="A272" i="1" s="1"/>
  <c r="B256" i="1" a="1"/>
  <c r="B256" i="1" s="1"/>
  <c r="A256" i="1" s="1" a="1"/>
  <c r="A256" i="1" s="1"/>
  <c r="B224" i="1" a="1"/>
  <c r="B224" i="1" s="1"/>
  <c r="A224" i="1" s="1" a="1"/>
  <c r="A224" i="1" s="1"/>
  <c r="B208" i="1" a="1"/>
  <c r="B208" i="1" s="1"/>
  <c r="A208" i="1" s="1" a="1"/>
  <c r="A208" i="1" s="1"/>
  <c r="B192" i="1" a="1"/>
  <c r="B192" i="1" s="1"/>
  <c r="A192" i="1" s="1" a="1"/>
  <c r="A192" i="1" s="1"/>
  <c r="B176" i="1" a="1"/>
  <c r="B176" i="1" s="1"/>
  <c r="A176" i="1" s="1" a="1"/>
  <c r="A176" i="1" s="1"/>
  <c r="B147" i="1" a="1"/>
  <c r="B147" i="1" s="1"/>
  <c r="A147" i="1" s="1" a="1"/>
  <c r="A147" i="1" s="1"/>
  <c r="B48" i="1" a="1"/>
  <c r="B48" i="1" s="1"/>
  <c r="A48" i="1" s="1" a="1"/>
  <c r="A48" i="1" s="1"/>
  <c r="B8" i="1" a="1"/>
  <c r="B8" i="1" s="1"/>
  <c r="B1796" i="1" a="1"/>
  <c r="B1796" i="1" s="1"/>
  <c r="A1796" i="1" s="1" a="1"/>
  <c r="A1796" i="1" s="1"/>
  <c r="B1764" i="1" a="1"/>
  <c r="B1764" i="1" s="1"/>
  <c r="A1764" i="1" s="1" a="1"/>
  <c r="A1764" i="1" s="1"/>
  <c r="B1716" i="1" a="1"/>
  <c r="B1716" i="1" s="1"/>
  <c r="A1716" i="1" s="1" a="1"/>
  <c r="A1716" i="1" s="1"/>
  <c r="B1700" i="1" a="1"/>
  <c r="B1700" i="1" s="1"/>
  <c r="A1700" i="1" s="1" a="1"/>
  <c r="A1700" i="1" s="1"/>
  <c r="B1668" i="1" a="1"/>
  <c r="B1668" i="1" s="1"/>
  <c r="A1668" i="1" s="1" a="1"/>
  <c r="A1668" i="1" s="1"/>
  <c r="B1636" i="1" a="1"/>
  <c r="B1636" i="1" s="1"/>
  <c r="A1636" i="1" s="1" a="1"/>
  <c r="A1636" i="1" s="1"/>
  <c r="B1584" i="1" a="1"/>
  <c r="B1584" i="1" s="1"/>
  <c r="A1584" i="1" s="1" a="1"/>
  <c r="A1584" i="1" s="1"/>
  <c r="B1536" i="1" a="1"/>
  <c r="B1536" i="1" s="1"/>
  <c r="A1536" i="1" s="1" a="1"/>
  <c r="A1536" i="1" s="1"/>
  <c r="B1504" i="1" a="1"/>
  <c r="B1504" i="1" s="1"/>
  <c r="A1504" i="1" s="1" a="1"/>
  <c r="A1504" i="1" s="1"/>
  <c r="B1355" i="1" a="1"/>
  <c r="B1355" i="1" s="1"/>
  <c r="A1355" i="1" s="1" a="1"/>
  <c r="A1355" i="1" s="1"/>
  <c r="B1339" i="1" a="1"/>
  <c r="B1339" i="1" s="1"/>
  <c r="A1339" i="1" s="1" a="1"/>
  <c r="A1339" i="1" s="1"/>
  <c r="B1307" i="1" a="1"/>
  <c r="B1307" i="1" s="1"/>
  <c r="A1307" i="1" s="1" a="1"/>
  <c r="A1307" i="1" s="1"/>
  <c r="B1291" i="1" a="1"/>
  <c r="B1291" i="1" s="1"/>
  <c r="A1291" i="1" s="1" a="1"/>
  <c r="A1291" i="1" s="1"/>
  <c r="B1170" i="1" a="1"/>
  <c r="B1170" i="1" s="1"/>
  <c r="A1170" i="1" s="1" a="1"/>
  <c r="A1170" i="1" s="1"/>
  <c r="B1138" i="1" a="1"/>
  <c r="B1138" i="1" s="1"/>
  <c r="A1138" i="1" s="1" a="1"/>
  <c r="A1138" i="1" s="1"/>
  <c r="B1122" i="1" a="1"/>
  <c r="B1122" i="1" s="1"/>
  <c r="A1122" i="1" s="1" a="1"/>
  <c r="A1122" i="1" s="1"/>
  <c r="B1090" i="1" a="1"/>
  <c r="B1090" i="1" s="1"/>
  <c r="A1090" i="1" s="1" a="1"/>
  <c r="A1090" i="1" s="1"/>
  <c r="B1058" i="1" a="1"/>
  <c r="B1058" i="1" s="1"/>
  <c r="A1058" i="1" s="1" a="1"/>
  <c r="A1058" i="1" s="1"/>
  <c r="B1026" i="1" a="1"/>
  <c r="B1026" i="1" s="1"/>
  <c r="A1026" i="1" s="1" a="1"/>
  <c r="A1026" i="1" s="1"/>
  <c r="B994" i="1" a="1"/>
  <c r="B994" i="1" s="1"/>
  <c r="A994" i="1" s="1" a="1"/>
  <c r="A994" i="1" s="1"/>
  <c r="B962" i="1" a="1"/>
  <c r="B962" i="1" s="1"/>
  <c r="A962" i="1" s="1" a="1"/>
  <c r="A962" i="1" s="1"/>
  <c r="B930" i="1" a="1"/>
  <c r="B930" i="1" s="1"/>
  <c r="A930" i="1" s="1" a="1"/>
  <c r="A930" i="1" s="1"/>
  <c r="B898" i="1" a="1"/>
  <c r="B898" i="1" s="1"/>
  <c r="A898" i="1" s="1" a="1"/>
  <c r="A898" i="1" s="1"/>
  <c r="B866" i="1" a="1"/>
  <c r="B866" i="1" s="1"/>
  <c r="A866" i="1" s="1" a="1"/>
  <c r="A866" i="1" s="1"/>
  <c r="B834" i="1" a="1"/>
  <c r="B834" i="1" s="1"/>
  <c r="A834" i="1" s="1" a="1"/>
  <c r="A834" i="1" s="1"/>
  <c r="B802" i="1" a="1"/>
  <c r="B802" i="1" s="1"/>
  <c r="A802" i="1" s="1" a="1"/>
  <c r="A802" i="1" s="1"/>
  <c r="B768" i="1" a="1"/>
  <c r="B768" i="1" s="1"/>
  <c r="A768" i="1" s="1" a="1"/>
  <c r="A768" i="1" s="1"/>
  <c r="B736" i="1" a="1"/>
  <c r="B736" i="1" s="1"/>
  <c r="A736" i="1" s="1" a="1"/>
  <c r="A736" i="1" s="1"/>
  <c r="B649" i="1" a="1"/>
  <c r="B649" i="1" s="1"/>
  <c r="A649" i="1" s="1" a="1"/>
  <c r="A649" i="1" s="1"/>
  <c r="B587" i="1" a="1"/>
  <c r="B587" i="1" s="1"/>
  <c r="A587" i="1" s="1" a="1"/>
  <c r="A587" i="1" s="1"/>
  <c r="B555" i="1" a="1"/>
  <c r="B555" i="1" s="1"/>
  <c r="A555" i="1" s="1" a="1"/>
  <c r="A555" i="1" s="1"/>
  <c r="B523" i="1" a="1"/>
  <c r="B523" i="1" s="1"/>
  <c r="A523" i="1" s="1" a="1"/>
  <c r="A523" i="1" s="1"/>
  <c r="B491" i="1" a="1"/>
  <c r="B491" i="1" s="1"/>
  <c r="A491" i="1" s="1" a="1"/>
  <c r="A491" i="1" s="1"/>
  <c r="B459" i="1" a="1"/>
  <c r="B459" i="1" s="1"/>
  <c r="A459" i="1" s="1" a="1"/>
  <c r="A459" i="1" s="1"/>
  <c r="B427" i="1" a="1"/>
  <c r="B427" i="1" s="1"/>
  <c r="A427" i="1" s="1" a="1"/>
  <c r="A427" i="1" s="1"/>
  <c r="B395" i="1" a="1"/>
  <c r="B395" i="1" s="1"/>
  <c r="A395" i="1" s="1" a="1"/>
  <c r="A395" i="1" s="1"/>
  <c r="B363" i="1" a="1"/>
  <c r="B363" i="1" s="1"/>
  <c r="A363" i="1" s="1" a="1"/>
  <c r="A363" i="1" s="1"/>
  <c r="B280" i="1" a="1"/>
  <c r="B280" i="1" s="1"/>
  <c r="A280" i="1" s="1" a="1"/>
  <c r="A280" i="1" s="1"/>
  <c r="B248" i="1" a="1"/>
  <c r="B248" i="1" s="1"/>
  <c r="A248" i="1" s="1" a="1"/>
  <c r="A248" i="1" s="1"/>
  <c r="B216" i="1" a="1"/>
  <c r="B216" i="1" s="1"/>
  <c r="A216" i="1" s="1" a="1"/>
  <c r="A216" i="1" s="1"/>
  <c r="B184" i="1" a="1"/>
  <c r="B184" i="1" s="1"/>
  <c r="A184" i="1" s="1" a="1"/>
  <c r="A184" i="1" s="1"/>
  <c r="B155" i="1" a="1"/>
  <c r="B155" i="1" s="1"/>
  <c r="A155" i="1" s="1" a="1"/>
  <c r="A155" i="1" s="1"/>
  <c r="B80" i="1" a="1"/>
  <c r="B80" i="1" s="1"/>
  <c r="A80" i="1" s="1" a="1"/>
  <c r="A80"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D2971" i="1" a="1"/>
  <c r="D2971" i="1" s="1"/>
  <c r="B2971" i="1" s="1" a="1"/>
  <c r="B2971" i="1" s="1"/>
  <c r="A2971" i="1" s="1" a="1"/>
  <c r="A2971" i="1" s="1"/>
  <c r="D2969" i="1" a="1"/>
  <c r="D2969" i="1" s="1"/>
  <c r="B2969" i="1" s="1" a="1"/>
  <c r="B2969" i="1" s="1"/>
  <c r="A2969" i="1" s="1" a="1"/>
  <c r="A2969" i="1" s="1"/>
  <c r="D2967" i="1" a="1"/>
  <c r="D2967" i="1" s="1"/>
  <c r="B2967" i="1" s="1" a="1"/>
  <c r="B2967" i="1" s="1"/>
  <c r="A2967" i="1" s="1" a="1"/>
  <c r="A2967" i="1" s="1"/>
  <c r="D2965" i="1" a="1"/>
  <c r="D2965" i="1" s="1"/>
  <c r="B2965" i="1" s="1" a="1"/>
  <c r="B2965" i="1" s="1"/>
  <c r="A2965" i="1" s="1" a="1"/>
  <c r="A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D2849" i="1" a="1"/>
  <c r="D2849" i="1" s="1"/>
  <c r="B2849" i="1" s="1" a="1"/>
  <c r="B2849" i="1" s="1"/>
  <c r="A2849" i="1" s="1" a="1"/>
  <c r="A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D2689" i="1" a="1"/>
  <c r="D2689" i="1" s="1"/>
  <c r="B2689" i="1" s="1" a="1"/>
  <c r="B2689" i="1" s="1"/>
  <c r="A2689" i="1" s="1" a="1"/>
  <c r="A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s="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D2637" i="1" a="1"/>
  <c r="D2637" i="1" s="1"/>
  <c r="B2637" i="1" s="1" a="1"/>
  <c r="B2637" i="1" s="1"/>
  <c r="A2637" i="1" s="1" a="1"/>
  <c r="A2637" i="1" s="1"/>
  <c r="D2635" i="1" a="1"/>
  <c r="D2635" i="1" s="1"/>
  <c r="B2635" i="1" s="1" a="1"/>
  <c r="B2635" i="1" s="1"/>
  <c r="A2635" i="1" s="1" a="1"/>
  <c r="A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D2625" i="1" a="1"/>
  <c r="D2625" i="1" s="1"/>
  <c r="B2625" i="1" s="1" a="1"/>
  <c r="B2625" i="1" s="1"/>
  <c r="A2625" i="1" s="1" a="1"/>
  <c r="A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D2477" i="1" a="1"/>
  <c r="D2477" i="1" s="1"/>
  <c r="B2477" i="1" s="1" a="1"/>
  <c r="B2477" i="1" s="1"/>
  <c r="A2477" i="1" s="1" a="1"/>
  <c r="A2477" i="1" s="1"/>
  <c r="D2475" i="1" a="1"/>
  <c r="D2475" i="1" s="1"/>
  <c r="B2475" i="1" s="1" a="1"/>
  <c r="B2475" i="1" s="1"/>
  <c r="A2475" i="1" s="1" a="1"/>
  <c r="A2475" i="1" s="1"/>
  <c r="D2473" i="1" a="1"/>
  <c r="D2473" i="1" s="1"/>
  <c r="B2473" i="1" s="1" a="1"/>
  <c r="B2473" i="1" s="1"/>
  <c r="A2473" i="1" s="1" a="1"/>
  <c r="A2473" i="1" s="1"/>
  <c r="D2471" i="1" a="1"/>
  <c r="D2471" i="1" s="1"/>
  <c r="B2471" i="1" s="1" a="1"/>
  <c r="B2471" i="1" s="1"/>
  <c r="A2471" i="1" s="1" a="1"/>
  <c r="A2471" i="1" s="1"/>
  <c r="D2469" i="1" a="1"/>
  <c r="D2469" i="1" s="1"/>
  <c r="B2469" i="1" s="1" a="1"/>
  <c r="B2469" i="1" s="1"/>
  <c r="A2469" i="1" s="1" a="1"/>
  <c r="A2469" i="1" s="1"/>
  <c r="D2467" i="1" a="1"/>
  <c r="D2467" i="1" s="1"/>
  <c r="B2467" i="1" s="1" a="1"/>
  <c r="B2467" i="1" s="1"/>
  <c r="A2467" i="1" s="1" a="1"/>
  <c r="A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D2429" i="1" a="1"/>
  <c r="D2429" i="1" s="1"/>
  <c r="B2429" i="1" s="1" a="1"/>
  <c r="B2429" i="1" s="1"/>
  <c r="A2429" i="1" s="1" a="1"/>
  <c r="A2429" i="1" s="1"/>
  <c r="D2427" i="1" a="1"/>
  <c r="D2427" i="1" s="1"/>
  <c r="B2427" i="1" s="1" a="1"/>
  <c r="B2427" i="1" s="1"/>
  <c r="A2427" i="1" s="1" a="1"/>
  <c r="A2427" i="1" s="1"/>
  <c r="D2425" i="1" a="1"/>
  <c r="D2425" i="1" s="1"/>
  <c r="B2425" i="1" s="1" a="1"/>
  <c r="B2425" i="1" s="1"/>
  <c r="A2425" i="1" s="1" a="1"/>
  <c r="A2425" i="1" s="1"/>
  <c r="D2423" i="1" a="1"/>
  <c r="D2423" i="1" s="1"/>
  <c r="B2423" i="1" s="1" a="1"/>
  <c r="B2423" i="1" s="1"/>
  <c r="A2423" i="1" s="1" a="1"/>
  <c r="A2423" i="1" s="1"/>
  <c r="D2421" i="1" a="1"/>
  <c r="D2421" i="1" s="1"/>
  <c r="B2421" i="1" s="1" a="1"/>
  <c r="B2421" i="1" s="1"/>
  <c r="A2421" i="1" s="1" a="1"/>
  <c r="A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D2876" i="1" a="1"/>
  <c r="D2876" i="1" s="1"/>
  <c r="B2876" i="1" s="1" a="1"/>
  <c r="B2876" i="1" s="1"/>
  <c r="A2876" i="1" s="1" a="1"/>
  <c r="A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D2764" i="1" a="1"/>
  <c r="D2764" i="1" s="1"/>
  <c r="B2764" i="1" s="1" a="1"/>
  <c r="B2764" i="1" s="1"/>
  <c r="A2764" i="1" s="1" a="1"/>
  <c r="A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D2600" i="1" a="1"/>
  <c r="D2600" i="1" s="1"/>
  <c r="B2600" i="1" s="1" a="1"/>
  <c r="B2600" i="1" s="1"/>
  <c r="A2600" i="1" s="1" a="1"/>
  <c r="A2600" i="1" s="1"/>
  <c r="D2598" i="1" a="1"/>
  <c r="D2598" i="1" s="1"/>
  <c r="B2598" i="1" s="1" a="1"/>
  <c r="B2598" i="1" s="1"/>
  <c r="A2598" i="1" s="1" a="1"/>
  <c r="A2598" i="1" s="1"/>
  <c r="D2596" i="1" a="1"/>
  <c r="D2596" i="1" s="1"/>
  <c r="B2596" i="1" s="1" a="1"/>
  <c r="B2596" i="1" s="1"/>
  <c r="A2596" i="1" s="1" a="1"/>
  <c r="A2596" i="1" s="1"/>
  <c r="D2594" i="1" a="1"/>
  <c r="D2594" i="1" s="1"/>
  <c r="B2594" i="1" s="1" a="1"/>
  <c r="B2594" i="1" s="1"/>
  <c r="A2594" i="1" s="1" a="1"/>
  <c r="A2594" i="1" s="1"/>
  <c r="D2592" i="1" a="1"/>
  <c r="D2592" i="1" s="1"/>
  <c r="B2592" i="1" s="1" a="1"/>
  <c r="B2592" i="1" s="1"/>
  <c r="A2592" i="1" s="1" a="1"/>
  <c r="A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D2534" i="1" a="1"/>
  <c r="D2534" i="1" s="1"/>
  <c r="B2534" i="1" s="1" a="1"/>
  <c r="B2534" i="1" s="1"/>
  <c r="A2534" i="1" s="1" a="1"/>
  <c r="A2534" i="1" s="1"/>
  <c r="D2532" i="1" a="1"/>
  <c r="D2532" i="1" s="1"/>
  <c r="B2532" i="1" s="1" a="1"/>
  <c r="B2532" i="1" s="1"/>
  <c r="A2532" i="1" s="1" a="1"/>
  <c r="A2532" i="1" s="1"/>
  <c r="D2530" i="1" a="1"/>
  <c r="D2530" i="1" s="1"/>
  <c r="B2530" i="1" s="1" a="1"/>
  <c r="B2530" i="1" s="1"/>
  <c r="A2530" i="1" s="1" a="1"/>
  <c r="A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D2440" i="1" a="1"/>
  <c r="D2440" i="1" s="1"/>
  <c r="B2440" i="1" s="1" a="1"/>
  <c r="B2440" i="1" s="1"/>
  <c r="A2440" i="1" s="1" a="1"/>
  <c r="A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s="1" a="1"/>
  <c r="B1356" i="1" s="1"/>
  <c r="A1356" i="1" s="1" a="1"/>
  <c r="A1356" i="1" s="1"/>
  <c r="D1354" i="1" a="1"/>
  <c r="D1354" i="1" s="1"/>
  <c r="B1354" i="1" s="1" a="1"/>
  <c r="B1354" i="1" s="1"/>
  <c r="A1354" i="1" s="1" a="1"/>
  <c r="A1354" i="1" s="1"/>
  <c r="D1352" i="1" a="1"/>
  <c r="D1352" i="1" s="1"/>
  <c r="B1352" i="1" s="1" a="1"/>
  <c r="B1352" i="1" s="1"/>
  <c r="A1352" i="1" s="1" a="1"/>
  <c r="A1352" i="1" s="1"/>
  <c r="D1350" i="1" a="1"/>
  <c r="D1350" i="1" s="1"/>
  <c r="B1350" i="1" s="1" a="1"/>
  <c r="B1350" i="1" s="1"/>
  <c r="A1350" i="1" s="1" a="1"/>
  <c r="A1350" i="1" s="1"/>
  <c r="D1348" i="1" a="1"/>
  <c r="D1348" i="1" s="1"/>
  <c r="B1348" i="1" s="1" a="1"/>
  <c r="B1348" i="1" s="1"/>
  <c r="A1348" i="1" s="1" a="1"/>
  <c r="A1348" i="1" s="1"/>
  <c r="D1346" i="1" a="1"/>
  <c r="D1346" i="1" s="1"/>
  <c r="B1346" i="1" s="1" a="1"/>
  <c r="B1346" i="1" s="1"/>
  <c r="A1346" i="1" s="1" a="1"/>
  <c r="A1346" i="1" s="1"/>
  <c r="D1344" i="1" a="1"/>
  <c r="D1344" i="1" s="1"/>
  <c r="B1344" i="1" s="1" a="1"/>
  <c r="B1344" i="1" s="1"/>
  <c r="A1344" i="1" s="1" a="1"/>
  <c r="A1344" i="1" s="1"/>
  <c r="D1342" i="1" a="1"/>
  <c r="D1342" i="1" s="1"/>
  <c r="B1342" i="1" s="1" a="1"/>
  <c r="B1342" i="1" s="1"/>
  <c r="A1342" i="1" s="1" a="1"/>
  <c r="A1342" i="1" s="1"/>
  <c r="D1340" i="1" a="1"/>
  <c r="D1340" i="1" s="1"/>
  <c r="B1340" i="1" s="1" a="1"/>
  <c r="B1340" i="1" s="1"/>
  <c r="A1340" i="1" s="1" a="1"/>
  <c r="A1340" i="1" s="1"/>
  <c r="D1338" i="1" a="1"/>
  <c r="D1338" i="1" s="1"/>
  <c r="B1338" i="1" s="1" a="1"/>
  <c r="B1338" i="1" s="1"/>
  <c r="A1338" i="1" s="1" a="1"/>
  <c r="A1338" i="1" s="1"/>
  <c r="D1336" i="1" a="1"/>
  <c r="D1336" i="1" s="1"/>
  <c r="B1336" i="1" s="1" a="1"/>
  <c r="B1336" i="1" s="1"/>
  <c r="A1336" i="1" s="1" a="1"/>
  <c r="A1336" i="1" s="1"/>
  <c r="D1334" i="1" a="1"/>
  <c r="D1334" i="1" s="1"/>
  <c r="B1334" i="1" s="1" a="1"/>
  <c r="B1334" i="1" s="1"/>
  <c r="A1334" i="1" s="1" a="1"/>
  <c r="A1334" i="1" s="1"/>
  <c r="D1332" i="1" a="1"/>
  <c r="D1332" i="1" s="1"/>
  <c r="B1332" i="1" s="1" a="1"/>
  <c r="B1332" i="1" s="1"/>
  <c r="A1332" i="1" s="1" a="1"/>
  <c r="A1332" i="1" s="1"/>
  <c r="D1330" i="1" a="1"/>
  <c r="D1330" i="1" s="1"/>
  <c r="B1330" i="1" s="1" a="1"/>
  <c r="B1330" i="1" s="1"/>
  <c r="A1330" i="1" s="1" a="1"/>
  <c r="A1330" i="1" s="1"/>
  <c r="D1328" i="1" a="1"/>
  <c r="D1328" i="1" s="1"/>
  <c r="B1328" i="1" s="1" a="1"/>
  <c r="B1328" i="1" s="1"/>
  <c r="A1328" i="1" s="1" a="1"/>
  <c r="A1328" i="1" s="1"/>
  <c r="D1326" i="1" a="1"/>
  <c r="D1326" i="1" s="1"/>
  <c r="B1326" i="1" s="1" a="1"/>
  <c r="B1326" i="1" s="1"/>
  <c r="A1326" i="1" s="1" a="1"/>
  <c r="A1326" i="1" s="1"/>
  <c r="D1324" i="1" a="1"/>
  <c r="D1324" i="1" s="1"/>
  <c r="B1324" i="1" s="1" a="1"/>
  <c r="B1324" i="1" s="1"/>
  <c r="A1324" i="1" s="1" a="1"/>
  <c r="A1324" i="1" s="1"/>
  <c r="D1322" i="1" a="1"/>
  <c r="D1322" i="1" s="1"/>
  <c r="B1322" i="1" s="1" a="1"/>
  <c r="B1322" i="1" s="1"/>
  <c r="A1322" i="1" s="1" a="1"/>
  <c r="A1322" i="1" s="1"/>
  <c r="D1320" i="1" a="1"/>
  <c r="D1320" i="1" s="1"/>
  <c r="B1320" i="1" s="1" a="1"/>
  <c r="B1320" i="1" s="1"/>
  <c r="A1320" i="1" s="1" a="1"/>
  <c r="A1320" i="1" s="1"/>
  <c r="D1318" i="1" a="1"/>
  <c r="D1318" i="1" s="1"/>
  <c r="B1318" i="1" s="1" a="1"/>
  <c r="B1318" i="1" s="1"/>
  <c r="A1318" i="1" s="1" a="1"/>
  <c r="A1318" i="1" s="1"/>
  <c r="D1316" i="1" a="1"/>
  <c r="D1316" i="1" s="1"/>
  <c r="B1316" i="1" s="1" a="1"/>
  <c r="B1316" i="1" s="1"/>
  <c r="A1316" i="1" s="1" a="1"/>
  <c r="A1316" i="1" s="1"/>
  <c r="D1314" i="1" a="1"/>
  <c r="D1314" i="1" s="1"/>
  <c r="B1314" i="1" s="1" a="1"/>
  <c r="B1314" i="1" s="1"/>
  <c r="A1314" i="1" s="1" a="1"/>
  <c r="A1314" i="1" s="1"/>
  <c r="D1312" i="1" a="1"/>
  <c r="D1312" i="1" s="1"/>
  <c r="B1312" i="1" s="1" a="1"/>
  <c r="B1312" i="1" s="1"/>
  <c r="A1312" i="1" s="1" a="1"/>
  <c r="A1312" i="1" s="1"/>
  <c r="D1310" i="1" a="1"/>
  <c r="D1310" i="1" s="1"/>
  <c r="B1310" i="1" s="1" a="1"/>
  <c r="B1310" i="1" s="1"/>
  <c r="A1310" i="1" s="1" a="1"/>
  <c r="A1310" i="1" s="1"/>
  <c r="D1308" i="1" a="1"/>
  <c r="D1308" i="1" s="1"/>
  <c r="B1308" i="1" s="1" a="1"/>
  <c r="B1308" i="1" s="1"/>
  <c r="A1308" i="1" s="1" a="1"/>
  <c r="A1308" i="1" s="1"/>
  <c r="D1306" i="1" a="1"/>
  <c r="D1306" i="1" s="1"/>
  <c r="B1306" i="1" s="1" a="1"/>
  <c r="B1306" i="1" s="1"/>
  <c r="A1306" i="1" s="1" a="1"/>
  <c r="A1306" i="1" s="1"/>
  <c r="D1304" i="1" a="1"/>
  <c r="D1304" i="1" s="1"/>
  <c r="B1304" i="1" s="1" a="1"/>
  <c r="B1304" i="1" s="1"/>
  <c r="A1304" i="1" s="1" a="1"/>
  <c r="A1304" i="1" s="1"/>
  <c r="D1302" i="1" a="1"/>
  <c r="D1302" i="1" s="1"/>
  <c r="B1302" i="1" s="1" a="1"/>
  <c r="B1302" i="1" s="1"/>
  <c r="A1302" i="1" s="1" a="1"/>
  <c r="A1302" i="1" s="1"/>
  <c r="D1300" i="1" a="1"/>
  <c r="D1300" i="1" s="1"/>
  <c r="B1300" i="1" s="1" a="1"/>
  <c r="B1300" i="1" s="1"/>
  <c r="A1300" i="1" s="1" a="1"/>
  <c r="A1300" i="1" s="1"/>
  <c r="D1298" i="1" a="1"/>
  <c r="D1298" i="1" s="1"/>
  <c r="B1298" i="1" s="1" a="1"/>
  <c r="B1298" i="1" s="1"/>
  <c r="A1298" i="1" s="1" a="1"/>
  <c r="A1298" i="1" s="1"/>
  <c r="D1296" i="1" a="1"/>
  <c r="D1296" i="1" s="1"/>
  <c r="B1296" i="1" s="1" a="1"/>
  <c r="B1296" i="1" s="1"/>
  <c r="A1296" i="1" s="1" a="1"/>
  <c r="A1296" i="1" s="1"/>
  <c r="D1294" i="1" a="1"/>
  <c r="D1294" i="1" s="1"/>
  <c r="B1294" i="1" s="1" a="1"/>
  <c r="B1294" i="1" s="1"/>
  <c r="A1294" i="1" s="1" a="1"/>
  <c r="A1294" i="1" s="1"/>
  <c r="D1292" i="1" a="1"/>
  <c r="D1292" i="1" s="1"/>
  <c r="B1292" i="1" s="1" a="1"/>
  <c r="B1292" i="1" s="1"/>
  <c r="A1292" i="1" s="1" a="1"/>
  <c r="A1292" i="1" s="1"/>
  <c r="D1290" i="1" a="1"/>
  <c r="D1290" i="1" s="1"/>
  <c r="B1290" i="1" s="1" a="1"/>
  <c r="B1290" i="1" s="1"/>
  <c r="A1290" i="1" s="1" a="1"/>
  <c r="A1290" i="1" s="1"/>
  <c r="D1288" i="1" a="1"/>
  <c r="D1288" i="1" s="1"/>
  <c r="B1288" i="1" s="1" a="1"/>
  <c r="B1288" i="1" s="1"/>
  <c r="A1288" i="1" s="1" a="1"/>
  <c r="A1288" i="1" s="1"/>
  <c r="D1286" i="1" a="1"/>
  <c r="D1286" i="1" s="1"/>
  <c r="B1286" i="1" s="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3" i="1" a="1"/>
  <c r="D23" i="1" s="1"/>
  <c r="B23" i="1" s="1" a="1"/>
  <c r="B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4" i="1" l="1" a="1"/>
  <c r="D24" i="1" s="1"/>
  <c r="D21" i="1" a="1"/>
  <c r="D21" i="1" s="1"/>
  <c r="B21" i="1" s="1" a="1"/>
  <c r="B21" i="1" s="1"/>
  <c r="B10" i="1" a="1"/>
  <c r="B10" i="1" s="1"/>
  <c r="A10" i="1" s="1" a="1"/>
  <c r="A10" i="1" s="1"/>
  <c r="D11" i="1" a="1"/>
  <c r="D11" i="1" s="1"/>
  <c r="B9" i="1" a="1"/>
  <c r="B9" i="1" s="1"/>
  <c r="E1" i="16"/>
  <c r="B24" i="1" l="1" a="1"/>
  <c r="B24" i="1" s="1"/>
  <c r="A24" i="1" s="1" a="1"/>
  <c r="A24" i="1" s="1"/>
  <c r="D25" i="1" a="1"/>
  <c r="D25" i="1" s="1"/>
  <c r="B25" i="1" s="1" a="1"/>
  <c r="B25" i="1" s="1"/>
  <c r="D12" i="1" a="1"/>
  <c r="D12" i="1" s="1"/>
  <c r="B11" i="1" a="1"/>
  <c r="B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25" i="1" l="1" a="1"/>
  <c r="A25" i="1" s="1"/>
  <c r="A23" i="1" a="1"/>
  <c r="A23" i="1" s="1"/>
  <c r="A11" i="1" a="1"/>
  <c r="A11"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B8" i="6"/>
  <c r="C8" i="6"/>
  <c r="C7" i="6"/>
  <c r="F8" i="6"/>
  <c r="D4" i="6"/>
  <c r="F7" i="6"/>
  <c r="E7" i="6"/>
  <c r="E8" i="6"/>
  <c r="B4" i="6"/>
  <c r="B7" i="6"/>
  <c r="D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D11" i="6"/>
  <c r="E9" i="6"/>
  <c r="E13" i="6"/>
  <c r="B10" i="6"/>
  <c r="C11" i="6"/>
  <c r="D12" i="6"/>
  <c r="C13" i="6"/>
  <c r="F11" i="6"/>
  <c r="B12" i="6"/>
  <c r="C12" i="6"/>
  <c r="B9" i="6"/>
  <c r="B13" i="6"/>
  <c r="F13" i="6"/>
  <c r="C10" i="6"/>
  <c r="D13" i="6"/>
  <c r="F12" i="6"/>
  <c r="D9" i="6"/>
  <c r="F9" i="6"/>
  <c r="B11" i="6"/>
  <c r="E10" i="6"/>
  <c r="F10" i="6"/>
  <c r="E12" i="6"/>
  <c r="C9" i="6"/>
  <c r="E11" i="6"/>
  <c r="D10"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<sst xmlns="http://schemas.openxmlformats.org/spreadsheetml/2006/main" count="2253" uniqueCount="540">
  <si>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</si>
  <si>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</si>
  <si>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</si>
  <si>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</si>
  <si>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</si>
  <si>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</si>
  <si>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</si>
  <si>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</si>
  <si>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</si>
  <si>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</si>
  <si>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</si>
  <si>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</si>
  <si>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</si>
  <si>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</si>
  <si>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</si>
  <si>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</si>
  <si>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</si>
  <si>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</si>
  <si>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</si>
  <si>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</si>
  <si>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</si>
  <si>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</si>
  <si>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</si>
  <si>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</si>
  <si>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</si>
  <si>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</si>
  <si>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</si>
  <si>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</si>
  <si>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</si>
  <si>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</si>
  <si>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</si>
  <si>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</si>
  <si>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</si>
  <si>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</si>
  <si>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</si>
  <si>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</si>
  <si>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</si>
  <si>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</si>
  <si>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</si>
  <si>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</si>
  <si>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</si>
  <si>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</si>
  <si>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</si>
  <si>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</si>
  <si>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</si>
  <si>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</si>
  <si>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</si>
  <si>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</si>
  <si>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</si>
  <si>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</si>
  <si>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</si>
  <si>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</si>
  <si>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</si>
  <si>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</si>
  <si>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</si>
  <si>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</si>
  <si>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</si>
  <si>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</si>
  <si>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</si>
  <si>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</si>
  <si>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</si>
  <si>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</si>
  <si>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</si>
  <si>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</si>
  <si>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</si>
  <si>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</si>
  <si>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</si>
  <si>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</si>
  <si>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</si>
  <si>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</si>
  <si>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</si>
  <si>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</si>
  <si>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</si>
  <si>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</si>
  <si>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</si>
  <si>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</si>
  <si>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</si>
  <si>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</si>
  <si>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</si>
  <si>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</si>
  <si>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</si>
  <si>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</si>
  <si>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</si>
  <si>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</si>
  <si>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</si>
  <si>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</si>
  <si>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</si>
  <si>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</si>
  <si>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</si>
  <si>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</si>
  <si>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</si>
  <si>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</si>
  <si>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</si>
  <si>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</si>
  <si>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</si>
  <si>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</si>
  <si>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</si>
  <si>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</si>
  <si>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</si>
  <si>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</si>
  <si>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</si>
  <si>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</si>
  <si>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</si>
  <si>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</si>
  <si>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</si>
  <si>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</si>
  <si>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</si>
  <si>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</si>
  <si>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</si>
  <si>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</si>
  <si>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</si>
  <si>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</si>
  <si>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</si>
  <si>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</si>
  <si>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</si>
  <si>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</si>
  <si>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</si>
  <si>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</si>
  <si>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</si>
  <si>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</si>
  <si>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</si>
  <si>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</si>
  <si>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</si>
  <si>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</si>
  <si>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</si>
  <si>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</si>
  <si>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</si>
  <si>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</si>
  <si>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</si>
  <si>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</si>
  <si>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</si>
  <si>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</si>
  <si>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</si>
  <si>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</si>
  <si>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</si>
  <si>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</si>
  <si>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</si>
  <si>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</si>
  <si>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</si>
  <si>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</si>
  <si>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</si>
  <si>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</si>
  <si>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</si>
  <si>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</si>
  <si>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</si>
  <si>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</si>
  <si>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</si>
  <si>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</si>
  <si>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</si>
  <si>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</si>
  <si>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</si>
  <si>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</si>
  <si>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</si>
  <si>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</si>
  <si>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</si>
  <si>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</si>
  <si>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</si>
  <si>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</si>
  <si>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</si>
  <si>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</si>
  <si>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</si>
  <si>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</si>
  <si>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</si>
  <si>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</si>
  <si>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</si>
  <si>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</si>
  <si>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</si>
  <si>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</si>
  <si>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</si>
  <si>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</si>
  <si>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</si>
  <si>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</si>
  <si>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</si>
  <si>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</si>
  <si>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</si>
  <si>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</si>
  <si>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</si>
  <si>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</si>
  <si>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</si>
  <si>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</si>
  <si>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</si>
  <si>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</si>
  <si>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</si>
  <si>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</si>
  <si>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</si>
  <si>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</si>
  <si>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</si>
  <si>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</si>
  <si>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</si>
  <si>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</si>
  <si>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</si>
  <si>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</si>
  <si>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</si>
  <si>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</si>
  <si>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</si>
  <si>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</si>
  <si>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</si>
  <si>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</si>
  <si>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</si>
  <si>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</si>
  <si>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</si>
  <si>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</si>
  <si>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</si>
  <si>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</si>
  <si>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</si>
  <si>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</si>
  <si>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</si>
  <si>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</si>
  <si>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</si>
  <si>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</si>
  <si>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</si>
  <si>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</si>
  <si>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</si>
  <si>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</si>
  <si>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</si>
  <si>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</si>
  <si>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</si>
  <si>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</si>
  <si>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</si>
  <si>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</si>
  <si>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</si>
  <si>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</si>
  <si>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</si>
  <si>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</si>
  <si>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</si>
  <si>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</si>
  <si>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</si>
  <si>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</si>
  <si>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</si>
  <si>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</si>
  <si>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</si>
  <si>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</si>
  <si>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</si>
  <si>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</si>
  <si>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</si>
  <si>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</si>
  <si>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</si>
  <si>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</si>
  <si>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</si>
  <si>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</si>
  <si>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</si>
  <si>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</si>
  <si>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</si>
  <si>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</si>
  <si>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</si>
  <si>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</si>
  <si>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</si>
  <si>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</si>
  <si>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</si>
  <si>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</si>
  <si>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</si>
  <si>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</si>
  <si>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</si>
  <si>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</si>
  <si>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</si>
  <si>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</si>
  <si>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</si>
  <si>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</si>
  <si>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</si>
  <si>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</si>
  <si>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</si>
  <si>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</si>
  <si>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</si>
  <si>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</si>
  <si>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</si>
  <si>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</si>
  <si>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</si>
  <si>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</si>
  <si>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</si>
  <si>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</si>
  <si>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</si>
  <si>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</si>
  <si>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</si>
  <si>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</si>
  <si>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</si>
  <si>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</si>
  <si>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</si>
  <si>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</si>
  <si>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</si>
  <si>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</si>
  <si>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</si>
  <si>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</si>
  <si>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</si>
  <si>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</si>
  <si>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</si>
  <si>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</si>
  <si>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</si>
  <si>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</si>
  <si>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</si>
  <si>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</si>
  <si>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</si>
  <si>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</si>
  <si>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</si>
  <si>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</si>
  <si>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</si>
  <si>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</si>
  <si>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</si>
  <si>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</si>
  <si>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</si>
  <si>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</si>
  <si>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</si>
  <si>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</si>
  <si>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</si>
  <si>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</si>
  <si>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</si>
  <si>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</si>
  <si>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</si>
  <si>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</si>
  <si>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</si>
  <si>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</si>
  <si>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</si>
  <si>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</si>
  <si>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</si>
  <si>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</si>
  <si>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</si>
  <si>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</si>
  <si>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</si>
  <si>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</si>
  <si>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</si>
  <si>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</si>
  <si>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</si>
  <si>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</si>
  <si>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</si>
  <si>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</si>
  <si>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</si>
  <si>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</si>
  <si>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</si>
  <si>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</si>
  <si>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</si>
  <si>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</si>
  <si>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</si>
  <si>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</si>
  <si>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</si>
  <si>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</si>
  <si>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</si>
  <si>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</si>
  <si>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</si>
  <si>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</si>
  <si>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</si>
  <si>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</si>
  <si>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</si>
  <si>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</si>
  <si>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</si>
  <si>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</si>
  <si>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</si>
  <si>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</si>
  <si>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</si>
  <si>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</si>
  <si>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</si>
  <si>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</si>
  <si>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</si>
  <si>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</si>
  <si>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</si>
  <si>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</si>
  <si>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</si>
  <si>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</si>
  <si>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</si>
  <si>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</si>
  <si>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</si>
  <si>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</si>
  <si>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</si>
  <si>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</si>
  <si>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</si>
  <si>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</si>
  <si>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</si>
  <si>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</si>
  <si>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</si>
  <si>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</si>
  <si>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</si>
  <si>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</si>
  <si>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</si>
  <si>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</si>
  <si>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</si>
  <si>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</si>
  <si>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</si>
  <si>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</si>
  <si>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</si>
  <si>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</si>
  <si>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</si>
  <si>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</si>
  <si>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</si>
  <si>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</si>
  <si>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</si>
  <si>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</si>
  <si>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</si>
  <si>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</si>
  <si>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</si>
  <si>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</si>
  <si>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</si>
  <si>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</si>
  <si>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</si>
  <si>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</si>
  <si>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</si>
  <si>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</si>
  <si>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</si>
  <si>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</si>
  <si>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</si>
  <si>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</si>
  <si>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</si>
  <si>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</si>
  <si>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</si>
  <si>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</si>
  <si>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</si>
  <si>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</si>
  <si>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</si>
  <si>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</si>
  <si>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</si>
  <si>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</si>
  <si>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</si>
  <si>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</si>
  <si>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</si>
  <si>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</si>
  <si>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</si>
  <si>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</si>
  <si>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</si>
  <si>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</si>
  <si>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</si>
  <si>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</si>
  <si>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</si>
  <si>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</si>
  <si>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</si>
  <si>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</si>
  <si>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</si>
  <si>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</si>
  <si>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</si>
  <si>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</si>
  <si>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</si>
  <si>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</si>
  <si>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</si>
  <si>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</si>
  <si>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</si>
  <si>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</si>
  <si>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</si>
  <si>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</si>
  <si>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</si>
  <si>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</si>
  <si>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</si>
  <si>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</si>
  <si>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</si>
  <si>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</si>
  <si>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</si>
  <si>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</si>
  <si>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</si>
  <si>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</si>
  <si>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</si>
  <si>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</si>
  <si>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</si>
  <si>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</si>
  <si>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</si>
  <si>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</si>
  <si>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</si>
  <si>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</si>
  <si>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</si>
  <si>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</si>
  <si>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</si>
  <si>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</si>
  <si>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</si>
  <si>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</si>
  <si>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</si>
  <si>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</si>
  <si>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</si>
  <si>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</si>
  <si>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</si>
  <si>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</si>
  <si>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</si>
  <si>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</si>
  <si>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</si>
  <si>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</si>
  <si>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</si>
  <si>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</si>
  <si>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</si>
  <si>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</si>
  <si>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</si>
  <si>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</si>
  <si>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</si>
  <si>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</si>
  <si>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</si>
  <si>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</si>
  <si>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</si>
  <si>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</si>
  <si>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</si>
  <si>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</si>
  <si>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</si>
  <si>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</si>
  <si>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</si>
  <si>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</si>
  <si>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</si>
  <si>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</si>
  <si>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</si>
  <si>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</si>
  <si>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</si>
  <si>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</si>
  <si>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</si>
  <si>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</si>
  <si>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</si>
  <si>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</si>
  <si>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</si>
  <si>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</si>
  <si>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</si>
  <si>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</si>
  <si>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</si>
  <si>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答：原則上可以，但由於部份功能不相容，檔案在Google試算表開啟後，以下設定會消失：</t>
    <phoneticPr fontId="2" type="noConversion"/>
  </si>
  <si>
    <t>公車</t>
  </si>
  <si>
    <t>計程車</t>
  </si>
  <si>
    <t>拜訪客戶</t>
  </si>
  <si>
    <t>2401003</t>
  </si>
  <si>
    <t>2401002</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</si>
  <si>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</si>
  <si>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</si>
  <si>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</si>
  <si>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</si>
  <si>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</si>
  <si>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</si>
  <si>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</si>
  <si>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</si>
  <si>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</si>
  <si>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</si>
  <si>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</si>
  <si>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</si>
  <si>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</si>
  <si>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</si>
  <si>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</si>
  <si>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</si>
  <si>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</si>
  <si>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</si>
  <si>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</si>
  <si>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</si>
  <si>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</si>
  <si>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</si>
  <si>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</si>
  <si>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</si>
  <si>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</si>
  <si>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</si>
  <si>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</si>
  <si>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</si>
  <si>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</si>
  <si>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</si>
  <si>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商品存貨</t>
    <phoneticPr fontId="2" type="noConversion"/>
  </si>
  <si>
    <t>啟用前請刪除上列傳票範例</t>
    <phoneticPr fontId="2" type="noConversion"/>
  </si>
  <si>
    <t>241024a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</si>
</sst>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117</xdr:row>
      <xdr:rowOff>204612</xdr:rowOff>
    </xdr:from>
    <xdr:to>
      <xdr:col>4</xdr:col>
      <xdr:colOff>98780</xdr:colOff>
      <xdr:row>119</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118</xdr:row>
      <xdr:rowOff>211666</xdr:rowOff>
    </xdr:from>
    <xdr:to>
      <xdr:col>1</xdr:col>
      <xdr:colOff>1799171</xdr:colOff>
      <xdr:row>120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F23" sqref="F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2" t="s">
        <v>286</v>
      </c>
      <c r="I2" s="322"/>
      <c r="J2" s="322"/>
      <c r="K2" s="322"/>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3" t="s">
        <v>5</v>
      </c>
      <c r="I4" s="323"/>
      <c r="J4" s="323"/>
      <c r="K4" s="323"/>
      <c r="L4" s="47"/>
      <c r="M4" s="47"/>
      <c r="O4" s="263" t="str">
        <f>HYPERLINK("#F"&amp;COUNTA($F$7:$F$3000)+COUNTIF($C$7:$C$3000,"&lt;&gt;0")+8,"最末筆")</f>
        <v>最末筆</v>
      </c>
    </row>
    <row r="5" spans="1:15" s="48" customFormat="1" ht="20" customHeight="1" thickBot="1">
      <c r="A5" s="199"/>
      <c r="B5" s="202">
        <f>COUNTIF(B7:B3000,TRUE)</f>
        <v>2</v>
      </c>
      <c r="F5" s="201"/>
      <c r="G5" s="46"/>
      <c r="H5" s="324" t="s">
        <v>475</v>
      </c>
      <c r="I5" s="324"/>
      <c r="J5" s="324"/>
      <c r="K5" s="324"/>
      <c r="L5" s="203"/>
      <c r="M5" s="316" t="s">
        <v>171</v>
      </c>
    </row>
    <row r="6" spans="1:15" ht="20" customHeight="1" thickBot="1">
      <c r="A6" s="60" t="s">
        <v>126</v>
      </c>
      <c r="B6" s="61" t="s">
        <v>125</v>
      </c>
      <c r="C6" s="62" t="s">
        <v>0</v>
      </c>
      <c r="D6" s="62" t="s">
        <v>1</v>
      </c>
      <c r="E6" s="62" t="s">
        <v>247</v>
      </c>
      <c r="F6" s="64" t="s">
        <v>0</v>
      </c>
      <c r="G6" s="212" t="s">
        <v>1</v>
      </c>
      <c r="H6" s="212" t="s">
        <v>141</v>
      </c>
      <c r="I6" s="212" t="s">
        <v>400</v>
      </c>
      <c r="J6" s="212" t="s">
        <v>470</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477</v>
      </c>
      <c r="G8" s="288">
        <v>45292</v>
      </c>
      <c r="H8" s="303" t="s">
        <v>499</v>
      </c>
      <c r="I8" s="289" t="s">
        <v>404</v>
      </c>
      <c r="J8" s="303"/>
      <c r="K8" s="304" t="s">
        <v>499</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395</v>
      </c>
      <c r="J9" s="303"/>
      <c r="K9" s="304" t="s">
        <v>499</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397</v>
      </c>
      <c r="J10" s="303"/>
      <c r="K10" s="304" t="s">
        <v>499</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407</v>
      </c>
      <c r="J11" s="303"/>
      <c r="K11" s="304" t="s">
        <v>499</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416</v>
      </c>
      <c r="J12" s="303"/>
      <c r="K12" s="304" t="s">
        <v>499</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396</v>
      </c>
      <c r="J13" s="303"/>
      <c r="K13" s="304" t="s">
        <v>499</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491</v>
      </c>
      <c r="J14" s="303"/>
      <c r="K14" s="304" t="s">
        <v>499</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45323</v>
      </c>
      <c r="E16" s="217" cm="1">
        <f t="array" ref="E16">IF(INDEX(I:I,ROW())&lt;&gt;"",VALUE(TRIM(LEFT(INDEX(I:I,ROW()),6))),0)</f>
        <v>11121</v>
      </c>
      <c r="F16" s="284" t="s">
        <v>506</v>
      </c>
      <c r="G16" s="288">
        <v>45323</v>
      </c>
      <c r="H16" s="303" t="s">
        <v>460</v>
      </c>
      <c r="I16" s="289" t="s">
        <v>395</v>
      </c>
      <c r="J16" s="303" t="s">
        <v>492</v>
      </c>
      <c r="K16" s="304" t="s">
        <v>461</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45323</v>
      </c>
      <c r="E17" s="217" cm="1">
        <f t="array" ref="E17">IF(INDEX(I:I,ROW())&lt;&gt;"",VALUE(TRIM(LEFT(INDEX(I:I,ROW()),6))),0)</f>
        <v>4100</v>
      </c>
      <c r="F17" s="284"/>
      <c r="G17" s="288"/>
      <c r="H17" s="303"/>
      <c r="I17" s="289" t="s">
        <v>412</v>
      </c>
      <c r="J17" s="303" t="s">
        <v>492</v>
      </c>
      <c r="K17" s="304" t="s">
        <v>461</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45324</v>
      </c>
      <c r="E19" s="217" cm="1">
        <f t="array" ref="E19">IF(INDEX(I:I,ROW())&lt;&gt;"",VALUE(TRIM(LEFT(INDEX(I:I,ROW()),6))),0)</f>
        <v>6040</v>
      </c>
      <c r="F19" s="284" t="s">
        <v>505</v>
      </c>
      <c r="G19" s="288">
        <v>45324</v>
      </c>
      <c r="H19" s="303" t="s">
        <v>504</v>
      </c>
      <c r="I19" s="289" t="s">
        <v>476</v>
      </c>
      <c r="J19" s="303" t="s">
        <v>492</v>
      </c>
      <c r="K19" s="304" t="s">
        <v>503</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2401003</v>
      </c>
      <c r="D20" s="44" cm="1">
        <f t="array" ref="D20">IF(INDEX(G:G,ROW())&lt;&gt;"",INDEX(G:G,ROW()),IF(INDEX(E:E,ROW())&lt;&gt;0,INDEX(D:D,ROW()-1),0))</f>
        <v>45324</v>
      </c>
      <c r="E20" s="217" cm="1">
        <f t="array" ref="E20">IF(INDEX(I:I,ROW())&lt;&gt;"",VALUE(TRIM(LEFT(INDEX(I:I,ROW()),6))),0)</f>
        <v>6040</v>
      </c>
      <c r="F20" s="284"/>
      <c r="G20" s="288"/>
      <c r="H20" s="303"/>
      <c r="I20" s="289" t="s">
        <v>476</v>
      </c>
      <c r="J20" s="303"/>
      <c r="K20" s="304" t="s">
        <v>502</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45324</v>
      </c>
      <c r="E21" s="217" cm="1">
        <f t="array" ref="E21">IF(INDEX(I:I,ROW())&lt;&gt;"",VALUE(TRIM(LEFT(INDEX(I:I,ROW()),6))),0)</f>
        <v>1111</v>
      </c>
      <c r="F21" s="284"/>
      <c r="G21" s="288"/>
      <c r="H21" s="303"/>
      <c r="I21" s="289" t="s">
        <v>404</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538</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332</v>
      </c>
      <c r="J3002" s="71"/>
    </row>
  </sheetData>
  <sheetProtection sheet="1" objects="1" scenarios="1"/>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487</v>
      </c>
      <c r="L2" s="286" t="s">
        <v>488</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5" t="s">
        <v>395</v>
      </c>
      <c r="B5" s="326"/>
      <c r="C5" s="326"/>
      <c r="D5" s="326"/>
      <c r="E5" s="318"/>
      <c r="F5" s="6"/>
      <c r="G5" s="5"/>
      <c r="H5" s="7"/>
      <c r="I5" s="98" t="str">
        <f>日記簿!M5</f>
        <v>幣別：新台幣</v>
      </c>
      <c r="J5" s="269"/>
    </row>
    <row r="6" spans="1:14" ht="20" customHeight="1" thickBot="1">
      <c r="A6" s="8" t="s">
        <v>0</v>
      </c>
      <c r="B6" s="9" t="s">
        <v>1</v>
      </c>
      <c r="C6" s="9" t="s">
        <v>470</v>
      </c>
      <c r="D6" s="10" t="s">
        <v>2</v>
      </c>
      <c r="E6" s="10"/>
      <c r="F6" s="11"/>
      <c r="G6" s="8" t="s">
        <v>123</v>
      </c>
      <c r="H6" s="12" t="s">
        <v>124</v>
      </c>
      <c r="I6" s="12" t="s">
        <v>139</v>
      </c>
      <c r="J6" s="56"/>
    </row>
    <row r="7" spans="1:14">
      <c r="A7" s="54"/>
      <c r="B7" s="55"/>
      <c r="C7" s="306"/>
      <c r="D7" s="330" t="str">
        <f>IF(LEFT(E1,1)&gt;="4",0,IF(I7&gt;0,"【期初餘額】",""))</f>
        <v/>
      </c>
      <c r="E7" s="331"/>
      <c r="F7" s="331"/>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7" t="str">
        <f t="shared" ref="D8:D71" ca="1" si="3">IF(ROW()-7&lt;=筆數,VLOOKUP(ROW()-7,日記表,11,FALSE),"")</f>
        <v>開帳</v>
      </c>
      <c r="E8" s="328"/>
      <c r="F8" s="328"/>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7" t="str">
        <f t="shared" ca="1" si="2"/>
        <v>台燈一期</v>
      </c>
      <c r="D9" s="327" t="str">
        <f t="shared" ca="1" si="3"/>
        <v>顧問諮詢</v>
      </c>
      <c r="E9" s="328"/>
      <c r="F9" s="328"/>
      <c r="G9" s="273">
        <f t="shared" ca="1" si="4"/>
        <v>6000</v>
      </c>
      <c r="H9" s="273">
        <f t="shared" ca="1" si="5"/>
        <v>0</v>
      </c>
      <c r="I9" s="273">
        <f t="shared" ca="1" si="6"/>
        <v>206000</v>
      </c>
      <c r="J9" s="187"/>
    </row>
    <row r="10" spans="1:14">
      <c r="A10" s="271" t="str">
        <f t="shared" si="0"/>
        <v/>
      </c>
      <c r="B10" s="272" t="str">
        <f t="shared" si="1"/>
        <v/>
      </c>
      <c r="C10" s="307" t="str">
        <f t="shared" si="2"/>
        <v/>
      </c>
      <c r="D10" s="327" t="str">
        <f t="shared" si="3"/>
        <v/>
      </c>
      <c r="E10" s="328"/>
      <c r="F10" s="328"/>
      <c r="G10" s="273" t="str">
        <f t="shared" si="4"/>
        <v/>
      </c>
      <c r="H10" s="273" t="str">
        <f t="shared" si="5"/>
        <v/>
      </c>
      <c r="I10" s="273" t="str">
        <f t="shared" si="6"/>
        <v/>
      </c>
      <c r="J10" s="187"/>
    </row>
    <row r="11" spans="1:14">
      <c r="A11" s="271" t="str">
        <f t="shared" si="0"/>
        <v/>
      </c>
      <c r="B11" s="272" t="str">
        <f t="shared" si="1"/>
        <v/>
      </c>
      <c r="C11" s="307" t="str">
        <f t="shared" si="2"/>
        <v/>
      </c>
      <c r="D11" s="327" t="str">
        <f t="shared" si="3"/>
        <v/>
      </c>
      <c r="E11" s="328"/>
      <c r="F11" s="328"/>
      <c r="G11" s="273" t="str">
        <f t="shared" si="4"/>
        <v/>
      </c>
      <c r="H11" s="273" t="str">
        <f t="shared" si="5"/>
        <v/>
      </c>
      <c r="I11" s="273" t="str">
        <f t="shared" si="6"/>
        <v/>
      </c>
      <c r="J11" s="187"/>
    </row>
    <row r="12" spans="1:14">
      <c r="A12" s="271" t="str">
        <f t="shared" si="0"/>
        <v/>
      </c>
      <c r="B12" s="272" t="str">
        <f t="shared" si="1"/>
        <v/>
      </c>
      <c r="C12" s="307" t="str">
        <f t="shared" si="2"/>
        <v/>
      </c>
      <c r="D12" s="327" t="str">
        <f t="shared" si="3"/>
        <v/>
      </c>
      <c r="E12" s="328"/>
      <c r="F12" s="328"/>
      <c r="G12" s="273" t="str">
        <f t="shared" si="4"/>
        <v/>
      </c>
      <c r="H12" s="273" t="str">
        <f t="shared" si="5"/>
        <v/>
      </c>
      <c r="I12" s="273" t="str">
        <f t="shared" si="6"/>
        <v/>
      </c>
      <c r="J12" s="187"/>
    </row>
    <row r="13" spans="1:14">
      <c r="A13" s="271" t="str">
        <f t="shared" si="0"/>
        <v/>
      </c>
      <c r="B13" s="272" t="str">
        <f t="shared" si="1"/>
        <v/>
      </c>
      <c r="C13" s="307" t="str">
        <f t="shared" si="2"/>
        <v/>
      </c>
      <c r="D13" s="327" t="str">
        <f t="shared" si="3"/>
        <v/>
      </c>
      <c r="E13" s="328"/>
      <c r="F13" s="328"/>
      <c r="G13" s="273" t="str">
        <f t="shared" si="4"/>
        <v/>
      </c>
      <c r="H13" s="273" t="str">
        <f t="shared" si="5"/>
        <v/>
      </c>
      <c r="I13" s="273" t="str">
        <f t="shared" si="6"/>
        <v/>
      </c>
      <c r="J13" s="187"/>
    </row>
    <row r="14" spans="1:14">
      <c r="A14" s="271" t="str">
        <f t="shared" si="0"/>
        <v/>
      </c>
      <c r="B14" s="272" t="str">
        <f t="shared" si="1"/>
        <v/>
      </c>
      <c r="C14" s="307" t="str">
        <f t="shared" si="2"/>
        <v/>
      </c>
      <c r="D14" s="327" t="str">
        <f t="shared" si="3"/>
        <v/>
      </c>
      <c r="E14" s="328"/>
      <c r="F14" s="328"/>
      <c r="G14" s="273" t="str">
        <f t="shared" si="4"/>
        <v/>
      </c>
      <c r="H14" s="273" t="str">
        <f t="shared" si="5"/>
        <v/>
      </c>
      <c r="I14" s="273" t="str">
        <f t="shared" si="6"/>
        <v/>
      </c>
      <c r="J14" s="187"/>
    </row>
    <row r="15" spans="1:14">
      <c r="A15" s="271" t="str">
        <f t="shared" si="0"/>
        <v/>
      </c>
      <c r="B15" s="272" t="str">
        <f t="shared" si="1"/>
        <v/>
      </c>
      <c r="C15" s="307" t="str">
        <f t="shared" si="2"/>
        <v/>
      </c>
      <c r="D15" s="327" t="str">
        <f t="shared" si="3"/>
        <v/>
      </c>
      <c r="E15" s="328"/>
      <c r="F15" s="328"/>
      <c r="G15" s="273" t="str">
        <f t="shared" si="4"/>
        <v/>
      </c>
      <c r="H15" s="273" t="str">
        <f t="shared" si="5"/>
        <v/>
      </c>
      <c r="I15" s="273" t="str">
        <f t="shared" si="6"/>
        <v/>
      </c>
      <c r="J15" s="187"/>
    </row>
    <row r="16" spans="1:14">
      <c r="A16" s="271" t="str">
        <f t="shared" si="0"/>
        <v/>
      </c>
      <c r="B16" s="272" t="str">
        <f t="shared" si="1"/>
        <v/>
      </c>
      <c r="C16" s="307" t="str">
        <f t="shared" si="2"/>
        <v/>
      </c>
      <c r="D16" s="327" t="str">
        <f t="shared" si="3"/>
        <v/>
      </c>
      <c r="E16" s="328"/>
      <c r="F16" s="328"/>
      <c r="G16" s="273" t="str">
        <f t="shared" si="4"/>
        <v/>
      </c>
      <c r="H16" s="273" t="str">
        <f t="shared" si="5"/>
        <v/>
      </c>
      <c r="I16" s="273" t="str">
        <f t="shared" si="6"/>
        <v/>
      </c>
      <c r="J16" s="187"/>
    </row>
    <row r="17" spans="1:10" ht="17" customHeight="1">
      <c r="A17" s="271" t="str">
        <f t="shared" si="0"/>
        <v/>
      </c>
      <c r="B17" s="272" t="str">
        <f t="shared" si="1"/>
        <v/>
      </c>
      <c r="C17" s="307" t="str">
        <f t="shared" si="2"/>
        <v/>
      </c>
      <c r="D17" s="327" t="str">
        <f t="shared" si="3"/>
        <v/>
      </c>
      <c r="E17" s="328"/>
      <c r="F17" s="328"/>
      <c r="G17" s="273" t="str">
        <f t="shared" si="4"/>
        <v/>
      </c>
      <c r="H17" s="273" t="str">
        <f t="shared" si="5"/>
        <v/>
      </c>
      <c r="I17" s="273" t="str">
        <f t="shared" si="6"/>
        <v/>
      </c>
      <c r="J17" s="187"/>
    </row>
    <row r="18" spans="1:10" ht="17" customHeight="1">
      <c r="A18" s="271" t="str">
        <f t="shared" si="0"/>
        <v/>
      </c>
      <c r="B18" s="272" t="str">
        <f t="shared" si="1"/>
        <v/>
      </c>
      <c r="C18" s="307" t="str">
        <f t="shared" si="2"/>
        <v/>
      </c>
      <c r="D18" s="327" t="str">
        <f t="shared" si="3"/>
        <v/>
      </c>
      <c r="E18" s="328"/>
      <c r="F18" s="328"/>
      <c r="G18" s="273" t="str">
        <f t="shared" si="4"/>
        <v/>
      </c>
      <c r="H18" s="273" t="str">
        <f t="shared" si="5"/>
        <v/>
      </c>
      <c r="I18" s="273" t="str">
        <f t="shared" si="6"/>
        <v/>
      </c>
      <c r="J18" s="187"/>
    </row>
    <row r="19" spans="1:10" ht="17" customHeight="1">
      <c r="A19" s="271" t="str">
        <f t="shared" si="0"/>
        <v/>
      </c>
      <c r="B19" s="272" t="str">
        <f t="shared" si="1"/>
        <v/>
      </c>
      <c r="C19" s="307" t="str">
        <f t="shared" si="2"/>
        <v/>
      </c>
      <c r="D19" s="327" t="str">
        <f t="shared" si="3"/>
        <v/>
      </c>
      <c r="E19" s="328"/>
      <c r="F19" s="328"/>
      <c r="G19" s="273" t="str">
        <f t="shared" si="4"/>
        <v/>
      </c>
      <c r="H19" s="273" t="str">
        <f t="shared" si="5"/>
        <v/>
      </c>
      <c r="I19" s="273" t="str">
        <f t="shared" si="6"/>
        <v/>
      </c>
      <c r="J19" s="187"/>
    </row>
    <row r="20" spans="1:10" ht="17" customHeight="1">
      <c r="A20" s="271" t="str">
        <f t="shared" si="0"/>
        <v/>
      </c>
      <c r="B20" s="272" t="str">
        <f t="shared" si="1"/>
        <v/>
      </c>
      <c r="C20" s="307" t="str">
        <f t="shared" si="2"/>
        <v/>
      </c>
      <c r="D20" s="327" t="str">
        <f t="shared" si="3"/>
        <v/>
      </c>
      <c r="E20" s="328"/>
      <c r="F20" s="328"/>
      <c r="G20" s="273" t="str">
        <f t="shared" si="4"/>
        <v/>
      </c>
      <c r="H20" s="273" t="str">
        <f t="shared" si="5"/>
        <v/>
      </c>
      <c r="I20" s="273" t="str">
        <f t="shared" si="6"/>
        <v/>
      </c>
      <c r="J20" s="187"/>
    </row>
    <row r="21" spans="1:10" ht="17" customHeight="1">
      <c r="A21" s="271" t="str">
        <f t="shared" si="0"/>
        <v/>
      </c>
      <c r="B21" s="272" t="str">
        <f t="shared" si="1"/>
        <v/>
      </c>
      <c r="C21" s="307" t="str">
        <f t="shared" si="2"/>
        <v/>
      </c>
      <c r="D21" s="327" t="str">
        <f t="shared" si="3"/>
        <v/>
      </c>
      <c r="E21" s="328"/>
      <c r="F21" s="328"/>
      <c r="G21" s="273" t="str">
        <f t="shared" si="4"/>
        <v/>
      </c>
      <c r="H21" s="273" t="str">
        <f t="shared" si="5"/>
        <v/>
      </c>
      <c r="I21" s="273" t="str">
        <f t="shared" si="6"/>
        <v/>
      </c>
      <c r="J21" s="187"/>
    </row>
    <row r="22" spans="1:10" ht="17" customHeight="1">
      <c r="A22" s="271" t="str">
        <f t="shared" si="0"/>
        <v/>
      </c>
      <c r="B22" s="272" t="str">
        <f t="shared" si="1"/>
        <v/>
      </c>
      <c r="C22" s="307" t="str">
        <f t="shared" si="2"/>
        <v/>
      </c>
      <c r="D22" s="327" t="str">
        <f t="shared" si="3"/>
        <v/>
      </c>
      <c r="E22" s="328"/>
      <c r="F22" s="328"/>
      <c r="G22" s="273" t="str">
        <f t="shared" si="4"/>
        <v/>
      </c>
      <c r="H22" s="273" t="str">
        <f t="shared" si="5"/>
        <v/>
      </c>
      <c r="I22" s="273" t="str">
        <f t="shared" si="6"/>
        <v/>
      </c>
      <c r="J22" s="187"/>
    </row>
    <row r="23" spans="1:10" ht="17" customHeight="1">
      <c r="A23" s="271" t="str">
        <f t="shared" si="0"/>
        <v/>
      </c>
      <c r="B23" s="272" t="str">
        <f t="shared" si="1"/>
        <v/>
      </c>
      <c r="C23" s="307" t="str">
        <f t="shared" si="2"/>
        <v/>
      </c>
      <c r="D23" s="327" t="str">
        <f t="shared" si="3"/>
        <v/>
      </c>
      <c r="E23" s="328"/>
      <c r="F23" s="328"/>
      <c r="G23" s="273" t="str">
        <f t="shared" si="4"/>
        <v/>
      </c>
      <c r="H23" s="273" t="str">
        <f t="shared" si="5"/>
        <v/>
      </c>
      <c r="I23" s="273" t="str">
        <f t="shared" si="6"/>
        <v/>
      </c>
      <c r="J23" s="187"/>
    </row>
    <row r="24" spans="1:10" ht="17" customHeight="1">
      <c r="A24" s="271" t="str">
        <f t="shared" si="0"/>
        <v/>
      </c>
      <c r="B24" s="272" t="str">
        <f t="shared" si="1"/>
        <v/>
      </c>
      <c r="C24" s="307" t="str">
        <f t="shared" si="2"/>
        <v/>
      </c>
      <c r="D24" s="327" t="str">
        <f t="shared" si="3"/>
        <v/>
      </c>
      <c r="E24" s="328"/>
      <c r="F24" s="328"/>
      <c r="G24" s="273" t="str">
        <f t="shared" si="4"/>
        <v/>
      </c>
      <c r="H24" s="273" t="str">
        <f t="shared" si="5"/>
        <v/>
      </c>
      <c r="I24" s="273" t="str">
        <f t="shared" si="6"/>
        <v/>
      </c>
      <c r="J24" s="187"/>
    </row>
    <row r="25" spans="1:10" ht="17" customHeight="1">
      <c r="A25" s="271" t="str">
        <f t="shared" si="0"/>
        <v/>
      </c>
      <c r="B25" s="272" t="str">
        <f t="shared" si="1"/>
        <v/>
      </c>
      <c r="C25" s="307" t="str">
        <f t="shared" si="2"/>
        <v/>
      </c>
      <c r="D25" s="327" t="str">
        <f t="shared" si="3"/>
        <v/>
      </c>
      <c r="E25" s="328"/>
      <c r="F25" s="328"/>
      <c r="G25" s="273" t="str">
        <f t="shared" si="4"/>
        <v/>
      </c>
      <c r="H25" s="273" t="str">
        <f t="shared" si="5"/>
        <v/>
      </c>
      <c r="I25" s="273" t="str">
        <f t="shared" si="6"/>
        <v/>
      </c>
      <c r="J25" s="187"/>
    </row>
    <row r="26" spans="1:10" ht="17" customHeight="1">
      <c r="A26" s="271" t="str">
        <f t="shared" si="0"/>
        <v/>
      </c>
      <c r="B26" s="272" t="str">
        <f t="shared" si="1"/>
        <v/>
      </c>
      <c r="C26" s="307" t="str">
        <f t="shared" si="2"/>
        <v/>
      </c>
      <c r="D26" s="327" t="str">
        <f t="shared" si="3"/>
        <v/>
      </c>
      <c r="E26" s="328"/>
      <c r="F26" s="328"/>
      <c r="G26" s="273" t="str">
        <f t="shared" si="4"/>
        <v/>
      </c>
      <c r="H26" s="273" t="str">
        <f t="shared" si="5"/>
        <v/>
      </c>
      <c r="I26" s="273" t="str">
        <f t="shared" si="6"/>
        <v/>
      </c>
      <c r="J26" s="187"/>
    </row>
    <row r="27" spans="1:10" ht="17" customHeight="1">
      <c r="A27" s="271" t="str">
        <f t="shared" si="0"/>
        <v/>
      </c>
      <c r="B27" s="272" t="str">
        <f t="shared" si="1"/>
        <v/>
      </c>
      <c r="C27" s="307" t="str">
        <f t="shared" si="2"/>
        <v/>
      </c>
      <c r="D27" s="327" t="str">
        <f t="shared" si="3"/>
        <v/>
      </c>
      <c r="E27" s="328"/>
      <c r="F27" s="328"/>
      <c r="G27" s="273" t="str">
        <f t="shared" si="4"/>
        <v/>
      </c>
      <c r="H27" s="273" t="str">
        <f t="shared" si="5"/>
        <v/>
      </c>
      <c r="I27" s="273" t="str">
        <f t="shared" si="6"/>
        <v/>
      </c>
      <c r="J27" s="187"/>
    </row>
    <row r="28" spans="1:10" ht="17" customHeight="1">
      <c r="A28" s="271" t="str">
        <f t="shared" si="0"/>
        <v/>
      </c>
      <c r="B28" s="272" t="str">
        <f t="shared" si="1"/>
        <v/>
      </c>
      <c r="C28" s="307" t="str">
        <f t="shared" si="2"/>
        <v/>
      </c>
      <c r="D28" s="327" t="str">
        <f t="shared" si="3"/>
        <v/>
      </c>
      <c r="E28" s="328"/>
      <c r="F28" s="328"/>
      <c r="G28" s="273" t="str">
        <f t="shared" si="4"/>
        <v/>
      </c>
      <c r="H28" s="273" t="str">
        <f t="shared" si="5"/>
        <v/>
      </c>
      <c r="I28" s="273" t="str">
        <f t="shared" si="6"/>
        <v/>
      </c>
      <c r="J28" s="187"/>
    </row>
    <row r="29" spans="1:10" ht="17" customHeight="1">
      <c r="A29" s="271" t="str">
        <f t="shared" si="0"/>
        <v/>
      </c>
      <c r="B29" s="272" t="str">
        <f t="shared" si="1"/>
        <v/>
      </c>
      <c r="C29" s="307" t="str">
        <f t="shared" si="2"/>
        <v/>
      </c>
      <c r="D29" s="327" t="str">
        <f t="shared" si="3"/>
        <v/>
      </c>
      <c r="E29" s="328"/>
      <c r="F29" s="328"/>
      <c r="G29" s="273" t="str">
        <f t="shared" si="4"/>
        <v/>
      </c>
      <c r="H29" s="273" t="str">
        <f t="shared" si="5"/>
        <v/>
      </c>
      <c r="I29" s="273" t="str">
        <f t="shared" si="6"/>
        <v/>
      </c>
      <c r="J29" s="187"/>
    </row>
    <row r="30" spans="1:10" ht="17" customHeight="1">
      <c r="A30" s="271" t="str">
        <f t="shared" si="0"/>
        <v/>
      </c>
      <c r="B30" s="272" t="str">
        <f t="shared" si="1"/>
        <v/>
      </c>
      <c r="C30" s="307" t="str">
        <f t="shared" si="2"/>
        <v/>
      </c>
      <c r="D30" s="327" t="str">
        <f t="shared" si="3"/>
        <v/>
      </c>
      <c r="E30" s="328"/>
      <c r="F30" s="328"/>
      <c r="G30" s="273" t="str">
        <f t="shared" si="4"/>
        <v/>
      </c>
      <c r="H30" s="273" t="str">
        <f t="shared" si="5"/>
        <v/>
      </c>
      <c r="I30" s="273" t="str">
        <f t="shared" si="6"/>
        <v/>
      </c>
      <c r="J30" s="187"/>
    </row>
    <row r="31" spans="1:10" ht="17" customHeight="1">
      <c r="A31" s="271" t="str">
        <f t="shared" si="0"/>
        <v/>
      </c>
      <c r="B31" s="272" t="str">
        <f t="shared" si="1"/>
        <v/>
      </c>
      <c r="C31" s="307" t="str">
        <f t="shared" si="2"/>
        <v/>
      </c>
      <c r="D31" s="327" t="str">
        <f t="shared" si="3"/>
        <v/>
      </c>
      <c r="E31" s="328"/>
      <c r="F31" s="328"/>
      <c r="G31" s="273" t="str">
        <f t="shared" si="4"/>
        <v/>
      </c>
      <c r="H31" s="273" t="str">
        <f t="shared" si="5"/>
        <v/>
      </c>
      <c r="I31" s="273" t="str">
        <f t="shared" si="6"/>
        <v/>
      </c>
      <c r="J31" s="187"/>
    </row>
    <row r="32" spans="1:10" ht="17" customHeight="1">
      <c r="A32" s="271" t="str">
        <f t="shared" si="0"/>
        <v/>
      </c>
      <c r="B32" s="272" t="str">
        <f t="shared" si="1"/>
        <v/>
      </c>
      <c r="C32" s="307" t="str">
        <f t="shared" si="2"/>
        <v/>
      </c>
      <c r="D32" s="327" t="str">
        <f t="shared" si="3"/>
        <v/>
      </c>
      <c r="E32" s="328"/>
      <c r="F32" s="328"/>
      <c r="G32" s="273" t="str">
        <f t="shared" si="4"/>
        <v/>
      </c>
      <c r="H32" s="273" t="str">
        <f t="shared" si="5"/>
        <v/>
      </c>
      <c r="I32" s="273" t="str">
        <f t="shared" si="6"/>
        <v/>
      </c>
      <c r="J32" s="187"/>
    </row>
    <row r="33" spans="1:10" ht="17" customHeight="1">
      <c r="A33" s="271" t="str">
        <f t="shared" si="0"/>
        <v/>
      </c>
      <c r="B33" s="272" t="str">
        <f t="shared" si="1"/>
        <v/>
      </c>
      <c r="C33" s="307" t="str">
        <f t="shared" si="2"/>
        <v/>
      </c>
      <c r="D33" s="327" t="str">
        <f t="shared" si="3"/>
        <v/>
      </c>
      <c r="E33" s="328"/>
      <c r="F33" s="328"/>
      <c r="G33" s="273" t="str">
        <f t="shared" si="4"/>
        <v/>
      </c>
      <c r="H33" s="273" t="str">
        <f t="shared" si="5"/>
        <v/>
      </c>
      <c r="I33" s="273" t="str">
        <f t="shared" si="6"/>
        <v/>
      </c>
      <c r="J33" s="187"/>
    </row>
    <row r="34" spans="1:10" ht="17" customHeight="1">
      <c r="A34" s="271" t="str">
        <f t="shared" si="0"/>
        <v/>
      </c>
      <c r="B34" s="272" t="str">
        <f t="shared" si="1"/>
        <v/>
      </c>
      <c r="C34" s="307" t="str">
        <f t="shared" si="2"/>
        <v/>
      </c>
      <c r="D34" s="327" t="str">
        <f t="shared" si="3"/>
        <v/>
      </c>
      <c r="E34" s="328"/>
      <c r="F34" s="328"/>
      <c r="G34" s="273" t="str">
        <f t="shared" si="4"/>
        <v/>
      </c>
      <c r="H34" s="273" t="str">
        <f t="shared" si="5"/>
        <v/>
      </c>
      <c r="I34" s="273" t="str">
        <f t="shared" si="6"/>
        <v/>
      </c>
      <c r="J34" s="187"/>
    </row>
    <row r="35" spans="1:10" ht="17" customHeight="1">
      <c r="A35" s="271" t="str">
        <f t="shared" si="0"/>
        <v/>
      </c>
      <c r="B35" s="272" t="str">
        <f t="shared" si="1"/>
        <v/>
      </c>
      <c r="C35" s="307" t="str">
        <f t="shared" si="2"/>
        <v/>
      </c>
      <c r="D35" s="327" t="str">
        <f t="shared" si="3"/>
        <v/>
      </c>
      <c r="E35" s="328"/>
      <c r="F35" s="328"/>
      <c r="G35" s="273" t="str">
        <f t="shared" si="4"/>
        <v/>
      </c>
      <c r="H35" s="273" t="str">
        <f t="shared" si="5"/>
        <v/>
      </c>
      <c r="I35" s="273" t="str">
        <f t="shared" si="6"/>
        <v/>
      </c>
      <c r="J35" s="187"/>
    </row>
    <row r="36" spans="1:10" ht="17" customHeight="1">
      <c r="A36" s="271" t="str">
        <f t="shared" si="0"/>
        <v/>
      </c>
      <c r="B36" s="272" t="str">
        <f t="shared" si="1"/>
        <v/>
      </c>
      <c r="C36" s="307" t="str">
        <f t="shared" si="2"/>
        <v/>
      </c>
      <c r="D36" s="327" t="str">
        <f t="shared" si="3"/>
        <v/>
      </c>
      <c r="E36" s="328"/>
      <c r="F36" s="328"/>
      <c r="G36" s="273" t="str">
        <f t="shared" si="4"/>
        <v/>
      </c>
      <c r="H36" s="273" t="str">
        <f t="shared" si="5"/>
        <v/>
      </c>
      <c r="I36" s="273" t="str">
        <f t="shared" si="6"/>
        <v/>
      </c>
      <c r="J36" s="187"/>
    </row>
    <row r="37" spans="1:10" ht="17" customHeight="1">
      <c r="A37" s="271" t="str">
        <f t="shared" si="0"/>
        <v/>
      </c>
      <c r="B37" s="272" t="str">
        <f t="shared" si="1"/>
        <v/>
      </c>
      <c r="C37" s="307" t="str">
        <f t="shared" si="2"/>
        <v/>
      </c>
      <c r="D37" s="327" t="str">
        <f t="shared" si="3"/>
        <v/>
      </c>
      <c r="E37" s="328"/>
      <c r="F37" s="328"/>
      <c r="G37" s="273" t="str">
        <f t="shared" si="4"/>
        <v/>
      </c>
      <c r="H37" s="273" t="str">
        <f t="shared" si="5"/>
        <v/>
      </c>
      <c r="I37" s="273" t="str">
        <f t="shared" si="6"/>
        <v/>
      </c>
      <c r="J37" s="187"/>
    </row>
    <row r="38" spans="1:10" ht="17" customHeight="1">
      <c r="A38" s="271" t="str">
        <f t="shared" si="0"/>
        <v/>
      </c>
      <c r="B38" s="272" t="str">
        <f t="shared" si="1"/>
        <v/>
      </c>
      <c r="C38" s="307" t="str">
        <f t="shared" si="2"/>
        <v/>
      </c>
      <c r="D38" s="327" t="str">
        <f t="shared" si="3"/>
        <v/>
      </c>
      <c r="E38" s="328"/>
      <c r="F38" s="328"/>
      <c r="G38" s="273" t="str">
        <f t="shared" si="4"/>
        <v/>
      </c>
      <c r="H38" s="273" t="str">
        <f t="shared" si="5"/>
        <v/>
      </c>
      <c r="I38" s="273" t="str">
        <f t="shared" si="6"/>
        <v/>
      </c>
      <c r="J38" s="187"/>
    </row>
    <row r="39" spans="1:10" ht="17" customHeight="1">
      <c r="A39" s="271" t="str">
        <f t="shared" si="0"/>
        <v/>
      </c>
      <c r="B39" s="272" t="str">
        <f t="shared" si="1"/>
        <v/>
      </c>
      <c r="C39" s="307" t="str">
        <f t="shared" si="2"/>
        <v/>
      </c>
      <c r="D39" s="327" t="str">
        <f t="shared" si="3"/>
        <v/>
      </c>
      <c r="E39" s="328"/>
      <c r="F39" s="328"/>
      <c r="G39" s="273" t="str">
        <f t="shared" si="4"/>
        <v/>
      </c>
      <c r="H39" s="273" t="str">
        <f t="shared" si="5"/>
        <v/>
      </c>
      <c r="I39" s="273" t="str">
        <f t="shared" si="6"/>
        <v/>
      </c>
      <c r="J39" s="187"/>
    </row>
    <row r="40" spans="1:10" ht="17" customHeight="1">
      <c r="A40" s="271" t="str">
        <f t="shared" si="0"/>
        <v/>
      </c>
      <c r="B40" s="272" t="str">
        <f t="shared" si="1"/>
        <v/>
      </c>
      <c r="C40" s="307" t="str">
        <f t="shared" si="2"/>
        <v/>
      </c>
      <c r="D40" s="327" t="str">
        <f t="shared" si="3"/>
        <v/>
      </c>
      <c r="E40" s="328"/>
      <c r="F40" s="328"/>
      <c r="G40" s="273" t="str">
        <f t="shared" si="4"/>
        <v/>
      </c>
      <c r="H40" s="273" t="str">
        <f t="shared" si="5"/>
        <v/>
      </c>
      <c r="I40" s="273" t="str">
        <f t="shared" si="6"/>
        <v/>
      </c>
      <c r="J40" s="187"/>
    </row>
    <row r="41" spans="1:10" ht="17" customHeight="1">
      <c r="A41" s="271" t="str">
        <f t="shared" si="0"/>
        <v/>
      </c>
      <c r="B41" s="272" t="str">
        <f t="shared" si="1"/>
        <v/>
      </c>
      <c r="C41" s="307" t="str">
        <f t="shared" si="2"/>
        <v/>
      </c>
      <c r="D41" s="327" t="str">
        <f t="shared" si="3"/>
        <v/>
      </c>
      <c r="E41" s="328"/>
      <c r="F41" s="328"/>
      <c r="G41" s="273" t="str">
        <f t="shared" si="4"/>
        <v/>
      </c>
      <c r="H41" s="273" t="str">
        <f t="shared" si="5"/>
        <v/>
      </c>
      <c r="I41" s="273" t="str">
        <f t="shared" si="6"/>
        <v/>
      </c>
      <c r="J41" s="187"/>
    </row>
    <row r="42" spans="1:10">
      <c r="A42" s="271" t="str">
        <f t="shared" si="0"/>
        <v/>
      </c>
      <c r="B42" s="272" t="str">
        <f t="shared" si="1"/>
        <v/>
      </c>
      <c r="C42" s="307" t="str">
        <f t="shared" si="2"/>
        <v/>
      </c>
      <c r="D42" s="327" t="str">
        <f t="shared" si="3"/>
        <v/>
      </c>
      <c r="E42" s="328"/>
      <c r="F42" s="328"/>
      <c r="G42" s="273" t="str">
        <f t="shared" si="4"/>
        <v/>
      </c>
      <c r="H42" s="273" t="str">
        <f t="shared" si="5"/>
        <v/>
      </c>
      <c r="I42" s="273" t="str">
        <f t="shared" si="6"/>
        <v/>
      </c>
      <c r="J42" s="187"/>
    </row>
    <row r="43" spans="1:10">
      <c r="A43" s="271" t="str">
        <f t="shared" si="0"/>
        <v/>
      </c>
      <c r="B43" s="272" t="str">
        <f t="shared" si="1"/>
        <v/>
      </c>
      <c r="C43" s="307" t="str">
        <f t="shared" si="2"/>
        <v/>
      </c>
      <c r="D43" s="327" t="str">
        <f t="shared" si="3"/>
        <v/>
      </c>
      <c r="E43" s="328"/>
      <c r="F43" s="328"/>
      <c r="G43" s="273" t="str">
        <f t="shared" si="4"/>
        <v/>
      </c>
      <c r="H43" s="273" t="str">
        <f t="shared" si="5"/>
        <v/>
      </c>
      <c r="I43" s="273" t="str">
        <f t="shared" si="6"/>
        <v/>
      </c>
      <c r="J43" s="187"/>
    </row>
    <row r="44" spans="1:10">
      <c r="A44" s="271" t="str">
        <f t="shared" si="0"/>
        <v/>
      </c>
      <c r="B44" s="272" t="str">
        <f t="shared" si="1"/>
        <v/>
      </c>
      <c r="C44" s="307" t="str">
        <f t="shared" si="2"/>
        <v/>
      </c>
      <c r="D44" s="327" t="str">
        <f t="shared" si="3"/>
        <v/>
      </c>
      <c r="E44" s="328"/>
      <c r="F44" s="328"/>
      <c r="G44" s="273" t="str">
        <f t="shared" si="4"/>
        <v/>
      </c>
      <c r="H44" s="273" t="str">
        <f t="shared" si="5"/>
        <v/>
      </c>
      <c r="I44" s="273" t="str">
        <f t="shared" si="6"/>
        <v/>
      </c>
      <c r="J44" s="187"/>
    </row>
    <row r="45" spans="1:10">
      <c r="A45" s="271" t="str">
        <f t="shared" si="0"/>
        <v/>
      </c>
      <c r="B45" s="272" t="str">
        <f t="shared" si="1"/>
        <v/>
      </c>
      <c r="C45" s="307" t="str">
        <f t="shared" si="2"/>
        <v/>
      </c>
      <c r="D45" s="327" t="str">
        <f t="shared" si="3"/>
        <v/>
      </c>
      <c r="E45" s="328"/>
      <c r="F45" s="328"/>
      <c r="G45" s="273" t="str">
        <f t="shared" si="4"/>
        <v/>
      </c>
      <c r="H45" s="273" t="str">
        <f t="shared" si="5"/>
        <v/>
      </c>
      <c r="I45" s="273" t="str">
        <f t="shared" si="6"/>
        <v/>
      </c>
      <c r="J45" s="187"/>
    </row>
    <row r="46" spans="1:10">
      <c r="A46" s="271" t="str">
        <f t="shared" si="0"/>
        <v/>
      </c>
      <c r="B46" s="272" t="str">
        <f t="shared" si="1"/>
        <v/>
      </c>
      <c r="C46" s="307" t="str">
        <f t="shared" si="2"/>
        <v/>
      </c>
      <c r="D46" s="327" t="str">
        <f t="shared" si="3"/>
        <v/>
      </c>
      <c r="E46" s="328"/>
      <c r="F46" s="328"/>
      <c r="G46" s="273" t="str">
        <f t="shared" si="4"/>
        <v/>
      </c>
      <c r="H46" s="273" t="str">
        <f t="shared" si="5"/>
        <v/>
      </c>
      <c r="I46" s="273" t="str">
        <f t="shared" si="6"/>
        <v/>
      </c>
      <c r="J46" s="187"/>
    </row>
    <row r="47" spans="1:10">
      <c r="A47" s="271" t="str">
        <f t="shared" si="0"/>
        <v/>
      </c>
      <c r="B47" s="272" t="str">
        <f t="shared" si="1"/>
        <v/>
      </c>
      <c r="C47" s="307" t="str">
        <f t="shared" si="2"/>
        <v/>
      </c>
      <c r="D47" s="327" t="str">
        <f t="shared" si="3"/>
        <v/>
      </c>
      <c r="E47" s="328"/>
      <c r="F47" s="328"/>
      <c r="G47" s="273" t="str">
        <f t="shared" si="4"/>
        <v/>
      </c>
      <c r="H47" s="273" t="str">
        <f t="shared" si="5"/>
        <v/>
      </c>
      <c r="I47" s="273" t="str">
        <f t="shared" si="6"/>
        <v/>
      </c>
      <c r="J47" s="187"/>
    </row>
    <row r="48" spans="1:10">
      <c r="A48" s="271" t="str">
        <f t="shared" si="0"/>
        <v/>
      </c>
      <c r="B48" s="272" t="str">
        <f t="shared" si="1"/>
        <v/>
      </c>
      <c r="C48" s="307" t="str">
        <f t="shared" si="2"/>
        <v/>
      </c>
      <c r="D48" s="327" t="str">
        <f t="shared" si="3"/>
        <v/>
      </c>
      <c r="E48" s="328"/>
      <c r="F48" s="328"/>
      <c r="G48" s="273" t="str">
        <f t="shared" si="4"/>
        <v/>
      </c>
      <c r="H48" s="273" t="str">
        <f t="shared" si="5"/>
        <v/>
      </c>
      <c r="I48" s="273" t="str">
        <f t="shared" si="6"/>
        <v/>
      </c>
      <c r="J48" s="187"/>
    </row>
    <row r="49" spans="1:10">
      <c r="A49" s="271" t="str">
        <f t="shared" si="0"/>
        <v/>
      </c>
      <c r="B49" s="272" t="str">
        <f t="shared" si="1"/>
        <v/>
      </c>
      <c r="C49" s="307" t="str">
        <f t="shared" si="2"/>
        <v/>
      </c>
      <c r="D49" s="327" t="str">
        <f t="shared" si="3"/>
        <v/>
      </c>
      <c r="E49" s="328"/>
      <c r="F49" s="328"/>
      <c r="G49" s="273" t="str">
        <f t="shared" si="4"/>
        <v/>
      </c>
      <c r="H49" s="273" t="str">
        <f t="shared" si="5"/>
        <v/>
      </c>
      <c r="I49" s="273" t="str">
        <f t="shared" si="6"/>
        <v/>
      </c>
      <c r="J49" s="187"/>
    </row>
    <row r="50" spans="1:10">
      <c r="A50" s="271" t="str">
        <f t="shared" si="0"/>
        <v/>
      </c>
      <c r="B50" s="272" t="str">
        <f t="shared" si="1"/>
        <v/>
      </c>
      <c r="C50" s="307" t="str">
        <f t="shared" si="2"/>
        <v/>
      </c>
      <c r="D50" s="327" t="str">
        <f t="shared" si="3"/>
        <v/>
      </c>
      <c r="E50" s="328"/>
      <c r="F50" s="328"/>
      <c r="G50" s="273" t="str">
        <f t="shared" si="4"/>
        <v/>
      </c>
      <c r="H50" s="273" t="str">
        <f t="shared" si="5"/>
        <v/>
      </c>
      <c r="I50" s="273" t="str">
        <f t="shared" si="6"/>
        <v/>
      </c>
      <c r="J50" s="187"/>
    </row>
    <row r="51" spans="1:10">
      <c r="A51" s="271" t="str">
        <f t="shared" si="0"/>
        <v/>
      </c>
      <c r="B51" s="272" t="str">
        <f t="shared" si="1"/>
        <v/>
      </c>
      <c r="C51" s="307" t="str">
        <f t="shared" si="2"/>
        <v/>
      </c>
      <c r="D51" s="327" t="str">
        <f t="shared" si="3"/>
        <v/>
      </c>
      <c r="E51" s="328"/>
      <c r="F51" s="328"/>
      <c r="G51" s="273" t="str">
        <f t="shared" si="4"/>
        <v/>
      </c>
      <c r="H51" s="273" t="str">
        <f t="shared" si="5"/>
        <v/>
      </c>
      <c r="I51" s="273" t="str">
        <f t="shared" si="6"/>
        <v/>
      </c>
      <c r="J51" s="187"/>
    </row>
    <row r="52" spans="1:10">
      <c r="A52" s="271" t="str">
        <f t="shared" si="0"/>
        <v/>
      </c>
      <c r="B52" s="272" t="str">
        <f t="shared" si="1"/>
        <v/>
      </c>
      <c r="C52" s="307" t="str">
        <f t="shared" si="2"/>
        <v/>
      </c>
      <c r="D52" s="327" t="str">
        <f t="shared" si="3"/>
        <v/>
      </c>
      <c r="E52" s="328"/>
      <c r="F52" s="328"/>
      <c r="G52" s="273" t="str">
        <f t="shared" si="4"/>
        <v/>
      </c>
      <c r="H52" s="273" t="str">
        <f t="shared" si="5"/>
        <v/>
      </c>
      <c r="I52" s="273" t="str">
        <f t="shared" si="6"/>
        <v/>
      </c>
      <c r="J52" s="187"/>
    </row>
    <row r="53" spans="1:10">
      <c r="A53" s="271" t="str">
        <f t="shared" si="0"/>
        <v/>
      </c>
      <c r="B53" s="272" t="str">
        <f t="shared" si="1"/>
        <v/>
      </c>
      <c r="C53" s="307" t="str">
        <f t="shared" si="2"/>
        <v/>
      </c>
      <c r="D53" s="327" t="str">
        <f t="shared" si="3"/>
        <v/>
      </c>
      <c r="E53" s="328"/>
      <c r="F53" s="328"/>
      <c r="G53" s="273" t="str">
        <f t="shared" si="4"/>
        <v/>
      </c>
      <c r="H53" s="273" t="str">
        <f t="shared" si="5"/>
        <v/>
      </c>
      <c r="I53" s="273" t="str">
        <f t="shared" si="6"/>
        <v/>
      </c>
      <c r="J53" s="187"/>
    </row>
    <row r="54" spans="1:10">
      <c r="A54" s="271" t="str">
        <f t="shared" si="0"/>
        <v/>
      </c>
      <c r="B54" s="272" t="str">
        <f t="shared" si="1"/>
        <v/>
      </c>
      <c r="C54" s="307" t="str">
        <f t="shared" si="2"/>
        <v/>
      </c>
      <c r="D54" s="327" t="str">
        <f t="shared" si="3"/>
        <v/>
      </c>
      <c r="E54" s="328"/>
      <c r="F54" s="328"/>
      <c r="G54" s="273" t="str">
        <f t="shared" si="4"/>
        <v/>
      </c>
      <c r="H54" s="273" t="str">
        <f t="shared" si="5"/>
        <v/>
      </c>
      <c r="I54" s="273" t="str">
        <f t="shared" si="6"/>
        <v/>
      </c>
      <c r="J54" s="187"/>
    </row>
    <row r="55" spans="1:10">
      <c r="A55" s="271" t="str">
        <f t="shared" si="0"/>
        <v/>
      </c>
      <c r="B55" s="272" t="str">
        <f t="shared" si="1"/>
        <v/>
      </c>
      <c r="C55" s="307" t="str">
        <f t="shared" si="2"/>
        <v/>
      </c>
      <c r="D55" s="327" t="str">
        <f t="shared" si="3"/>
        <v/>
      </c>
      <c r="E55" s="328"/>
      <c r="F55" s="328"/>
      <c r="G55" s="273" t="str">
        <f t="shared" si="4"/>
        <v/>
      </c>
      <c r="H55" s="273" t="str">
        <f t="shared" si="5"/>
        <v/>
      </c>
      <c r="I55" s="273" t="str">
        <f t="shared" si="6"/>
        <v/>
      </c>
      <c r="J55" s="187"/>
    </row>
    <row r="56" spans="1:10">
      <c r="A56" s="271" t="str">
        <f t="shared" si="0"/>
        <v/>
      </c>
      <c r="B56" s="272" t="str">
        <f t="shared" si="1"/>
        <v/>
      </c>
      <c r="C56" s="307" t="str">
        <f t="shared" si="2"/>
        <v/>
      </c>
      <c r="D56" s="327" t="str">
        <f t="shared" si="3"/>
        <v/>
      </c>
      <c r="E56" s="328"/>
      <c r="F56" s="328"/>
      <c r="G56" s="273" t="str">
        <f t="shared" si="4"/>
        <v/>
      </c>
      <c r="H56" s="273" t="str">
        <f t="shared" si="5"/>
        <v/>
      </c>
      <c r="I56" s="273" t="str">
        <f t="shared" si="6"/>
        <v/>
      </c>
      <c r="J56" s="187"/>
    </row>
    <row r="57" spans="1:10">
      <c r="A57" s="271" t="str">
        <f t="shared" si="0"/>
        <v/>
      </c>
      <c r="B57" s="272" t="str">
        <f t="shared" si="1"/>
        <v/>
      </c>
      <c r="C57" s="307" t="str">
        <f t="shared" si="2"/>
        <v/>
      </c>
      <c r="D57" s="327" t="str">
        <f t="shared" si="3"/>
        <v/>
      </c>
      <c r="E57" s="328"/>
      <c r="F57" s="328"/>
      <c r="G57" s="273" t="str">
        <f t="shared" si="4"/>
        <v/>
      </c>
      <c r="H57" s="273" t="str">
        <f t="shared" si="5"/>
        <v/>
      </c>
      <c r="I57" s="273" t="str">
        <f t="shared" si="6"/>
        <v/>
      </c>
      <c r="J57" s="187"/>
    </row>
    <row r="58" spans="1:10">
      <c r="A58" s="271" t="str">
        <f t="shared" si="0"/>
        <v/>
      </c>
      <c r="B58" s="272" t="str">
        <f t="shared" si="1"/>
        <v/>
      </c>
      <c r="C58" s="307" t="str">
        <f t="shared" si="2"/>
        <v/>
      </c>
      <c r="D58" s="327" t="str">
        <f t="shared" si="3"/>
        <v/>
      </c>
      <c r="E58" s="328"/>
      <c r="F58" s="328"/>
      <c r="G58" s="273" t="str">
        <f t="shared" si="4"/>
        <v/>
      </c>
      <c r="H58" s="273" t="str">
        <f t="shared" si="5"/>
        <v/>
      </c>
      <c r="I58" s="273" t="str">
        <f t="shared" si="6"/>
        <v/>
      </c>
      <c r="J58" s="187"/>
    </row>
    <row r="59" spans="1:10">
      <c r="A59" s="271" t="str">
        <f t="shared" si="0"/>
        <v/>
      </c>
      <c r="B59" s="272" t="str">
        <f t="shared" si="1"/>
        <v/>
      </c>
      <c r="C59" s="307" t="str">
        <f t="shared" si="2"/>
        <v/>
      </c>
      <c r="D59" s="327" t="str">
        <f t="shared" si="3"/>
        <v/>
      </c>
      <c r="E59" s="328"/>
      <c r="F59" s="328"/>
      <c r="G59" s="273" t="str">
        <f t="shared" si="4"/>
        <v/>
      </c>
      <c r="H59" s="273" t="str">
        <f t="shared" si="5"/>
        <v/>
      </c>
      <c r="I59" s="273" t="str">
        <f t="shared" si="6"/>
        <v/>
      </c>
      <c r="J59" s="187"/>
    </row>
    <row r="60" spans="1:10">
      <c r="A60" s="271" t="str">
        <f t="shared" si="0"/>
        <v/>
      </c>
      <c r="B60" s="272" t="str">
        <f t="shared" si="1"/>
        <v/>
      </c>
      <c r="C60" s="307" t="str">
        <f t="shared" si="2"/>
        <v/>
      </c>
      <c r="D60" s="327" t="str">
        <f t="shared" si="3"/>
        <v/>
      </c>
      <c r="E60" s="328"/>
      <c r="F60" s="328"/>
      <c r="G60" s="273" t="str">
        <f t="shared" si="4"/>
        <v/>
      </c>
      <c r="H60" s="273" t="str">
        <f t="shared" si="5"/>
        <v/>
      </c>
      <c r="I60" s="273" t="str">
        <f t="shared" si="6"/>
        <v/>
      </c>
      <c r="J60" s="187"/>
    </row>
    <row r="61" spans="1:10">
      <c r="A61" s="271" t="str">
        <f t="shared" si="0"/>
        <v/>
      </c>
      <c r="B61" s="272" t="str">
        <f t="shared" si="1"/>
        <v/>
      </c>
      <c r="C61" s="307" t="str">
        <f t="shared" si="2"/>
        <v/>
      </c>
      <c r="D61" s="327" t="str">
        <f t="shared" si="3"/>
        <v/>
      </c>
      <c r="E61" s="328"/>
      <c r="F61" s="328"/>
      <c r="G61" s="273" t="str">
        <f t="shared" si="4"/>
        <v/>
      </c>
      <c r="H61" s="273" t="str">
        <f t="shared" si="5"/>
        <v/>
      </c>
      <c r="I61" s="273" t="str">
        <f t="shared" si="6"/>
        <v/>
      </c>
      <c r="J61" s="187"/>
    </row>
    <row r="62" spans="1:10">
      <c r="A62" s="271" t="str">
        <f t="shared" si="0"/>
        <v/>
      </c>
      <c r="B62" s="272" t="str">
        <f t="shared" si="1"/>
        <v/>
      </c>
      <c r="C62" s="307" t="str">
        <f t="shared" si="2"/>
        <v/>
      </c>
      <c r="D62" s="327" t="str">
        <f t="shared" si="3"/>
        <v/>
      </c>
      <c r="E62" s="328"/>
      <c r="F62" s="328"/>
      <c r="G62" s="273" t="str">
        <f t="shared" si="4"/>
        <v/>
      </c>
      <c r="H62" s="273" t="str">
        <f t="shared" si="5"/>
        <v/>
      </c>
      <c r="I62" s="273" t="str">
        <f t="shared" si="6"/>
        <v/>
      </c>
      <c r="J62" s="187"/>
    </row>
    <row r="63" spans="1:10">
      <c r="A63" s="271" t="str">
        <f t="shared" si="0"/>
        <v/>
      </c>
      <c r="B63" s="272" t="str">
        <f t="shared" si="1"/>
        <v/>
      </c>
      <c r="C63" s="307" t="str">
        <f t="shared" si="2"/>
        <v/>
      </c>
      <c r="D63" s="327" t="str">
        <f t="shared" si="3"/>
        <v/>
      </c>
      <c r="E63" s="328"/>
      <c r="F63" s="328"/>
      <c r="G63" s="273" t="str">
        <f t="shared" si="4"/>
        <v/>
      </c>
      <c r="H63" s="273" t="str">
        <f t="shared" si="5"/>
        <v/>
      </c>
      <c r="I63" s="273" t="str">
        <f t="shared" si="6"/>
        <v/>
      </c>
      <c r="J63" s="187"/>
    </row>
    <row r="64" spans="1:10">
      <c r="A64" s="271" t="str">
        <f t="shared" si="0"/>
        <v/>
      </c>
      <c r="B64" s="272" t="str">
        <f t="shared" si="1"/>
        <v/>
      </c>
      <c r="C64" s="307" t="str">
        <f t="shared" si="2"/>
        <v/>
      </c>
      <c r="D64" s="327" t="str">
        <f t="shared" si="3"/>
        <v/>
      </c>
      <c r="E64" s="328"/>
      <c r="F64" s="328"/>
      <c r="G64" s="273" t="str">
        <f t="shared" si="4"/>
        <v/>
      </c>
      <c r="H64" s="273" t="str">
        <f t="shared" si="5"/>
        <v/>
      </c>
      <c r="I64" s="273" t="str">
        <f t="shared" si="6"/>
        <v/>
      </c>
      <c r="J64" s="187"/>
    </row>
    <row r="65" spans="1:10">
      <c r="A65" s="271" t="str">
        <f t="shared" si="0"/>
        <v/>
      </c>
      <c r="B65" s="272" t="str">
        <f t="shared" si="1"/>
        <v/>
      </c>
      <c r="C65" s="307" t="str">
        <f t="shared" si="2"/>
        <v/>
      </c>
      <c r="D65" s="327" t="str">
        <f t="shared" si="3"/>
        <v/>
      </c>
      <c r="E65" s="328"/>
      <c r="F65" s="328"/>
      <c r="G65" s="273" t="str">
        <f t="shared" si="4"/>
        <v/>
      </c>
      <c r="H65" s="273" t="str">
        <f t="shared" si="5"/>
        <v/>
      </c>
      <c r="I65" s="273" t="str">
        <f t="shared" si="6"/>
        <v/>
      </c>
      <c r="J65" s="187"/>
    </row>
    <row r="66" spans="1:10">
      <c r="A66" s="271" t="str">
        <f t="shared" si="0"/>
        <v/>
      </c>
      <c r="B66" s="272" t="str">
        <f t="shared" si="1"/>
        <v/>
      </c>
      <c r="C66" s="307" t="str">
        <f t="shared" si="2"/>
        <v/>
      </c>
      <c r="D66" s="327" t="str">
        <f t="shared" si="3"/>
        <v/>
      </c>
      <c r="E66" s="328"/>
      <c r="F66" s="328"/>
      <c r="G66" s="273" t="str">
        <f t="shared" si="4"/>
        <v/>
      </c>
      <c r="H66" s="273" t="str">
        <f t="shared" si="5"/>
        <v/>
      </c>
      <c r="I66" s="273" t="str">
        <f t="shared" si="6"/>
        <v/>
      </c>
      <c r="J66" s="187"/>
    </row>
    <row r="67" spans="1:10">
      <c r="A67" s="271" t="str">
        <f t="shared" si="0"/>
        <v/>
      </c>
      <c r="B67" s="272" t="str">
        <f t="shared" si="1"/>
        <v/>
      </c>
      <c r="C67" s="307" t="str">
        <f t="shared" si="2"/>
        <v/>
      </c>
      <c r="D67" s="327" t="str">
        <f t="shared" si="3"/>
        <v/>
      </c>
      <c r="E67" s="328"/>
      <c r="F67" s="328"/>
      <c r="G67" s="273" t="str">
        <f t="shared" si="4"/>
        <v/>
      </c>
      <c r="H67" s="273" t="str">
        <f t="shared" si="5"/>
        <v/>
      </c>
      <c r="I67" s="273" t="str">
        <f t="shared" si="6"/>
        <v/>
      </c>
      <c r="J67" s="187"/>
    </row>
    <row r="68" spans="1:10">
      <c r="A68" s="271" t="str">
        <f t="shared" si="0"/>
        <v/>
      </c>
      <c r="B68" s="272" t="str">
        <f t="shared" si="1"/>
        <v/>
      </c>
      <c r="C68" s="307" t="str">
        <f t="shared" si="2"/>
        <v/>
      </c>
      <c r="D68" s="327" t="str">
        <f t="shared" si="3"/>
        <v/>
      </c>
      <c r="E68" s="328"/>
      <c r="F68" s="328"/>
      <c r="G68" s="273" t="str">
        <f t="shared" si="4"/>
        <v/>
      </c>
      <c r="H68" s="273" t="str">
        <f t="shared" si="5"/>
        <v/>
      </c>
      <c r="I68" s="273" t="str">
        <f t="shared" si="6"/>
        <v/>
      </c>
      <c r="J68" s="187"/>
    </row>
    <row r="69" spans="1:10">
      <c r="A69" s="271" t="str">
        <f t="shared" si="0"/>
        <v/>
      </c>
      <c r="B69" s="272" t="str">
        <f t="shared" si="1"/>
        <v/>
      </c>
      <c r="C69" s="307" t="str">
        <f t="shared" si="2"/>
        <v/>
      </c>
      <c r="D69" s="327" t="str">
        <f t="shared" si="3"/>
        <v/>
      </c>
      <c r="E69" s="328"/>
      <c r="F69" s="328"/>
      <c r="G69" s="273" t="str">
        <f t="shared" si="4"/>
        <v/>
      </c>
      <c r="H69" s="273" t="str">
        <f t="shared" si="5"/>
        <v/>
      </c>
      <c r="I69" s="273" t="str">
        <f t="shared" si="6"/>
        <v/>
      </c>
      <c r="J69" s="187"/>
    </row>
    <row r="70" spans="1:10">
      <c r="A70" s="271" t="str">
        <f t="shared" si="0"/>
        <v/>
      </c>
      <c r="B70" s="272" t="str">
        <f t="shared" si="1"/>
        <v/>
      </c>
      <c r="C70" s="307" t="str">
        <f t="shared" si="2"/>
        <v/>
      </c>
      <c r="D70" s="327" t="str">
        <f t="shared" si="3"/>
        <v/>
      </c>
      <c r="E70" s="328"/>
      <c r="F70" s="328"/>
      <c r="G70" s="273" t="str">
        <f t="shared" si="4"/>
        <v/>
      </c>
      <c r="H70" s="273" t="str">
        <f t="shared" si="5"/>
        <v/>
      </c>
      <c r="I70" s="273" t="str">
        <f t="shared" si="6"/>
        <v/>
      </c>
      <c r="J70" s="187"/>
    </row>
    <row r="71" spans="1:10">
      <c r="A71" s="271" t="str">
        <f t="shared" si="0"/>
        <v/>
      </c>
      <c r="B71" s="272" t="str">
        <f t="shared" si="1"/>
        <v/>
      </c>
      <c r="C71" s="307" t="str">
        <f t="shared" si="2"/>
        <v/>
      </c>
      <c r="D71" s="327" t="str">
        <f t="shared" si="3"/>
        <v/>
      </c>
      <c r="E71" s="328"/>
      <c r="F71" s="328"/>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7" t="str">
        <f t="shared" ref="D72:D135" si="10">IF(ROW()-7&lt;=筆數,VLOOKUP(ROW()-7,日記表,11,FALSE),"")</f>
        <v/>
      </c>
      <c r="E72" s="328"/>
      <c r="F72" s="328"/>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7" t="str">
        <f t="shared" si="10"/>
        <v/>
      </c>
      <c r="E73" s="328"/>
      <c r="F73" s="328"/>
      <c r="G73" s="273" t="str">
        <f t="shared" si="11"/>
        <v/>
      </c>
      <c r="H73" s="273" t="str">
        <f t="shared" si="12"/>
        <v/>
      </c>
      <c r="I73" s="273" t="str">
        <f t="shared" si="13"/>
        <v/>
      </c>
      <c r="J73" s="187"/>
    </row>
    <row r="74" spans="1:10">
      <c r="A74" s="271" t="str">
        <f t="shared" si="7"/>
        <v/>
      </c>
      <c r="B74" s="272" t="str">
        <f t="shared" si="8"/>
        <v/>
      </c>
      <c r="C74" s="307" t="str">
        <f t="shared" si="9"/>
        <v/>
      </c>
      <c r="D74" s="327" t="str">
        <f t="shared" si="10"/>
        <v/>
      </c>
      <c r="E74" s="328"/>
      <c r="F74" s="328"/>
      <c r="G74" s="273" t="str">
        <f t="shared" si="11"/>
        <v/>
      </c>
      <c r="H74" s="273" t="str">
        <f t="shared" si="12"/>
        <v/>
      </c>
      <c r="I74" s="273" t="str">
        <f t="shared" si="13"/>
        <v/>
      </c>
      <c r="J74" s="187"/>
    </row>
    <row r="75" spans="1:10">
      <c r="A75" s="271" t="str">
        <f t="shared" si="7"/>
        <v/>
      </c>
      <c r="B75" s="272" t="str">
        <f t="shared" si="8"/>
        <v/>
      </c>
      <c r="C75" s="307" t="str">
        <f t="shared" si="9"/>
        <v/>
      </c>
      <c r="D75" s="327" t="str">
        <f t="shared" si="10"/>
        <v/>
      </c>
      <c r="E75" s="328"/>
      <c r="F75" s="328"/>
      <c r="G75" s="273" t="str">
        <f t="shared" si="11"/>
        <v/>
      </c>
      <c r="H75" s="273" t="str">
        <f t="shared" si="12"/>
        <v/>
      </c>
      <c r="I75" s="273" t="str">
        <f t="shared" si="13"/>
        <v/>
      </c>
      <c r="J75" s="187"/>
    </row>
    <row r="76" spans="1:10">
      <c r="A76" s="271" t="str">
        <f t="shared" si="7"/>
        <v/>
      </c>
      <c r="B76" s="272" t="str">
        <f t="shared" si="8"/>
        <v/>
      </c>
      <c r="C76" s="307" t="str">
        <f t="shared" si="9"/>
        <v/>
      </c>
      <c r="D76" s="327" t="str">
        <f t="shared" si="10"/>
        <v/>
      </c>
      <c r="E76" s="328"/>
      <c r="F76" s="328"/>
      <c r="G76" s="273" t="str">
        <f t="shared" si="11"/>
        <v/>
      </c>
      <c r="H76" s="273" t="str">
        <f t="shared" si="12"/>
        <v/>
      </c>
      <c r="I76" s="273" t="str">
        <f t="shared" si="13"/>
        <v/>
      </c>
      <c r="J76" s="187"/>
    </row>
    <row r="77" spans="1:10">
      <c r="A77" s="271" t="str">
        <f t="shared" si="7"/>
        <v/>
      </c>
      <c r="B77" s="272" t="str">
        <f t="shared" si="8"/>
        <v/>
      </c>
      <c r="C77" s="307" t="str">
        <f t="shared" si="9"/>
        <v/>
      </c>
      <c r="D77" s="327" t="str">
        <f t="shared" si="10"/>
        <v/>
      </c>
      <c r="E77" s="328"/>
      <c r="F77" s="328"/>
      <c r="G77" s="273" t="str">
        <f t="shared" si="11"/>
        <v/>
      </c>
      <c r="H77" s="273" t="str">
        <f t="shared" si="12"/>
        <v/>
      </c>
      <c r="I77" s="273" t="str">
        <f t="shared" si="13"/>
        <v/>
      </c>
      <c r="J77" s="187"/>
    </row>
    <row r="78" spans="1:10">
      <c r="A78" s="271" t="str">
        <f t="shared" si="7"/>
        <v/>
      </c>
      <c r="B78" s="272" t="str">
        <f t="shared" si="8"/>
        <v/>
      </c>
      <c r="C78" s="307" t="str">
        <f t="shared" si="9"/>
        <v/>
      </c>
      <c r="D78" s="327" t="str">
        <f t="shared" si="10"/>
        <v/>
      </c>
      <c r="E78" s="328"/>
      <c r="F78" s="328"/>
      <c r="G78" s="273" t="str">
        <f t="shared" si="11"/>
        <v/>
      </c>
      <c r="H78" s="273" t="str">
        <f t="shared" si="12"/>
        <v/>
      </c>
      <c r="I78" s="273" t="str">
        <f t="shared" si="13"/>
        <v/>
      </c>
      <c r="J78" s="187"/>
    </row>
    <row r="79" spans="1:10">
      <c r="A79" s="271" t="str">
        <f t="shared" si="7"/>
        <v/>
      </c>
      <c r="B79" s="272" t="str">
        <f t="shared" si="8"/>
        <v/>
      </c>
      <c r="C79" s="307" t="str">
        <f t="shared" si="9"/>
        <v/>
      </c>
      <c r="D79" s="327" t="str">
        <f t="shared" si="10"/>
        <v/>
      </c>
      <c r="E79" s="328"/>
      <c r="F79" s="328"/>
      <c r="G79" s="273" t="str">
        <f t="shared" si="11"/>
        <v/>
      </c>
      <c r="H79" s="273" t="str">
        <f t="shared" si="12"/>
        <v/>
      </c>
      <c r="I79" s="273" t="str">
        <f t="shared" si="13"/>
        <v/>
      </c>
      <c r="J79" s="187"/>
    </row>
    <row r="80" spans="1:10">
      <c r="A80" s="271" t="str">
        <f t="shared" si="7"/>
        <v/>
      </c>
      <c r="B80" s="272" t="str">
        <f t="shared" si="8"/>
        <v/>
      </c>
      <c r="C80" s="307" t="str">
        <f t="shared" si="9"/>
        <v/>
      </c>
      <c r="D80" s="327" t="str">
        <f t="shared" si="10"/>
        <v/>
      </c>
      <c r="E80" s="328"/>
      <c r="F80" s="328"/>
      <c r="G80" s="273" t="str">
        <f t="shared" si="11"/>
        <v/>
      </c>
      <c r="H80" s="273" t="str">
        <f t="shared" si="12"/>
        <v/>
      </c>
      <c r="I80" s="273" t="str">
        <f t="shared" si="13"/>
        <v/>
      </c>
      <c r="J80" s="187"/>
    </row>
    <row r="81" spans="1:10">
      <c r="A81" s="271" t="str">
        <f t="shared" si="7"/>
        <v/>
      </c>
      <c r="B81" s="272" t="str">
        <f t="shared" si="8"/>
        <v/>
      </c>
      <c r="C81" s="307" t="str">
        <f t="shared" si="9"/>
        <v/>
      </c>
      <c r="D81" s="327" t="str">
        <f t="shared" si="10"/>
        <v/>
      </c>
      <c r="E81" s="328"/>
      <c r="F81" s="328"/>
      <c r="G81" s="273" t="str">
        <f t="shared" si="11"/>
        <v/>
      </c>
      <c r="H81" s="273" t="str">
        <f t="shared" si="12"/>
        <v/>
      </c>
      <c r="I81" s="273" t="str">
        <f t="shared" si="13"/>
        <v/>
      </c>
      <c r="J81" s="187"/>
    </row>
    <row r="82" spans="1:10">
      <c r="A82" s="271" t="str">
        <f t="shared" si="7"/>
        <v/>
      </c>
      <c r="B82" s="272" t="str">
        <f t="shared" si="8"/>
        <v/>
      </c>
      <c r="C82" s="307" t="str">
        <f t="shared" si="9"/>
        <v/>
      </c>
      <c r="D82" s="327" t="str">
        <f t="shared" si="10"/>
        <v/>
      </c>
      <c r="E82" s="328"/>
      <c r="F82" s="328"/>
      <c r="G82" s="273" t="str">
        <f t="shared" si="11"/>
        <v/>
      </c>
      <c r="H82" s="273" t="str">
        <f t="shared" si="12"/>
        <v/>
      </c>
      <c r="I82" s="273" t="str">
        <f t="shared" si="13"/>
        <v/>
      </c>
      <c r="J82" s="187"/>
    </row>
    <row r="83" spans="1:10">
      <c r="A83" s="271" t="str">
        <f t="shared" si="7"/>
        <v/>
      </c>
      <c r="B83" s="272" t="str">
        <f t="shared" si="8"/>
        <v/>
      </c>
      <c r="C83" s="307" t="str">
        <f t="shared" si="9"/>
        <v/>
      </c>
      <c r="D83" s="327" t="str">
        <f t="shared" si="10"/>
        <v/>
      </c>
      <c r="E83" s="328"/>
      <c r="F83" s="328"/>
      <c r="G83" s="273" t="str">
        <f t="shared" si="11"/>
        <v/>
      </c>
      <c r="H83" s="273" t="str">
        <f t="shared" si="12"/>
        <v/>
      </c>
      <c r="I83" s="273" t="str">
        <f t="shared" si="13"/>
        <v/>
      </c>
      <c r="J83" s="187"/>
    </row>
    <row r="84" spans="1:10">
      <c r="A84" s="271" t="str">
        <f t="shared" si="7"/>
        <v/>
      </c>
      <c r="B84" s="272" t="str">
        <f t="shared" si="8"/>
        <v/>
      </c>
      <c r="C84" s="307" t="str">
        <f t="shared" si="9"/>
        <v/>
      </c>
      <c r="D84" s="327" t="str">
        <f t="shared" si="10"/>
        <v/>
      </c>
      <c r="E84" s="328"/>
      <c r="F84" s="328"/>
      <c r="G84" s="273" t="str">
        <f t="shared" si="11"/>
        <v/>
      </c>
      <c r="H84" s="273" t="str">
        <f t="shared" si="12"/>
        <v/>
      </c>
      <c r="I84" s="273" t="str">
        <f t="shared" si="13"/>
        <v/>
      </c>
      <c r="J84" s="187"/>
    </row>
    <row r="85" spans="1:10">
      <c r="A85" s="271" t="str">
        <f t="shared" si="7"/>
        <v/>
      </c>
      <c r="B85" s="272" t="str">
        <f t="shared" si="8"/>
        <v/>
      </c>
      <c r="C85" s="307" t="str">
        <f t="shared" si="9"/>
        <v/>
      </c>
      <c r="D85" s="327" t="str">
        <f t="shared" si="10"/>
        <v/>
      </c>
      <c r="E85" s="328"/>
      <c r="F85" s="328"/>
      <c r="G85" s="273" t="str">
        <f t="shared" si="11"/>
        <v/>
      </c>
      <c r="H85" s="273" t="str">
        <f t="shared" si="12"/>
        <v/>
      </c>
      <c r="I85" s="273" t="str">
        <f t="shared" si="13"/>
        <v/>
      </c>
      <c r="J85" s="187"/>
    </row>
    <row r="86" spans="1:10">
      <c r="A86" s="271" t="str">
        <f t="shared" si="7"/>
        <v/>
      </c>
      <c r="B86" s="272" t="str">
        <f t="shared" si="8"/>
        <v/>
      </c>
      <c r="C86" s="307" t="str">
        <f t="shared" si="9"/>
        <v/>
      </c>
      <c r="D86" s="327" t="str">
        <f t="shared" si="10"/>
        <v/>
      </c>
      <c r="E86" s="328"/>
      <c r="F86" s="328"/>
      <c r="G86" s="273" t="str">
        <f t="shared" si="11"/>
        <v/>
      </c>
      <c r="H86" s="273" t="str">
        <f t="shared" si="12"/>
        <v/>
      </c>
      <c r="I86" s="273" t="str">
        <f t="shared" si="13"/>
        <v/>
      </c>
      <c r="J86" s="187"/>
    </row>
    <row r="87" spans="1:10">
      <c r="A87" s="271" t="str">
        <f t="shared" si="7"/>
        <v/>
      </c>
      <c r="B87" s="272" t="str">
        <f t="shared" si="8"/>
        <v/>
      </c>
      <c r="C87" s="307" t="str">
        <f t="shared" si="9"/>
        <v/>
      </c>
      <c r="D87" s="327" t="str">
        <f t="shared" si="10"/>
        <v/>
      </c>
      <c r="E87" s="328"/>
      <c r="F87" s="328"/>
      <c r="G87" s="273" t="str">
        <f t="shared" si="11"/>
        <v/>
      </c>
      <c r="H87" s="273" t="str">
        <f t="shared" si="12"/>
        <v/>
      </c>
      <c r="I87" s="273" t="str">
        <f t="shared" si="13"/>
        <v/>
      </c>
      <c r="J87" s="187"/>
    </row>
    <row r="88" spans="1:10">
      <c r="A88" s="271" t="str">
        <f t="shared" si="7"/>
        <v/>
      </c>
      <c r="B88" s="272" t="str">
        <f t="shared" si="8"/>
        <v/>
      </c>
      <c r="C88" s="307" t="str">
        <f t="shared" si="9"/>
        <v/>
      </c>
      <c r="D88" s="327" t="str">
        <f t="shared" si="10"/>
        <v/>
      </c>
      <c r="E88" s="328"/>
      <c r="F88" s="328"/>
      <c r="G88" s="273" t="str">
        <f t="shared" si="11"/>
        <v/>
      </c>
      <c r="H88" s="273" t="str">
        <f t="shared" si="12"/>
        <v/>
      </c>
      <c r="I88" s="273" t="str">
        <f t="shared" si="13"/>
        <v/>
      </c>
      <c r="J88" s="187"/>
    </row>
    <row r="89" spans="1:10">
      <c r="A89" s="271" t="str">
        <f t="shared" si="7"/>
        <v/>
      </c>
      <c r="B89" s="272" t="str">
        <f t="shared" si="8"/>
        <v/>
      </c>
      <c r="C89" s="307" t="str">
        <f t="shared" si="9"/>
        <v/>
      </c>
      <c r="D89" s="327" t="str">
        <f t="shared" si="10"/>
        <v/>
      </c>
      <c r="E89" s="328"/>
      <c r="F89" s="328"/>
      <c r="G89" s="273" t="str">
        <f t="shared" si="11"/>
        <v/>
      </c>
      <c r="H89" s="273" t="str">
        <f t="shared" si="12"/>
        <v/>
      </c>
      <c r="I89" s="273" t="str">
        <f t="shared" si="13"/>
        <v/>
      </c>
      <c r="J89" s="187"/>
    </row>
    <row r="90" spans="1:10">
      <c r="A90" s="271" t="str">
        <f t="shared" si="7"/>
        <v/>
      </c>
      <c r="B90" s="272" t="str">
        <f t="shared" si="8"/>
        <v/>
      </c>
      <c r="C90" s="307" t="str">
        <f t="shared" si="9"/>
        <v/>
      </c>
      <c r="D90" s="327" t="str">
        <f t="shared" si="10"/>
        <v/>
      </c>
      <c r="E90" s="328"/>
      <c r="F90" s="328"/>
      <c r="G90" s="273" t="str">
        <f t="shared" si="11"/>
        <v/>
      </c>
      <c r="H90" s="273" t="str">
        <f t="shared" si="12"/>
        <v/>
      </c>
      <c r="I90" s="273" t="str">
        <f t="shared" si="13"/>
        <v/>
      </c>
      <c r="J90" s="187"/>
    </row>
    <row r="91" spans="1:10">
      <c r="A91" s="271" t="str">
        <f t="shared" si="7"/>
        <v/>
      </c>
      <c r="B91" s="272" t="str">
        <f t="shared" si="8"/>
        <v/>
      </c>
      <c r="C91" s="307" t="str">
        <f t="shared" si="9"/>
        <v/>
      </c>
      <c r="D91" s="327" t="str">
        <f t="shared" si="10"/>
        <v/>
      </c>
      <c r="E91" s="328"/>
      <c r="F91" s="328"/>
      <c r="G91" s="273" t="str">
        <f t="shared" si="11"/>
        <v/>
      </c>
      <c r="H91" s="273" t="str">
        <f t="shared" si="12"/>
        <v/>
      </c>
      <c r="I91" s="273" t="str">
        <f t="shared" si="13"/>
        <v/>
      </c>
      <c r="J91" s="187"/>
    </row>
    <row r="92" spans="1:10">
      <c r="A92" s="271" t="str">
        <f t="shared" si="7"/>
        <v/>
      </c>
      <c r="B92" s="272" t="str">
        <f t="shared" si="8"/>
        <v/>
      </c>
      <c r="C92" s="307" t="str">
        <f t="shared" si="9"/>
        <v/>
      </c>
      <c r="D92" s="327" t="str">
        <f t="shared" si="10"/>
        <v/>
      </c>
      <c r="E92" s="328"/>
      <c r="F92" s="328"/>
      <c r="G92" s="273" t="str">
        <f t="shared" si="11"/>
        <v/>
      </c>
      <c r="H92" s="273" t="str">
        <f t="shared" si="12"/>
        <v/>
      </c>
      <c r="I92" s="273" t="str">
        <f t="shared" si="13"/>
        <v/>
      </c>
      <c r="J92" s="187"/>
    </row>
    <row r="93" spans="1:10">
      <c r="A93" s="271" t="str">
        <f t="shared" si="7"/>
        <v/>
      </c>
      <c r="B93" s="272" t="str">
        <f t="shared" si="8"/>
        <v/>
      </c>
      <c r="C93" s="307" t="str">
        <f t="shared" si="9"/>
        <v/>
      </c>
      <c r="D93" s="327" t="str">
        <f t="shared" si="10"/>
        <v/>
      </c>
      <c r="E93" s="328"/>
      <c r="F93" s="328"/>
      <c r="G93" s="273" t="str">
        <f t="shared" si="11"/>
        <v/>
      </c>
      <c r="H93" s="273" t="str">
        <f t="shared" si="12"/>
        <v/>
      </c>
      <c r="I93" s="273" t="str">
        <f t="shared" si="13"/>
        <v/>
      </c>
      <c r="J93" s="187"/>
    </row>
    <row r="94" spans="1:10">
      <c r="A94" s="271" t="str">
        <f t="shared" si="7"/>
        <v/>
      </c>
      <c r="B94" s="272" t="str">
        <f t="shared" si="8"/>
        <v/>
      </c>
      <c r="C94" s="307" t="str">
        <f t="shared" si="9"/>
        <v/>
      </c>
      <c r="D94" s="327" t="str">
        <f t="shared" si="10"/>
        <v/>
      </c>
      <c r="E94" s="328"/>
      <c r="F94" s="328"/>
      <c r="G94" s="273" t="str">
        <f t="shared" si="11"/>
        <v/>
      </c>
      <c r="H94" s="273" t="str">
        <f t="shared" si="12"/>
        <v/>
      </c>
      <c r="I94" s="273" t="str">
        <f t="shared" si="13"/>
        <v/>
      </c>
      <c r="J94" s="187"/>
    </row>
    <row r="95" spans="1:10">
      <c r="A95" s="271" t="str">
        <f t="shared" si="7"/>
        <v/>
      </c>
      <c r="B95" s="272" t="str">
        <f t="shared" si="8"/>
        <v/>
      </c>
      <c r="C95" s="307" t="str">
        <f t="shared" si="9"/>
        <v/>
      </c>
      <c r="D95" s="327" t="str">
        <f t="shared" si="10"/>
        <v/>
      </c>
      <c r="E95" s="328"/>
      <c r="F95" s="328"/>
      <c r="G95" s="273" t="str">
        <f t="shared" si="11"/>
        <v/>
      </c>
      <c r="H95" s="273" t="str">
        <f t="shared" si="12"/>
        <v/>
      </c>
      <c r="I95" s="273" t="str">
        <f t="shared" si="13"/>
        <v/>
      </c>
      <c r="J95" s="187"/>
    </row>
    <row r="96" spans="1:10">
      <c r="A96" s="271" t="str">
        <f t="shared" si="7"/>
        <v/>
      </c>
      <c r="B96" s="272" t="str">
        <f t="shared" si="8"/>
        <v/>
      </c>
      <c r="C96" s="307" t="str">
        <f t="shared" si="9"/>
        <v/>
      </c>
      <c r="D96" s="327" t="str">
        <f t="shared" si="10"/>
        <v/>
      </c>
      <c r="E96" s="328"/>
      <c r="F96" s="328"/>
      <c r="G96" s="273" t="str">
        <f t="shared" si="11"/>
        <v/>
      </c>
      <c r="H96" s="273" t="str">
        <f t="shared" si="12"/>
        <v/>
      </c>
      <c r="I96" s="273" t="str">
        <f t="shared" si="13"/>
        <v/>
      </c>
      <c r="J96" s="187"/>
    </row>
    <row r="97" spans="1:10">
      <c r="A97" s="271" t="str">
        <f t="shared" si="7"/>
        <v/>
      </c>
      <c r="B97" s="272" t="str">
        <f t="shared" si="8"/>
        <v/>
      </c>
      <c r="C97" s="307" t="str">
        <f t="shared" si="9"/>
        <v/>
      </c>
      <c r="D97" s="327" t="str">
        <f t="shared" si="10"/>
        <v/>
      </c>
      <c r="E97" s="328"/>
      <c r="F97" s="328"/>
      <c r="G97" s="273" t="str">
        <f t="shared" si="11"/>
        <v/>
      </c>
      <c r="H97" s="273" t="str">
        <f t="shared" si="12"/>
        <v/>
      </c>
      <c r="I97" s="273" t="str">
        <f t="shared" si="13"/>
        <v/>
      </c>
      <c r="J97" s="187"/>
    </row>
    <row r="98" spans="1:10">
      <c r="A98" s="271" t="str">
        <f t="shared" si="7"/>
        <v/>
      </c>
      <c r="B98" s="272" t="str">
        <f t="shared" si="8"/>
        <v/>
      </c>
      <c r="C98" s="307" t="str">
        <f t="shared" si="9"/>
        <v/>
      </c>
      <c r="D98" s="327" t="str">
        <f t="shared" si="10"/>
        <v/>
      </c>
      <c r="E98" s="328"/>
      <c r="F98" s="328"/>
      <c r="G98" s="273" t="str">
        <f t="shared" si="11"/>
        <v/>
      </c>
      <c r="H98" s="273" t="str">
        <f t="shared" si="12"/>
        <v/>
      </c>
      <c r="I98" s="273" t="str">
        <f t="shared" si="13"/>
        <v/>
      </c>
      <c r="J98" s="187"/>
    </row>
    <row r="99" spans="1:10">
      <c r="A99" s="271" t="str">
        <f t="shared" si="7"/>
        <v/>
      </c>
      <c r="B99" s="272" t="str">
        <f t="shared" si="8"/>
        <v/>
      </c>
      <c r="C99" s="307" t="str">
        <f t="shared" si="9"/>
        <v/>
      </c>
      <c r="D99" s="327" t="str">
        <f t="shared" si="10"/>
        <v/>
      </c>
      <c r="E99" s="328"/>
      <c r="F99" s="328"/>
      <c r="G99" s="273" t="str">
        <f t="shared" si="11"/>
        <v/>
      </c>
      <c r="H99" s="273" t="str">
        <f t="shared" si="12"/>
        <v/>
      </c>
      <c r="I99" s="273" t="str">
        <f t="shared" si="13"/>
        <v/>
      </c>
      <c r="J99" s="187"/>
    </row>
    <row r="100" spans="1:10">
      <c r="A100" s="271" t="str">
        <f t="shared" si="7"/>
        <v/>
      </c>
      <c r="B100" s="272" t="str">
        <f t="shared" si="8"/>
        <v/>
      </c>
      <c r="C100" s="307" t="str">
        <f t="shared" si="9"/>
        <v/>
      </c>
      <c r="D100" s="327" t="str">
        <f t="shared" si="10"/>
        <v/>
      </c>
      <c r="E100" s="328"/>
      <c r="F100" s="328"/>
      <c r="G100" s="273" t="str">
        <f t="shared" si="11"/>
        <v/>
      </c>
      <c r="H100" s="273" t="str">
        <f t="shared" si="12"/>
        <v/>
      </c>
      <c r="I100" s="273" t="str">
        <f t="shared" si="13"/>
        <v/>
      </c>
      <c r="J100" s="187"/>
    </row>
    <row r="101" spans="1:10">
      <c r="A101" s="271" t="str">
        <f t="shared" si="7"/>
        <v/>
      </c>
      <c r="B101" s="272" t="str">
        <f t="shared" si="8"/>
        <v/>
      </c>
      <c r="C101" s="307" t="str">
        <f t="shared" si="9"/>
        <v/>
      </c>
      <c r="D101" s="327" t="str">
        <f t="shared" si="10"/>
        <v/>
      </c>
      <c r="E101" s="328"/>
      <c r="F101" s="328"/>
      <c r="G101" s="273" t="str">
        <f t="shared" si="11"/>
        <v/>
      </c>
      <c r="H101" s="273" t="str">
        <f t="shared" si="12"/>
        <v/>
      </c>
      <c r="I101" s="273" t="str">
        <f t="shared" si="13"/>
        <v/>
      </c>
      <c r="J101" s="187"/>
    </row>
    <row r="102" spans="1:10">
      <c r="A102" s="271" t="str">
        <f t="shared" si="7"/>
        <v/>
      </c>
      <c r="B102" s="272" t="str">
        <f t="shared" si="8"/>
        <v/>
      </c>
      <c r="C102" s="307" t="str">
        <f t="shared" si="9"/>
        <v/>
      </c>
      <c r="D102" s="327" t="str">
        <f t="shared" si="10"/>
        <v/>
      </c>
      <c r="E102" s="328"/>
      <c r="F102" s="328"/>
      <c r="G102" s="273" t="str">
        <f t="shared" si="11"/>
        <v/>
      </c>
      <c r="H102" s="273" t="str">
        <f t="shared" si="12"/>
        <v/>
      </c>
      <c r="I102" s="273" t="str">
        <f t="shared" si="13"/>
        <v/>
      </c>
      <c r="J102" s="187"/>
    </row>
    <row r="103" spans="1:10">
      <c r="A103" s="271" t="str">
        <f t="shared" si="7"/>
        <v/>
      </c>
      <c r="B103" s="272" t="str">
        <f t="shared" si="8"/>
        <v/>
      </c>
      <c r="C103" s="307" t="str">
        <f t="shared" si="9"/>
        <v/>
      </c>
      <c r="D103" s="327" t="str">
        <f t="shared" si="10"/>
        <v/>
      </c>
      <c r="E103" s="328"/>
      <c r="F103" s="328"/>
      <c r="G103" s="273" t="str">
        <f t="shared" si="11"/>
        <v/>
      </c>
      <c r="H103" s="273" t="str">
        <f t="shared" si="12"/>
        <v/>
      </c>
      <c r="I103" s="273" t="str">
        <f t="shared" si="13"/>
        <v/>
      </c>
      <c r="J103" s="187"/>
    </row>
    <row r="104" spans="1:10">
      <c r="A104" s="271" t="str">
        <f t="shared" si="7"/>
        <v/>
      </c>
      <c r="B104" s="272" t="str">
        <f t="shared" si="8"/>
        <v/>
      </c>
      <c r="C104" s="307" t="str">
        <f t="shared" si="9"/>
        <v/>
      </c>
      <c r="D104" s="327" t="str">
        <f t="shared" si="10"/>
        <v/>
      </c>
      <c r="E104" s="328"/>
      <c r="F104" s="328"/>
      <c r="G104" s="273" t="str">
        <f t="shared" si="11"/>
        <v/>
      </c>
      <c r="H104" s="273" t="str">
        <f t="shared" si="12"/>
        <v/>
      </c>
      <c r="I104" s="273" t="str">
        <f t="shared" si="13"/>
        <v/>
      </c>
      <c r="J104" s="187"/>
    </row>
    <row r="105" spans="1:10">
      <c r="A105" s="271" t="str">
        <f t="shared" si="7"/>
        <v/>
      </c>
      <c r="B105" s="272" t="str">
        <f t="shared" si="8"/>
        <v/>
      </c>
      <c r="C105" s="307" t="str">
        <f t="shared" si="9"/>
        <v/>
      </c>
      <c r="D105" s="327" t="str">
        <f t="shared" si="10"/>
        <v/>
      </c>
      <c r="E105" s="328"/>
      <c r="F105" s="328"/>
      <c r="G105" s="273" t="str">
        <f t="shared" si="11"/>
        <v/>
      </c>
      <c r="H105" s="273" t="str">
        <f t="shared" si="12"/>
        <v/>
      </c>
      <c r="I105" s="273" t="str">
        <f t="shared" si="13"/>
        <v/>
      </c>
      <c r="J105" s="187"/>
    </row>
    <row r="106" spans="1:10">
      <c r="A106" s="271" t="str">
        <f t="shared" si="7"/>
        <v/>
      </c>
      <c r="B106" s="272" t="str">
        <f t="shared" si="8"/>
        <v/>
      </c>
      <c r="C106" s="307" t="str">
        <f t="shared" si="9"/>
        <v/>
      </c>
      <c r="D106" s="327" t="str">
        <f t="shared" si="10"/>
        <v/>
      </c>
      <c r="E106" s="328"/>
      <c r="F106" s="328"/>
      <c r="G106" s="273" t="str">
        <f t="shared" si="11"/>
        <v/>
      </c>
      <c r="H106" s="273" t="str">
        <f t="shared" si="12"/>
        <v/>
      </c>
      <c r="I106" s="273" t="str">
        <f t="shared" si="13"/>
        <v/>
      </c>
      <c r="J106" s="187"/>
    </row>
    <row r="107" spans="1:10">
      <c r="A107" s="271" t="str">
        <f t="shared" si="7"/>
        <v/>
      </c>
      <c r="B107" s="272" t="str">
        <f t="shared" si="8"/>
        <v/>
      </c>
      <c r="C107" s="307" t="str">
        <f t="shared" si="9"/>
        <v/>
      </c>
      <c r="D107" s="327" t="str">
        <f t="shared" si="10"/>
        <v/>
      </c>
      <c r="E107" s="328"/>
      <c r="F107" s="328"/>
      <c r="G107" s="273" t="str">
        <f t="shared" si="11"/>
        <v/>
      </c>
      <c r="H107" s="273" t="str">
        <f t="shared" si="12"/>
        <v/>
      </c>
      <c r="I107" s="273" t="str">
        <f t="shared" si="13"/>
        <v/>
      </c>
      <c r="J107" s="187"/>
    </row>
    <row r="108" spans="1:10">
      <c r="A108" s="271" t="str">
        <f t="shared" si="7"/>
        <v/>
      </c>
      <c r="B108" s="272" t="str">
        <f t="shared" si="8"/>
        <v/>
      </c>
      <c r="C108" s="307" t="str">
        <f t="shared" si="9"/>
        <v/>
      </c>
      <c r="D108" s="327" t="str">
        <f t="shared" si="10"/>
        <v/>
      </c>
      <c r="E108" s="328"/>
      <c r="F108" s="328"/>
      <c r="G108" s="273" t="str">
        <f t="shared" si="11"/>
        <v/>
      </c>
      <c r="H108" s="273" t="str">
        <f t="shared" si="12"/>
        <v/>
      </c>
      <c r="I108" s="273" t="str">
        <f t="shared" si="13"/>
        <v/>
      </c>
      <c r="J108" s="187"/>
    </row>
    <row r="109" spans="1:10">
      <c r="A109" s="271" t="str">
        <f t="shared" si="7"/>
        <v/>
      </c>
      <c r="B109" s="272" t="str">
        <f t="shared" si="8"/>
        <v/>
      </c>
      <c r="C109" s="307" t="str">
        <f t="shared" si="9"/>
        <v/>
      </c>
      <c r="D109" s="327" t="str">
        <f t="shared" si="10"/>
        <v/>
      </c>
      <c r="E109" s="328"/>
      <c r="F109" s="328"/>
      <c r="G109" s="273" t="str">
        <f t="shared" si="11"/>
        <v/>
      </c>
      <c r="H109" s="273" t="str">
        <f t="shared" si="12"/>
        <v/>
      </c>
      <c r="I109" s="273" t="str">
        <f t="shared" si="13"/>
        <v/>
      </c>
      <c r="J109" s="187"/>
    </row>
    <row r="110" spans="1:10">
      <c r="A110" s="271" t="str">
        <f t="shared" si="7"/>
        <v/>
      </c>
      <c r="B110" s="272" t="str">
        <f t="shared" si="8"/>
        <v/>
      </c>
      <c r="C110" s="307" t="str">
        <f t="shared" si="9"/>
        <v/>
      </c>
      <c r="D110" s="327" t="str">
        <f t="shared" si="10"/>
        <v/>
      </c>
      <c r="E110" s="328"/>
      <c r="F110" s="328"/>
      <c r="G110" s="273" t="str">
        <f t="shared" si="11"/>
        <v/>
      </c>
      <c r="H110" s="273" t="str">
        <f t="shared" si="12"/>
        <v/>
      </c>
      <c r="I110" s="273" t="str">
        <f t="shared" si="13"/>
        <v/>
      </c>
      <c r="J110" s="187"/>
    </row>
    <row r="111" spans="1:10">
      <c r="A111" s="271" t="str">
        <f t="shared" si="7"/>
        <v/>
      </c>
      <c r="B111" s="272" t="str">
        <f t="shared" si="8"/>
        <v/>
      </c>
      <c r="C111" s="307" t="str">
        <f t="shared" si="9"/>
        <v/>
      </c>
      <c r="D111" s="327" t="str">
        <f t="shared" si="10"/>
        <v/>
      </c>
      <c r="E111" s="328"/>
      <c r="F111" s="328"/>
      <c r="G111" s="273" t="str">
        <f t="shared" si="11"/>
        <v/>
      </c>
      <c r="H111" s="273" t="str">
        <f t="shared" si="12"/>
        <v/>
      </c>
      <c r="I111" s="273" t="str">
        <f t="shared" si="13"/>
        <v/>
      </c>
      <c r="J111" s="187"/>
    </row>
    <row r="112" spans="1:10">
      <c r="A112" s="271" t="str">
        <f t="shared" si="7"/>
        <v/>
      </c>
      <c r="B112" s="272" t="str">
        <f t="shared" si="8"/>
        <v/>
      </c>
      <c r="C112" s="307" t="str">
        <f t="shared" si="9"/>
        <v/>
      </c>
      <c r="D112" s="327" t="str">
        <f t="shared" si="10"/>
        <v/>
      </c>
      <c r="E112" s="328"/>
      <c r="F112" s="328"/>
      <c r="G112" s="273" t="str">
        <f t="shared" si="11"/>
        <v/>
      </c>
      <c r="H112" s="273" t="str">
        <f t="shared" si="12"/>
        <v/>
      </c>
      <c r="I112" s="273" t="str">
        <f t="shared" si="13"/>
        <v/>
      </c>
      <c r="J112" s="187"/>
    </row>
    <row r="113" spans="1:10">
      <c r="A113" s="271" t="str">
        <f t="shared" si="7"/>
        <v/>
      </c>
      <c r="B113" s="272" t="str">
        <f t="shared" si="8"/>
        <v/>
      </c>
      <c r="C113" s="307" t="str">
        <f t="shared" si="9"/>
        <v/>
      </c>
      <c r="D113" s="327" t="str">
        <f t="shared" si="10"/>
        <v/>
      </c>
      <c r="E113" s="328"/>
      <c r="F113" s="328"/>
      <c r="G113" s="273" t="str">
        <f t="shared" si="11"/>
        <v/>
      </c>
      <c r="H113" s="273" t="str">
        <f t="shared" si="12"/>
        <v/>
      </c>
      <c r="I113" s="273" t="str">
        <f t="shared" si="13"/>
        <v/>
      </c>
      <c r="J113" s="187"/>
    </row>
    <row r="114" spans="1:10">
      <c r="A114" s="271" t="str">
        <f t="shared" si="7"/>
        <v/>
      </c>
      <c r="B114" s="272" t="str">
        <f t="shared" si="8"/>
        <v/>
      </c>
      <c r="C114" s="307" t="str">
        <f t="shared" si="9"/>
        <v/>
      </c>
      <c r="D114" s="327" t="str">
        <f t="shared" si="10"/>
        <v/>
      </c>
      <c r="E114" s="328"/>
      <c r="F114" s="328"/>
      <c r="G114" s="273" t="str">
        <f t="shared" si="11"/>
        <v/>
      </c>
      <c r="H114" s="273" t="str">
        <f t="shared" si="12"/>
        <v/>
      </c>
      <c r="I114" s="273" t="str">
        <f t="shared" si="13"/>
        <v/>
      </c>
      <c r="J114" s="187"/>
    </row>
    <row r="115" spans="1:10">
      <c r="A115" s="271" t="str">
        <f t="shared" si="7"/>
        <v/>
      </c>
      <c r="B115" s="272" t="str">
        <f t="shared" si="8"/>
        <v/>
      </c>
      <c r="C115" s="307" t="str">
        <f t="shared" si="9"/>
        <v/>
      </c>
      <c r="D115" s="327" t="str">
        <f t="shared" si="10"/>
        <v/>
      </c>
      <c r="E115" s="328"/>
      <c r="F115" s="328"/>
      <c r="G115" s="273" t="str">
        <f t="shared" si="11"/>
        <v/>
      </c>
      <c r="H115" s="273" t="str">
        <f t="shared" si="12"/>
        <v/>
      </c>
      <c r="I115" s="273" t="str">
        <f t="shared" si="13"/>
        <v/>
      </c>
      <c r="J115" s="187"/>
    </row>
    <row r="116" spans="1:10">
      <c r="A116" s="271" t="str">
        <f t="shared" si="7"/>
        <v/>
      </c>
      <c r="B116" s="272" t="str">
        <f t="shared" si="8"/>
        <v/>
      </c>
      <c r="C116" s="307" t="str">
        <f t="shared" si="9"/>
        <v/>
      </c>
      <c r="D116" s="327" t="str">
        <f t="shared" si="10"/>
        <v/>
      </c>
      <c r="E116" s="328"/>
      <c r="F116" s="328"/>
      <c r="G116" s="273" t="str">
        <f t="shared" si="11"/>
        <v/>
      </c>
      <c r="H116" s="273" t="str">
        <f t="shared" si="12"/>
        <v/>
      </c>
      <c r="I116" s="273" t="str">
        <f t="shared" si="13"/>
        <v/>
      </c>
      <c r="J116" s="187"/>
    </row>
    <row r="117" spans="1:10">
      <c r="A117" s="271" t="str">
        <f t="shared" si="7"/>
        <v/>
      </c>
      <c r="B117" s="272" t="str">
        <f t="shared" si="8"/>
        <v/>
      </c>
      <c r="C117" s="307" t="str">
        <f t="shared" si="9"/>
        <v/>
      </c>
      <c r="D117" s="327" t="str">
        <f t="shared" si="10"/>
        <v/>
      </c>
      <c r="E117" s="328"/>
      <c r="F117" s="328"/>
      <c r="G117" s="273" t="str">
        <f t="shared" si="11"/>
        <v/>
      </c>
      <c r="H117" s="273" t="str">
        <f t="shared" si="12"/>
        <v/>
      </c>
      <c r="I117" s="273" t="str">
        <f t="shared" si="13"/>
        <v/>
      </c>
      <c r="J117" s="187"/>
    </row>
    <row r="118" spans="1:10">
      <c r="A118" s="271" t="str">
        <f t="shared" si="7"/>
        <v/>
      </c>
      <c r="B118" s="272" t="str">
        <f t="shared" si="8"/>
        <v/>
      </c>
      <c r="C118" s="307" t="str">
        <f t="shared" si="9"/>
        <v/>
      </c>
      <c r="D118" s="327" t="str">
        <f t="shared" si="10"/>
        <v/>
      </c>
      <c r="E118" s="328"/>
      <c r="F118" s="328"/>
      <c r="G118" s="273" t="str">
        <f t="shared" si="11"/>
        <v/>
      </c>
      <c r="H118" s="273" t="str">
        <f t="shared" si="12"/>
        <v/>
      </c>
      <c r="I118" s="273" t="str">
        <f t="shared" si="13"/>
        <v/>
      </c>
      <c r="J118" s="187"/>
    </row>
    <row r="119" spans="1:10">
      <c r="A119" s="271" t="str">
        <f t="shared" si="7"/>
        <v/>
      </c>
      <c r="B119" s="272" t="str">
        <f t="shared" si="8"/>
        <v/>
      </c>
      <c r="C119" s="307" t="str">
        <f t="shared" si="9"/>
        <v/>
      </c>
      <c r="D119" s="327" t="str">
        <f t="shared" si="10"/>
        <v/>
      </c>
      <c r="E119" s="328"/>
      <c r="F119" s="328"/>
      <c r="G119" s="273" t="str">
        <f t="shared" si="11"/>
        <v/>
      </c>
      <c r="H119" s="273" t="str">
        <f t="shared" si="12"/>
        <v/>
      </c>
      <c r="I119" s="273" t="str">
        <f t="shared" si="13"/>
        <v/>
      </c>
      <c r="J119" s="187"/>
    </row>
    <row r="120" spans="1:10">
      <c r="A120" s="271" t="str">
        <f t="shared" si="7"/>
        <v/>
      </c>
      <c r="B120" s="272" t="str">
        <f t="shared" si="8"/>
        <v/>
      </c>
      <c r="C120" s="307" t="str">
        <f t="shared" si="9"/>
        <v/>
      </c>
      <c r="D120" s="327" t="str">
        <f t="shared" si="10"/>
        <v/>
      </c>
      <c r="E120" s="328"/>
      <c r="F120" s="328"/>
      <c r="G120" s="273" t="str">
        <f t="shared" si="11"/>
        <v/>
      </c>
      <c r="H120" s="273" t="str">
        <f t="shared" si="12"/>
        <v/>
      </c>
      <c r="I120" s="273" t="str">
        <f t="shared" si="13"/>
        <v/>
      </c>
      <c r="J120" s="187"/>
    </row>
    <row r="121" spans="1:10">
      <c r="A121" s="271" t="str">
        <f t="shared" si="7"/>
        <v/>
      </c>
      <c r="B121" s="272" t="str">
        <f t="shared" si="8"/>
        <v/>
      </c>
      <c r="C121" s="307" t="str">
        <f t="shared" si="9"/>
        <v/>
      </c>
      <c r="D121" s="327" t="str">
        <f t="shared" si="10"/>
        <v/>
      </c>
      <c r="E121" s="328"/>
      <c r="F121" s="328"/>
      <c r="G121" s="273" t="str">
        <f t="shared" si="11"/>
        <v/>
      </c>
      <c r="H121" s="273" t="str">
        <f t="shared" si="12"/>
        <v/>
      </c>
      <c r="I121" s="273" t="str">
        <f t="shared" si="13"/>
        <v/>
      </c>
      <c r="J121" s="187"/>
    </row>
    <row r="122" spans="1:10">
      <c r="A122" s="271" t="str">
        <f t="shared" si="7"/>
        <v/>
      </c>
      <c r="B122" s="272" t="str">
        <f t="shared" si="8"/>
        <v/>
      </c>
      <c r="C122" s="307" t="str">
        <f t="shared" si="9"/>
        <v/>
      </c>
      <c r="D122" s="327" t="str">
        <f t="shared" si="10"/>
        <v/>
      </c>
      <c r="E122" s="328"/>
      <c r="F122" s="328"/>
      <c r="G122" s="273" t="str">
        <f t="shared" si="11"/>
        <v/>
      </c>
      <c r="H122" s="273" t="str">
        <f t="shared" si="12"/>
        <v/>
      </c>
      <c r="I122" s="273" t="str">
        <f t="shared" si="13"/>
        <v/>
      </c>
      <c r="J122" s="187"/>
    </row>
    <row r="123" spans="1:10">
      <c r="A123" s="271" t="str">
        <f t="shared" si="7"/>
        <v/>
      </c>
      <c r="B123" s="272" t="str">
        <f t="shared" si="8"/>
        <v/>
      </c>
      <c r="C123" s="307" t="str">
        <f t="shared" si="9"/>
        <v/>
      </c>
      <c r="D123" s="327" t="str">
        <f t="shared" si="10"/>
        <v/>
      </c>
      <c r="E123" s="328"/>
      <c r="F123" s="328"/>
      <c r="G123" s="273" t="str">
        <f t="shared" si="11"/>
        <v/>
      </c>
      <c r="H123" s="273" t="str">
        <f t="shared" si="12"/>
        <v/>
      </c>
      <c r="I123" s="273" t="str">
        <f t="shared" si="13"/>
        <v/>
      </c>
      <c r="J123" s="187"/>
    </row>
    <row r="124" spans="1:10">
      <c r="A124" s="271" t="str">
        <f t="shared" si="7"/>
        <v/>
      </c>
      <c r="B124" s="272" t="str">
        <f t="shared" si="8"/>
        <v/>
      </c>
      <c r="C124" s="307" t="str">
        <f t="shared" si="9"/>
        <v/>
      </c>
      <c r="D124" s="327" t="str">
        <f t="shared" si="10"/>
        <v/>
      </c>
      <c r="E124" s="328"/>
      <c r="F124" s="328"/>
      <c r="G124" s="273" t="str">
        <f t="shared" si="11"/>
        <v/>
      </c>
      <c r="H124" s="273" t="str">
        <f t="shared" si="12"/>
        <v/>
      </c>
      <c r="I124" s="273" t="str">
        <f t="shared" si="13"/>
        <v/>
      </c>
      <c r="J124" s="187"/>
    </row>
    <row r="125" spans="1:10">
      <c r="A125" s="271" t="str">
        <f t="shared" si="7"/>
        <v/>
      </c>
      <c r="B125" s="272" t="str">
        <f t="shared" si="8"/>
        <v/>
      </c>
      <c r="C125" s="307" t="str">
        <f t="shared" si="9"/>
        <v/>
      </c>
      <c r="D125" s="327" t="str">
        <f t="shared" si="10"/>
        <v/>
      </c>
      <c r="E125" s="328"/>
      <c r="F125" s="328"/>
      <c r="G125" s="273" t="str">
        <f t="shared" si="11"/>
        <v/>
      </c>
      <c r="H125" s="273" t="str">
        <f t="shared" si="12"/>
        <v/>
      </c>
      <c r="I125" s="273" t="str">
        <f t="shared" si="13"/>
        <v/>
      </c>
      <c r="J125" s="187"/>
    </row>
    <row r="126" spans="1:10">
      <c r="A126" s="271" t="str">
        <f t="shared" si="7"/>
        <v/>
      </c>
      <c r="B126" s="272" t="str">
        <f t="shared" si="8"/>
        <v/>
      </c>
      <c r="C126" s="307" t="str">
        <f t="shared" si="9"/>
        <v/>
      </c>
      <c r="D126" s="327" t="str">
        <f t="shared" si="10"/>
        <v/>
      </c>
      <c r="E126" s="328"/>
      <c r="F126" s="328"/>
      <c r="G126" s="273" t="str">
        <f t="shared" si="11"/>
        <v/>
      </c>
      <c r="H126" s="273" t="str">
        <f t="shared" si="12"/>
        <v/>
      </c>
      <c r="I126" s="273" t="str">
        <f t="shared" si="13"/>
        <v/>
      </c>
      <c r="J126" s="187"/>
    </row>
    <row r="127" spans="1:10">
      <c r="A127" s="271" t="str">
        <f t="shared" si="7"/>
        <v/>
      </c>
      <c r="B127" s="272" t="str">
        <f t="shared" si="8"/>
        <v/>
      </c>
      <c r="C127" s="307" t="str">
        <f t="shared" si="9"/>
        <v/>
      </c>
      <c r="D127" s="327" t="str">
        <f t="shared" si="10"/>
        <v/>
      </c>
      <c r="E127" s="328"/>
      <c r="F127" s="328"/>
      <c r="G127" s="273" t="str">
        <f t="shared" si="11"/>
        <v/>
      </c>
      <c r="H127" s="273" t="str">
        <f t="shared" si="12"/>
        <v/>
      </c>
      <c r="I127" s="273" t="str">
        <f t="shared" si="13"/>
        <v/>
      </c>
      <c r="J127" s="187"/>
    </row>
    <row r="128" spans="1:10">
      <c r="A128" s="271" t="str">
        <f t="shared" si="7"/>
        <v/>
      </c>
      <c r="B128" s="272" t="str">
        <f t="shared" si="8"/>
        <v/>
      </c>
      <c r="C128" s="307" t="str">
        <f t="shared" si="9"/>
        <v/>
      </c>
      <c r="D128" s="327" t="str">
        <f t="shared" si="10"/>
        <v/>
      </c>
      <c r="E128" s="328"/>
      <c r="F128" s="328"/>
      <c r="G128" s="273" t="str">
        <f t="shared" si="11"/>
        <v/>
      </c>
      <c r="H128" s="273" t="str">
        <f t="shared" si="12"/>
        <v/>
      </c>
      <c r="I128" s="273" t="str">
        <f t="shared" si="13"/>
        <v/>
      </c>
      <c r="J128" s="187"/>
    </row>
    <row r="129" spans="1:10">
      <c r="A129" s="271" t="str">
        <f t="shared" si="7"/>
        <v/>
      </c>
      <c r="B129" s="272" t="str">
        <f t="shared" si="8"/>
        <v/>
      </c>
      <c r="C129" s="307" t="str">
        <f t="shared" si="9"/>
        <v/>
      </c>
      <c r="D129" s="327" t="str">
        <f t="shared" si="10"/>
        <v/>
      </c>
      <c r="E129" s="328"/>
      <c r="F129" s="328"/>
      <c r="G129" s="273" t="str">
        <f t="shared" si="11"/>
        <v/>
      </c>
      <c r="H129" s="273" t="str">
        <f t="shared" si="12"/>
        <v/>
      </c>
      <c r="I129" s="273" t="str">
        <f t="shared" si="13"/>
        <v/>
      </c>
      <c r="J129" s="187"/>
    </row>
    <row r="130" spans="1:10">
      <c r="A130" s="271" t="str">
        <f t="shared" si="7"/>
        <v/>
      </c>
      <c r="B130" s="272" t="str">
        <f t="shared" si="8"/>
        <v/>
      </c>
      <c r="C130" s="307" t="str">
        <f t="shared" si="9"/>
        <v/>
      </c>
      <c r="D130" s="327" t="str">
        <f t="shared" si="10"/>
        <v/>
      </c>
      <c r="E130" s="328"/>
      <c r="F130" s="328"/>
      <c r="G130" s="273" t="str">
        <f t="shared" si="11"/>
        <v/>
      </c>
      <c r="H130" s="273" t="str">
        <f t="shared" si="12"/>
        <v/>
      </c>
      <c r="I130" s="273" t="str">
        <f t="shared" si="13"/>
        <v/>
      </c>
      <c r="J130" s="187"/>
    </row>
    <row r="131" spans="1:10">
      <c r="A131" s="271" t="str">
        <f t="shared" si="7"/>
        <v/>
      </c>
      <c r="B131" s="272" t="str">
        <f t="shared" si="8"/>
        <v/>
      </c>
      <c r="C131" s="307" t="str">
        <f t="shared" si="9"/>
        <v/>
      </c>
      <c r="D131" s="327" t="str">
        <f t="shared" si="10"/>
        <v/>
      </c>
      <c r="E131" s="328"/>
      <c r="F131" s="328"/>
      <c r="G131" s="273" t="str">
        <f t="shared" si="11"/>
        <v/>
      </c>
      <c r="H131" s="273" t="str">
        <f t="shared" si="12"/>
        <v/>
      </c>
      <c r="I131" s="273" t="str">
        <f t="shared" si="13"/>
        <v/>
      </c>
      <c r="J131" s="187"/>
    </row>
    <row r="132" spans="1:10">
      <c r="A132" s="271" t="str">
        <f t="shared" si="7"/>
        <v/>
      </c>
      <c r="B132" s="272" t="str">
        <f t="shared" si="8"/>
        <v/>
      </c>
      <c r="C132" s="307" t="str">
        <f t="shared" si="9"/>
        <v/>
      </c>
      <c r="D132" s="327" t="str">
        <f t="shared" si="10"/>
        <v/>
      </c>
      <c r="E132" s="328"/>
      <c r="F132" s="328"/>
      <c r="G132" s="273" t="str">
        <f t="shared" si="11"/>
        <v/>
      </c>
      <c r="H132" s="273" t="str">
        <f t="shared" si="12"/>
        <v/>
      </c>
      <c r="I132" s="273" t="str">
        <f t="shared" si="13"/>
        <v/>
      </c>
      <c r="J132" s="187"/>
    </row>
    <row r="133" spans="1:10">
      <c r="A133" s="271" t="str">
        <f t="shared" si="7"/>
        <v/>
      </c>
      <c r="B133" s="272" t="str">
        <f t="shared" si="8"/>
        <v/>
      </c>
      <c r="C133" s="307" t="str">
        <f t="shared" si="9"/>
        <v/>
      </c>
      <c r="D133" s="327" t="str">
        <f t="shared" si="10"/>
        <v/>
      </c>
      <c r="E133" s="328"/>
      <c r="F133" s="328"/>
      <c r="G133" s="273" t="str">
        <f t="shared" si="11"/>
        <v/>
      </c>
      <c r="H133" s="273" t="str">
        <f t="shared" si="12"/>
        <v/>
      </c>
      <c r="I133" s="273" t="str">
        <f t="shared" si="13"/>
        <v/>
      </c>
      <c r="J133" s="187"/>
    </row>
    <row r="134" spans="1:10">
      <c r="A134" s="271" t="str">
        <f t="shared" si="7"/>
        <v/>
      </c>
      <c r="B134" s="272" t="str">
        <f t="shared" si="8"/>
        <v/>
      </c>
      <c r="C134" s="307" t="str">
        <f t="shared" si="9"/>
        <v/>
      </c>
      <c r="D134" s="327" t="str">
        <f t="shared" si="10"/>
        <v/>
      </c>
      <c r="E134" s="328"/>
      <c r="F134" s="328"/>
      <c r="G134" s="273" t="str">
        <f t="shared" si="11"/>
        <v/>
      </c>
      <c r="H134" s="273" t="str">
        <f t="shared" si="12"/>
        <v/>
      </c>
      <c r="I134" s="273" t="str">
        <f t="shared" si="13"/>
        <v/>
      </c>
      <c r="J134" s="187"/>
    </row>
    <row r="135" spans="1:10">
      <c r="A135" s="271" t="str">
        <f t="shared" si="7"/>
        <v/>
      </c>
      <c r="B135" s="272" t="str">
        <f t="shared" si="8"/>
        <v/>
      </c>
      <c r="C135" s="307" t="str">
        <f t="shared" si="9"/>
        <v/>
      </c>
      <c r="D135" s="327" t="str">
        <f t="shared" si="10"/>
        <v/>
      </c>
      <c r="E135" s="328"/>
      <c r="F135" s="328"/>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7" t="str">
        <f t="shared" ref="D136:D199" si="17">IF(ROW()-7&lt;=筆數,VLOOKUP(ROW()-7,日記表,11,FALSE),"")</f>
        <v/>
      </c>
      <c r="E136" s="328"/>
      <c r="F136" s="328"/>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7" t="str">
        <f t="shared" si="17"/>
        <v/>
      </c>
      <c r="E137" s="328"/>
      <c r="F137" s="328"/>
      <c r="G137" s="273" t="str">
        <f t="shared" si="18"/>
        <v/>
      </c>
      <c r="H137" s="273" t="str">
        <f t="shared" si="19"/>
        <v/>
      </c>
      <c r="I137" s="273" t="str">
        <f t="shared" si="20"/>
        <v/>
      </c>
      <c r="J137" s="187"/>
    </row>
    <row r="138" spans="1:10">
      <c r="A138" s="271" t="str">
        <f t="shared" si="14"/>
        <v/>
      </c>
      <c r="B138" s="272" t="str">
        <f t="shared" si="15"/>
        <v/>
      </c>
      <c r="C138" s="307" t="str">
        <f t="shared" si="16"/>
        <v/>
      </c>
      <c r="D138" s="327" t="str">
        <f t="shared" si="17"/>
        <v/>
      </c>
      <c r="E138" s="328"/>
      <c r="F138" s="328"/>
      <c r="G138" s="273" t="str">
        <f t="shared" si="18"/>
        <v/>
      </c>
      <c r="H138" s="273" t="str">
        <f t="shared" si="19"/>
        <v/>
      </c>
      <c r="I138" s="273" t="str">
        <f t="shared" si="20"/>
        <v/>
      </c>
      <c r="J138" s="187"/>
    </row>
    <row r="139" spans="1:10">
      <c r="A139" s="271" t="str">
        <f t="shared" si="14"/>
        <v/>
      </c>
      <c r="B139" s="272" t="str">
        <f t="shared" si="15"/>
        <v/>
      </c>
      <c r="C139" s="307" t="str">
        <f t="shared" si="16"/>
        <v/>
      </c>
      <c r="D139" s="327" t="str">
        <f t="shared" si="17"/>
        <v/>
      </c>
      <c r="E139" s="328"/>
      <c r="F139" s="328"/>
      <c r="G139" s="273" t="str">
        <f t="shared" si="18"/>
        <v/>
      </c>
      <c r="H139" s="273" t="str">
        <f t="shared" si="19"/>
        <v/>
      </c>
      <c r="I139" s="273" t="str">
        <f t="shared" si="20"/>
        <v/>
      </c>
      <c r="J139" s="187"/>
    </row>
    <row r="140" spans="1:10">
      <c r="A140" s="271" t="str">
        <f t="shared" si="14"/>
        <v/>
      </c>
      <c r="B140" s="272" t="str">
        <f t="shared" si="15"/>
        <v/>
      </c>
      <c r="C140" s="307" t="str">
        <f t="shared" si="16"/>
        <v/>
      </c>
      <c r="D140" s="327" t="str">
        <f t="shared" si="17"/>
        <v/>
      </c>
      <c r="E140" s="328"/>
      <c r="F140" s="328"/>
      <c r="G140" s="273" t="str">
        <f t="shared" si="18"/>
        <v/>
      </c>
      <c r="H140" s="273" t="str">
        <f t="shared" si="19"/>
        <v/>
      </c>
      <c r="I140" s="273" t="str">
        <f t="shared" si="20"/>
        <v/>
      </c>
      <c r="J140" s="187"/>
    </row>
    <row r="141" spans="1:10">
      <c r="A141" s="271" t="str">
        <f t="shared" si="14"/>
        <v/>
      </c>
      <c r="B141" s="272" t="str">
        <f t="shared" si="15"/>
        <v/>
      </c>
      <c r="C141" s="307" t="str">
        <f t="shared" si="16"/>
        <v/>
      </c>
      <c r="D141" s="327" t="str">
        <f t="shared" si="17"/>
        <v/>
      </c>
      <c r="E141" s="328"/>
      <c r="F141" s="328"/>
      <c r="G141" s="273" t="str">
        <f t="shared" si="18"/>
        <v/>
      </c>
      <c r="H141" s="273" t="str">
        <f t="shared" si="19"/>
        <v/>
      </c>
      <c r="I141" s="273" t="str">
        <f t="shared" si="20"/>
        <v/>
      </c>
      <c r="J141" s="187"/>
    </row>
    <row r="142" spans="1:10">
      <c r="A142" s="271" t="str">
        <f t="shared" si="14"/>
        <v/>
      </c>
      <c r="B142" s="272" t="str">
        <f t="shared" si="15"/>
        <v/>
      </c>
      <c r="C142" s="307" t="str">
        <f t="shared" si="16"/>
        <v/>
      </c>
      <c r="D142" s="327" t="str">
        <f t="shared" si="17"/>
        <v/>
      </c>
      <c r="E142" s="328"/>
      <c r="F142" s="328"/>
      <c r="G142" s="273" t="str">
        <f t="shared" si="18"/>
        <v/>
      </c>
      <c r="H142" s="273" t="str">
        <f t="shared" si="19"/>
        <v/>
      </c>
      <c r="I142" s="273" t="str">
        <f t="shared" si="20"/>
        <v/>
      </c>
      <c r="J142" s="187"/>
    </row>
    <row r="143" spans="1:10">
      <c r="A143" s="271" t="str">
        <f t="shared" si="14"/>
        <v/>
      </c>
      <c r="B143" s="272" t="str">
        <f t="shared" si="15"/>
        <v/>
      </c>
      <c r="C143" s="307" t="str">
        <f t="shared" si="16"/>
        <v/>
      </c>
      <c r="D143" s="327" t="str">
        <f t="shared" si="17"/>
        <v/>
      </c>
      <c r="E143" s="328"/>
      <c r="F143" s="328"/>
      <c r="G143" s="273" t="str">
        <f t="shared" si="18"/>
        <v/>
      </c>
      <c r="H143" s="273" t="str">
        <f t="shared" si="19"/>
        <v/>
      </c>
      <c r="I143" s="273" t="str">
        <f t="shared" si="20"/>
        <v/>
      </c>
      <c r="J143" s="187"/>
    </row>
    <row r="144" spans="1:10">
      <c r="A144" s="271" t="str">
        <f t="shared" si="14"/>
        <v/>
      </c>
      <c r="B144" s="272" t="str">
        <f t="shared" si="15"/>
        <v/>
      </c>
      <c r="C144" s="307" t="str">
        <f t="shared" si="16"/>
        <v/>
      </c>
      <c r="D144" s="327" t="str">
        <f t="shared" si="17"/>
        <v/>
      </c>
      <c r="E144" s="328"/>
      <c r="F144" s="328"/>
      <c r="G144" s="273" t="str">
        <f t="shared" si="18"/>
        <v/>
      </c>
      <c r="H144" s="273" t="str">
        <f t="shared" si="19"/>
        <v/>
      </c>
      <c r="I144" s="273" t="str">
        <f t="shared" si="20"/>
        <v/>
      </c>
      <c r="J144" s="187"/>
    </row>
    <row r="145" spans="1:10">
      <c r="A145" s="271" t="str">
        <f t="shared" si="14"/>
        <v/>
      </c>
      <c r="B145" s="272" t="str">
        <f t="shared" si="15"/>
        <v/>
      </c>
      <c r="C145" s="307" t="str">
        <f t="shared" si="16"/>
        <v/>
      </c>
      <c r="D145" s="327" t="str">
        <f t="shared" si="17"/>
        <v/>
      </c>
      <c r="E145" s="328"/>
      <c r="F145" s="328"/>
      <c r="G145" s="273" t="str">
        <f t="shared" si="18"/>
        <v/>
      </c>
      <c r="H145" s="273" t="str">
        <f t="shared" si="19"/>
        <v/>
      </c>
      <c r="I145" s="273" t="str">
        <f t="shared" si="20"/>
        <v/>
      </c>
      <c r="J145" s="187"/>
    </row>
    <row r="146" spans="1:10">
      <c r="A146" s="271" t="str">
        <f t="shared" si="14"/>
        <v/>
      </c>
      <c r="B146" s="272" t="str">
        <f t="shared" si="15"/>
        <v/>
      </c>
      <c r="C146" s="307" t="str">
        <f t="shared" si="16"/>
        <v/>
      </c>
      <c r="D146" s="327" t="str">
        <f t="shared" si="17"/>
        <v/>
      </c>
      <c r="E146" s="328"/>
      <c r="F146" s="328"/>
      <c r="G146" s="273" t="str">
        <f t="shared" si="18"/>
        <v/>
      </c>
      <c r="H146" s="273" t="str">
        <f t="shared" si="19"/>
        <v/>
      </c>
      <c r="I146" s="273" t="str">
        <f t="shared" si="20"/>
        <v/>
      </c>
      <c r="J146" s="187"/>
    </row>
    <row r="147" spans="1:10">
      <c r="A147" s="271" t="str">
        <f t="shared" si="14"/>
        <v/>
      </c>
      <c r="B147" s="272" t="str">
        <f t="shared" si="15"/>
        <v/>
      </c>
      <c r="C147" s="307" t="str">
        <f t="shared" si="16"/>
        <v/>
      </c>
      <c r="D147" s="327" t="str">
        <f t="shared" si="17"/>
        <v/>
      </c>
      <c r="E147" s="328"/>
      <c r="F147" s="328"/>
      <c r="G147" s="273" t="str">
        <f t="shared" si="18"/>
        <v/>
      </c>
      <c r="H147" s="273" t="str">
        <f t="shared" si="19"/>
        <v/>
      </c>
      <c r="I147" s="273" t="str">
        <f t="shared" si="20"/>
        <v/>
      </c>
      <c r="J147" s="187"/>
    </row>
    <row r="148" spans="1:10">
      <c r="A148" s="271" t="str">
        <f t="shared" si="14"/>
        <v/>
      </c>
      <c r="B148" s="272" t="str">
        <f t="shared" si="15"/>
        <v/>
      </c>
      <c r="C148" s="307" t="str">
        <f t="shared" si="16"/>
        <v/>
      </c>
      <c r="D148" s="327" t="str">
        <f t="shared" si="17"/>
        <v/>
      </c>
      <c r="E148" s="328"/>
      <c r="F148" s="328"/>
      <c r="G148" s="273" t="str">
        <f t="shared" si="18"/>
        <v/>
      </c>
      <c r="H148" s="273" t="str">
        <f t="shared" si="19"/>
        <v/>
      </c>
      <c r="I148" s="273" t="str">
        <f t="shared" si="20"/>
        <v/>
      </c>
      <c r="J148" s="187"/>
    </row>
    <row r="149" spans="1:10">
      <c r="A149" s="271" t="str">
        <f t="shared" si="14"/>
        <v/>
      </c>
      <c r="B149" s="272" t="str">
        <f t="shared" si="15"/>
        <v/>
      </c>
      <c r="C149" s="307" t="str">
        <f t="shared" si="16"/>
        <v/>
      </c>
      <c r="D149" s="327" t="str">
        <f t="shared" si="17"/>
        <v/>
      </c>
      <c r="E149" s="328"/>
      <c r="F149" s="328"/>
      <c r="G149" s="273" t="str">
        <f t="shared" si="18"/>
        <v/>
      </c>
      <c r="H149" s="273" t="str">
        <f t="shared" si="19"/>
        <v/>
      </c>
      <c r="I149" s="273" t="str">
        <f t="shared" si="20"/>
        <v/>
      </c>
      <c r="J149" s="187"/>
    </row>
    <row r="150" spans="1:10">
      <c r="A150" s="271" t="str">
        <f t="shared" si="14"/>
        <v/>
      </c>
      <c r="B150" s="272" t="str">
        <f t="shared" si="15"/>
        <v/>
      </c>
      <c r="C150" s="307" t="str">
        <f t="shared" si="16"/>
        <v/>
      </c>
      <c r="D150" s="327" t="str">
        <f t="shared" si="17"/>
        <v/>
      </c>
      <c r="E150" s="328"/>
      <c r="F150" s="328"/>
      <c r="G150" s="273" t="str">
        <f t="shared" si="18"/>
        <v/>
      </c>
      <c r="H150" s="273" t="str">
        <f t="shared" si="19"/>
        <v/>
      </c>
      <c r="I150" s="273" t="str">
        <f t="shared" si="20"/>
        <v/>
      </c>
      <c r="J150" s="187"/>
    </row>
    <row r="151" spans="1:10">
      <c r="A151" s="271" t="str">
        <f t="shared" si="14"/>
        <v/>
      </c>
      <c r="B151" s="272" t="str">
        <f t="shared" si="15"/>
        <v/>
      </c>
      <c r="C151" s="307" t="str">
        <f t="shared" si="16"/>
        <v/>
      </c>
      <c r="D151" s="327" t="str">
        <f t="shared" si="17"/>
        <v/>
      </c>
      <c r="E151" s="328"/>
      <c r="F151" s="328"/>
      <c r="G151" s="273" t="str">
        <f t="shared" si="18"/>
        <v/>
      </c>
      <c r="H151" s="273" t="str">
        <f t="shared" si="19"/>
        <v/>
      </c>
      <c r="I151" s="273" t="str">
        <f t="shared" si="20"/>
        <v/>
      </c>
      <c r="J151" s="187"/>
    </row>
    <row r="152" spans="1:10">
      <c r="A152" s="271" t="str">
        <f t="shared" si="14"/>
        <v/>
      </c>
      <c r="B152" s="272" t="str">
        <f t="shared" si="15"/>
        <v/>
      </c>
      <c r="C152" s="307" t="str">
        <f t="shared" si="16"/>
        <v/>
      </c>
      <c r="D152" s="327" t="str">
        <f t="shared" si="17"/>
        <v/>
      </c>
      <c r="E152" s="328"/>
      <c r="F152" s="328"/>
      <c r="G152" s="273" t="str">
        <f t="shared" si="18"/>
        <v/>
      </c>
      <c r="H152" s="273" t="str">
        <f t="shared" si="19"/>
        <v/>
      </c>
      <c r="I152" s="273" t="str">
        <f t="shared" si="20"/>
        <v/>
      </c>
      <c r="J152" s="187"/>
    </row>
    <row r="153" spans="1:10">
      <c r="A153" s="271" t="str">
        <f t="shared" si="14"/>
        <v/>
      </c>
      <c r="B153" s="272" t="str">
        <f t="shared" si="15"/>
        <v/>
      </c>
      <c r="C153" s="307" t="str">
        <f t="shared" si="16"/>
        <v/>
      </c>
      <c r="D153" s="327" t="str">
        <f t="shared" si="17"/>
        <v/>
      </c>
      <c r="E153" s="328"/>
      <c r="F153" s="328"/>
      <c r="G153" s="273" t="str">
        <f t="shared" si="18"/>
        <v/>
      </c>
      <c r="H153" s="273" t="str">
        <f t="shared" si="19"/>
        <v/>
      </c>
      <c r="I153" s="273" t="str">
        <f t="shared" si="20"/>
        <v/>
      </c>
      <c r="J153" s="187"/>
    </row>
    <row r="154" spans="1:10">
      <c r="A154" s="271" t="str">
        <f t="shared" si="14"/>
        <v/>
      </c>
      <c r="B154" s="272" t="str">
        <f t="shared" si="15"/>
        <v/>
      </c>
      <c r="C154" s="307" t="str">
        <f t="shared" si="16"/>
        <v/>
      </c>
      <c r="D154" s="327" t="str">
        <f t="shared" si="17"/>
        <v/>
      </c>
      <c r="E154" s="328"/>
      <c r="F154" s="328"/>
      <c r="G154" s="273" t="str">
        <f t="shared" si="18"/>
        <v/>
      </c>
      <c r="H154" s="273" t="str">
        <f t="shared" si="19"/>
        <v/>
      </c>
      <c r="I154" s="273" t="str">
        <f t="shared" si="20"/>
        <v/>
      </c>
      <c r="J154" s="187"/>
    </row>
    <row r="155" spans="1:10">
      <c r="A155" s="271" t="str">
        <f t="shared" si="14"/>
        <v/>
      </c>
      <c r="B155" s="272" t="str">
        <f t="shared" si="15"/>
        <v/>
      </c>
      <c r="C155" s="307" t="str">
        <f t="shared" si="16"/>
        <v/>
      </c>
      <c r="D155" s="327" t="str">
        <f t="shared" si="17"/>
        <v/>
      </c>
      <c r="E155" s="328"/>
      <c r="F155" s="328"/>
      <c r="G155" s="273" t="str">
        <f t="shared" si="18"/>
        <v/>
      </c>
      <c r="H155" s="273" t="str">
        <f t="shared" si="19"/>
        <v/>
      </c>
      <c r="I155" s="273" t="str">
        <f t="shared" si="20"/>
        <v/>
      </c>
      <c r="J155" s="187"/>
    </row>
    <row r="156" spans="1:10">
      <c r="A156" s="271" t="str">
        <f t="shared" si="14"/>
        <v/>
      </c>
      <c r="B156" s="272" t="str">
        <f t="shared" si="15"/>
        <v/>
      </c>
      <c r="C156" s="307" t="str">
        <f t="shared" si="16"/>
        <v/>
      </c>
      <c r="D156" s="327" t="str">
        <f t="shared" si="17"/>
        <v/>
      </c>
      <c r="E156" s="328"/>
      <c r="F156" s="328"/>
      <c r="G156" s="273" t="str">
        <f t="shared" si="18"/>
        <v/>
      </c>
      <c r="H156" s="273" t="str">
        <f t="shared" si="19"/>
        <v/>
      </c>
      <c r="I156" s="273" t="str">
        <f t="shared" si="20"/>
        <v/>
      </c>
      <c r="J156" s="187"/>
    </row>
    <row r="157" spans="1:10">
      <c r="A157" s="271" t="str">
        <f t="shared" si="14"/>
        <v/>
      </c>
      <c r="B157" s="272" t="str">
        <f t="shared" si="15"/>
        <v/>
      </c>
      <c r="C157" s="307" t="str">
        <f t="shared" si="16"/>
        <v/>
      </c>
      <c r="D157" s="327" t="str">
        <f t="shared" si="17"/>
        <v/>
      </c>
      <c r="E157" s="328"/>
      <c r="F157" s="328"/>
      <c r="G157" s="273" t="str">
        <f t="shared" si="18"/>
        <v/>
      </c>
      <c r="H157" s="273" t="str">
        <f t="shared" si="19"/>
        <v/>
      </c>
      <c r="I157" s="273" t="str">
        <f t="shared" si="20"/>
        <v/>
      </c>
      <c r="J157" s="187"/>
    </row>
    <row r="158" spans="1:10">
      <c r="A158" s="271" t="str">
        <f t="shared" si="14"/>
        <v/>
      </c>
      <c r="B158" s="272" t="str">
        <f t="shared" si="15"/>
        <v/>
      </c>
      <c r="C158" s="307" t="str">
        <f t="shared" si="16"/>
        <v/>
      </c>
      <c r="D158" s="327" t="str">
        <f t="shared" si="17"/>
        <v/>
      </c>
      <c r="E158" s="328"/>
      <c r="F158" s="328"/>
      <c r="G158" s="273" t="str">
        <f t="shared" si="18"/>
        <v/>
      </c>
      <c r="H158" s="273" t="str">
        <f t="shared" si="19"/>
        <v/>
      </c>
      <c r="I158" s="273" t="str">
        <f t="shared" si="20"/>
        <v/>
      </c>
      <c r="J158" s="187"/>
    </row>
    <row r="159" spans="1:10">
      <c r="A159" s="271" t="str">
        <f t="shared" si="14"/>
        <v/>
      </c>
      <c r="B159" s="272" t="str">
        <f t="shared" si="15"/>
        <v/>
      </c>
      <c r="C159" s="307" t="str">
        <f t="shared" si="16"/>
        <v/>
      </c>
      <c r="D159" s="327" t="str">
        <f t="shared" si="17"/>
        <v/>
      </c>
      <c r="E159" s="328"/>
      <c r="F159" s="328"/>
      <c r="G159" s="273" t="str">
        <f t="shared" si="18"/>
        <v/>
      </c>
      <c r="H159" s="273" t="str">
        <f t="shared" si="19"/>
        <v/>
      </c>
      <c r="I159" s="273" t="str">
        <f t="shared" si="20"/>
        <v/>
      </c>
      <c r="J159" s="187"/>
    </row>
    <row r="160" spans="1:10">
      <c r="A160" s="271" t="str">
        <f t="shared" si="14"/>
        <v/>
      </c>
      <c r="B160" s="272" t="str">
        <f t="shared" si="15"/>
        <v/>
      </c>
      <c r="C160" s="307" t="str">
        <f t="shared" si="16"/>
        <v/>
      </c>
      <c r="D160" s="327" t="str">
        <f t="shared" si="17"/>
        <v/>
      </c>
      <c r="E160" s="328"/>
      <c r="F160" s="328"/>
      <c r="G160" s="273" t="str">
        <f t="shared" si="18"/>
        <v/>
      </c>
      <c r="H160" s="273" t="str">
        <f t="shared" si="19"/>
        <v/>
      </c>
      <c r="I160" s="273" t="str">
        <f t="shared" si="20"/>
        <v/>
      </c>
      <c r="J160" s="187"/>
    </row>
    <row r="161" spans="1:10">
      <c r="A161" s="271" t="str">
        <f t="shared" si="14"/>
        <v/>
      </c>
      <c r="B161" s="272" t="str">
        <f t="shared" si="15"/>
        <v/>
      </c>
      <c r="C161" s="307" t="str">
        <f t="shared" si="16"/>
        <v/>
      </c>
      <c r="D161" s="327" t="str">
        <f t="shared" si="17"/>
        <v/>
      </c>
      <c r="E161" s="328"/>
      <c r="F161" s="328"/>
      <c r="G161" s="273" t="str">
        <f t="shared" si="18"/>
        <v/>
      </c>
      <c r="H161" s="273" t="str">
        <f t="shared" si="19"/>
        <v/>
      </c>
      <c r="I161" s="273" t="str">
        <f t="shared" si="20"/>
        <v/>
      </c>
      <c r="J161" s="187"/>
    </row>
    <row r="162" spans="1:10">
      <c r="A162" s="271" t="str">
        <f t="shared" si="14"/>
        <v/>
      </c>
      <c r="B162" s="272" t="str">
        <f t="shared" si="15"/>
        <v/>
      </c>
      <c r="C162" s="307" t="str">
        <f t="shared" si="16"/>
        <v/>
      </c>
      <c r="D162" s="327" t="str">
        <f t="shared" si="17"/>
        <v/>
      </c>
      <c r="E162" s="328"/>
      <c r="F162" s="328"/>
      <c r="G162" s="273" t="str">
        <f t="shared" si="18"/>
        <v/>
      </c>
      <c r="H162" s="273" t="str">
        <f t="shared" si="19"/>
        <v/>
      </c>
      <c r="I162" s="273" t="str">
        <f t="shared" si="20"/>
        <v/>
      </c>
      <c r="J162" s="187"/>
    </row>
    <row r="163" spans="1:10">
      <c r="A163" s="271" t="str">
        <f t="shared" si="14"/>
        <v/>
      </c>
      <c r="B163" s="272" t="str">
        <f t="shared" si="15"/>
        <v/>
      </c>
      <c r="C163" s="307" t="str">
        <f t="shared" si="16"/>
        <v/>
      </c>
      <c r="D163" s="327" t="str">
        <f t="shared" si="17"/>
        <v/>
      </c>
      <c r="E163" s="328"/>
      <c r="F163" s="328"/>
      <c r="G163" s="273" t="str">
        <f t="shared" si="18"/>
        <v/>
      </c>
      <c r="H163" s="273" t="str">
        <f t="shared" si="19"/>
        <v/>
      </c>
      <c r="I163" s="273" t="str">
        <f t="shared" si="20"/>
        <v/>
      </c>
      <c r="J163" s="187"/>
    </row>
    <row r="164" spans="1:10">
      <c r="A164" s="271" t="str">
        <f t="shared" si="14"/>
        <v/>
      </c>
      <c r="B164" s="272" t="str">
        <f t="shared" si="15"/>
        <v/>
      </c>
      <c r="C164" s="307" t="str">
        <f t="shared" si="16"/>
        <v/>
      </c>
      <c r="D164" s="327" t="str">
        <f t="shared" si="17"/>
        <v/>
      </c>
      <c r="E164" s="328"/>
      <c r="F164" s="328"/>
      <c r="G164" s="273" t="str">
        <f t="shared" si="18"/>
        <v/>
      </c>
      <c r="H164" s="273" t="str">
        <f t="shared" si="19"/>
        <v/>
      </c>
      <c r="I164" s="273" t="str">
        <f t="shared" si="20"/>
        <v/>
      </c>
      <c r="J164" s="187"/>
    </row>
    <row r="165" spans="1:10">
      <c r="A165" s="271" t="str">
        <f t="shared" si="14"/>
        <v/>
      </c>
      <c r="B165" s="272" t="str">
        <f t="shared" si="15"/>
        <v/>
      </c>
      <c r="C165" s="307" t="str">
        <f t="shared" si="16"/>
        <v/>
      </c>
      <c r="D165" s="327" t="str">
        <f t="shared" si="17"/>
        <v/>
      </c>
      <c r="E165" s="328"/>
      <c r="F165" s="328"/>
      <c r="G165" s="273" t="str">
        <f t="shared" si="18"/>
        <v/>
      </c>
      <c r="H165" s="273" t="str">
        <f t="shared" si="19"/>
        <v/>
      </c>
      <c r="I165" s="273" t="str">
        <f t="shared" si="20"/>
        <v/>
      </c>
      <c r="J165" s="187"/>
    </row>
    <row r="166" spans="1:10">
      <c r="A166" s="271" t="str">
        <f t="shared" si="14"/>
        <v/>
      </c>
      <c r="B166" s="272" t="str">
        <f t="shared" si="15"/>
        <v/>
      </c>
      <c r="C166" s="307" t="str">
        <f t="shared" si="16"/>
        <v/>
      </c>
      <c r="D166" s="327" t="str">
        <f t="shared" si="17"/>
        <v/>
      </c>
      <c r="E166" s="328"/>
      <c r="F166" s="328"/>
      <c r="G166" s="273" t="str">
        <f t="shared" si="18"/>
        <v/>
      </c>
      <c r="H166" s="273" t="str">
        <f t="shared" si="19"/>
        <v/>
      </c>
      <c r="I166" s="273" t="str">
        <f t="shared" si="20"/>
        <v/>
      </c>
      <c r="J166" s="187"/>
    </row>
    <row r="167" spans="1:10">
      <c r="A167" s="271" t="str">
        <f t="shared" si="14"/>
        <v/>
      </c>
      <c r="B167" s="272" t="str">
        <f t="shared" si="15"/>
        <v/>
      </c>
      <c r="C167" s="307" t="str">
        <f t="shared" si="16"/>
        <v/>
      </c>
      <c r="D167" s="327" t="str">
        <f t="shared" si="17"/>
        <v/>
      </c>
      <c r="E167" s="328"/>
      <c r="F167" s="328"/>
      <c r="G167" s="273" t="str">
        <f t="shared" si="18"/>
        <v/>
      </c>
      <c r="H167" s="273" t="str">
        <f t="shared" si="19"/>
        <v/>
      </c>
      <c r="I167" s="273" t="str">
        <f t="shared" si="20"/>
        <v/>
      </c>
      <c r="J167" s="187"/>
    </row>
    <row r="168" spans="1:10">
      <c r="A168" s="271" t="str">
        <f t="shared" si="14"/>
        <v/>
      </c>
      <c r="B168" s="272" t="str">
        <f t="shared" si="15"/>
        <v/>
      </c>
      <c r="C168" s="307" t="str">
        <f t="shared" si="16"/>
        <v/>
      </c>
      <c r="D168" s="327" t="str">
        <f t="shared" si="17"/>
        <v/>
      </c>
      <c r="E168" s="328"/>
      <c r="F168" s="328"/>
      <c r="G168" s="273" t="str">
        <f t="shared" si="18"/>
        <v/>
      </c>
      <c r="H168" s="273" t="str">
        <f t="shared" si="19"/>
        <v/>
      </c>
      <c r="I168" s="273" t="str">
        <f t="shared" si="20"/>
        <v/>
      </c>
      <c r="J168" s="187"/>
    </row>
    <row r="169" spans="1:10">
      <c r="A169" s="271" t="str">
        <f t="shared" si="14"/>
        <v/>
      </c>
      <c r="B169" s="272" t="str">
        <f t="shared" si="15"/>
        <v/>
      </c>
      <c r="C169" s="307" t="str">
        <f t="shared" si="16"/>
        <v/>
      </c>
      <c r="D169" s="327" t="str">
        <f t="shared" si="17"/>
        <v/>
      </c>
      <c r="E169" s="328"/>
      <c r="F169" s="328"/>
      <c r="G169" s="273" t="str">
        <f t="shared" si="18"/>
        <v/>
      </c>
      <c r="H169" s="273" t="str">
        <f t="shared" si="19"/>
        <v/>
      </c>
      <c r="I169" s="273" t="str">
        <f t="shared" si="20"/>
        <v/>
      </c>
      <c r="J169" s="187"/>
    </row>
    <row r="170" spans="1:10">
      <c r="A170" s="271" t="str">
        <f t="shared" si="14"/>
        <v/>
      </c>
      <c r="B170" s="272" t="str">
        <f t="shared" si="15"/>
        <v/>
      </c>
      <c r="C170" s="307" t="str">
        <f t="shared" si="16"/>
        <v/>
      </c>
      <c r="D170" s="327" t="str">
        <f t="shared" si="17"/>
        <v/>
      </c>
      <c r="E170" s="328"/>
      <c r="F170" s="328"/>
      <c r="G170" s="273" t="str">
        <f t="shared" si="18"/>
        <v/>
      </c>
      <c r="H170" s="273" t="str">
        <f t="shared" si="19"/>
        <v/>
      </c>
      <c r="I170" s="273" t="str">
        <f t="shared" si="20"/>
        <v/>
      </c>
      <c r="J170" s="187"/>
    </row>
    <row r="171" spans="1:10">
      <c r="A171" s="271" t="str">
        <f t="shared" si="14"/>
        <v/>
      </c>
      <c r="B171" s="272" t="str">
        <f t="shared" si="15"/>
        <v/>
      </c>
      <c r="C171" s="307" t="str">
        <f t="shared" si="16"/>
        <v/>
      </c>
      <c r="D171" s="327" t="str">
        <f t="shared" si="17"/>
        <v/>
      </c>
      <c r="E171" s="328"/>
      <c r="F171" s="328"/>
      <c r="G171" s="273" t="str">
        <f t="shared" si="18"/>
        <v/>
      </c>
      <c r="H171" s="273" t="str">
        <f t="shared" si="19"/>
        <v/>
      </c>
      <c r="I171" s="273" t="str">
        <f t="shared" si="20"/>
        <v/>
      </c>
      <c r="J171" s="187"/>
    </row>
    <row r="172" spans="1:10">
      <c r="A172" s="271" t="str">
        <f t="shared" si="14"/>
        <v/>
      </c>
      <c r="B172" s="272" t="str">
        <f t="shared" si="15"/>
        <v/>
      </c>
      <c r="C172" s="307" t="str">
        <f t="shared" si="16"/>
        <v/>
      </c>
      <c r="D172" s="327" t="str">
        <f t="shared" si="17"/>
        <v/>
      </c>
      <c r="E172" s="328"/>
      <c r="F172" s="328"/>
      <c r="G172" s="273" t="str">
        <f t="shared" si="18"/>
        <v/>
      </c>
      <c r="H172" s="273" t="str">
        <f t="shared" si="19"/>
        <v/>
      </c>
      <c r="I172" s="273" t="str">
        <f t="shared" si="20"/>
        <v/>
      </c>
      <c r="J172" s="187"/>
    </row>
    <row r="173" spans="1:10">
      <c r="A173" s="271" t="str">
        <f t="shared" si="14"/>
        <v/>
      </c>
      <c r="B173" s="272" t="str">
        <f t="shared" si="15"/>
        <v/>
      </c>
      <c r="C173" s="307" t="str">
        <f t="shared" si="16"/>
        <v/>
      </c>
      <c r="D173" s="327" t="str">
        <f t="shared" si="17"/>
        <v/>
      </c>
      <c r="E173" s="328"/>
      <c r="F173" s="328"/>
      <c r="G173" s="273" t="str">
        <f t="shared" si="18"/>
        <v/>
      </c>
      <c r="H173" s="273" t="str">
        <f t="shared" si="19"/>
        <v/>
      </c>
      <c r="I173" s="273" t="str">
        <f t="shared" si="20"/>
        <v/>
      </c>
      <c r="J173" s="187"/>
    </row>
    <row r="174" spans="1:10">
      <c r="A174" s="271" t="str">
        <f t="shared" si="14"/>
        <v/>
      </c>
      <c r="B174" s="272" t="str">
        <f t="shared" si="15"/>
        <v/>
      </c>
      <c r="C174" s="307" t="str">
        <f t="shared" si="16"/>
        <v/>
      </c>
      <c r="D174" s="327" t="str">
        <f t="shared" si="17"/>
        <v/>
      </c>
      <c r="E174" s="328"/>
      <c r="F174" s="328"/>
      <c r="G174" s="273" t="str">
        <f t="shared" si="18"/>
        <v/>
      </c>
      <c r="H174" s="273" t="str">
        <f t="shared" si="19"/>
        <v/>
      </c>
      <c r="I174" s="273" t="str">
        <f t="shared" si="20"/>
        <v/>
      </c>
      <c r="J174" s="187"/>
    </row>
    <row r="175" spans="1:10">
      <c r="A175" s="271" t="str">
        <f t="shared" si="14"/>
        <v/>
      </c>
      <c r="B175" s="272" t="str">
        <f t="shared" si="15"/>
        <v/>
      </c>
      <c r="C175" s="307" t="str">
        <f t="shared" si="16"/>
        <v/>
      </c>
      <c r="D175" s="327" t="str">
        <f t="shared" si="17"/>
        <v/>
      </c>
      <c r="E175" s="328"/>
      <c r="F175" s="328"/>
      <c r="G175" s="273" t="str">
        <f t="shared" si="18"/>
        <v/>
      </c>
      <c r="H175" s="273" t="str">
        <f t="shared" si="19"/>
        <v/>
      </c>
      <c r="I175" s="273" t="str">
        <f t="shared" si="20"/>
        <v/>
      </c>
      <c r="J175" s="187"/>
    </row>
    <row r="176" spans="1:10">
      <c r="A176" s="271" t="str">
        <f t="shared" si="14"/>
        <v/>
      </c>
      <c r="B176" s="272" t="str">
        <f t="shared" si="15"/>
        <v/>
      </c>
      <c r="C176" s="307" t="str">
        <f t="shared" si="16"/>
        <v/>
      </c>
      <c r="D176" s="327" t="str">
        <f t="shared" si="17"/>
        <v/>
      </c>
      <c r="E176" s="328"/>
      <c r="F176" s="328"/>
      <c r="G176" s="273" t="str">
        <f t="shared" si="18"/>
        <v/>
      </c>
      <c r="H176" s="273" t="str">
        <f t="shared" si="19"/>
        <v/>
      </c>
      <c r="I176" s="273" t="str">
        <f t="shared" si="20"/>
        <v/>
      </c>
      <c r="J176" s="187"/>
    </row>
    <row r="177" spans="1:10">
      <c r="A177" s="271" t="str">
        <f t="shared" si="14"/>
        <v/>
      </c>
      <c r="B177" s="272" t="str">
        <f t="shared" si="15"/>
        <v/>
      </c>
      <c r="C177" s="307" t="str">
        <f t="shared" si="16"/>
        <v/>
      </c>
      <c r="D177" s="327" t="str">
        <f t="shared" si="17"/>
        <v/>
      </c>
      <c r="E177" s="328"/>
      <c r="F177" s="328"/>
      <c r="G177" s="273" t="str">
        <f t="shared" si="18"/>
        <v/>
      </c>
      <c r="H177" s="273" t="str">
        <f t="shared" si="19"/>
        <v/>
      </c>
      <c r="I177" s="273" t="str">
        <f t="shared" si="20"/>
        <v/>
      </c>
      <c r="J177" s="187"/>
    </row>
    <row r="178" spans="1:10">
      <c r="A178" s="271" t="str">
        <f t="shared" si="14"/>
        <v/>
      </c>
      <c r="B178" s="272" t="str">
        <f t="shared" si="15"/>
        <v/>
      </c>
      <c r="C178" s="307" t="str">
        <f t="shared" si="16"/>
        <v/>
      </c>
      <c r="D178" s="327" t="str">
        <f t="shared" si="17"/>
        <v/>
      </c>
      <c r="E178" s="328"/>
      <c r="F178" s="328"/>
      <c r="G178" s="273" t="str">
        <f t="shared" si="18"/>
        <v/>
      </c>
      <c r="H178" s="273" t="str">
        <f t="shared" si="19"/>
        <v/>
      </c>
      <c r="I178" s="273" t="str">
        <f t="shared" si="20"/>
        <v/>
      </c>
      <c r="J178" s="187"/>
    </row>
    <row r="179" spans="1:10">
      <c r="A179" s="271" t="str">
        <f t="shared" si="14"/>
        <v/>
      </c>
      <c r="B179" s="272" t="str">
        <f t="shared" si="15"/>
        <v/>
      </c>
      <c r="C179" s="307" t="str">
        <f t="shared" si="16"/>
        <v/>
      </c>
      <c r="D179" s="327" t="str">
        <f t="shared" si="17"/>
        <v/>
      </c>
      <c r="E179" s="328"/>
      <c r="F179" s="328"/>
      <c r="G179" s="273" t="str">
        <f t="shared" si="18"/>
        <v/>
      </c>
      <c r="H179" s="273" t="str">
        <f t="shared" si="19"/>
        <v/>
      </c>
      <c r="I179" s="273" t="str">
        <f t="shared" si="20"/>
        <v/>
      </c>
      <c r="J179" s="187"/>
    </row>
    <row r="180" spans="1:10">
      <c r="A180" s="271" t="str">
        <f t="shared" si="14"/>
        <v/>
      </c>
      <c r="B180" s="272" t="str">
        <f t="shared" si="15"/>
        <v/>
      </c>
      <c r="C180" s="307" t="str">
        <f t="shared" si="16"/>
        <v/>
      </c>
      <c r="D180" s="327" t="str">
        <f t="shared" si="17"/>
        <v/>
      </c>
      <c r="E180" s="328"/>
      <c r="F180" s="328"/>
      <c r="G180" s="273" t="str">
        <f t="shared" si="18"/>
        <v/>
      </c>
      <c r="H180" s="273" t="str">
        <f t="shared" si="19"/>
        <v/>
      </c>
      <c r="I180" s="273" t="str">
        <f t="shared" si="20"/>
        <v/>
      </c>
      <c r="J180" s="187"/>
    </row>
    <row r="181" spans="1:10">
      <c r="A181" s="271" t="str">
        <f t="shared" si="14"/>
        <v/>
      </c>
      <c r="B181" s="272" t="str">
        <f t="shared" si="15"/>
        <v/>
      </c>
      <c r="C181" s="307" t="str">
        <f t="shared" si="16"/>
        <v/>
      </c>
      <c r="D181" s="327" t="str">
        <f t="shared" si="17"/>
        <v/>
      </c>
      <c r="E181" s="328"/>
      <c r="F181" s="328"/>
      <c r="G181" s="273" t="str">
        <f t="shared" si="18"/>
        <v/>
      </c>
      <c r="H181" s="273" t="str">
        <f t="shared" si="19"/>
        <v/>
      </c>
      <c r="I181" s="273" t="str">
        <f t="shared" si="20"/>
        <v/>
      </c>
      <c r="J181" s="187"/>
    </row>
    <row r="182" spans="1:10">
      <c r="A182" s="271" t="str">
        <f t="shared" si="14"/>
        <v/>
      </c>
      <c r="B182" s="272" t="str">
        <f t="shared" si="15"/>
        <v/>
      </c>
      <c r="C182" s="307" t="str">
        <f t="shared" si="16"/>
        <v/>
      </c>
      <c r="D182" s="327" t="str">
        <f t="shared" si="17"/>
        <v/>
      </c>
      <c r="E182" s="328"/>
      <c r="F182" s="328"/>
      <c r="G182" s="273" t="str">
        <f t="shared" si="18"/>
        <v/>
      </c>
      <c r="H182" s="273" t="str">
        <f t="shared" si="19"/>
        <v/>
      </c>
      <c r="I182" s="273" t="str">
        <f t="shared" si="20"/>
        <v/>
      </c>
      <c r="J182" s="187"/>
    </row>
    <row r="183" spans="1:10">
      <c r="A183" s="271" t="str">
        <f t="shared" si="14"/>
        <v/>
      </c>
      <c r="B183" s="272" t="str">
        <f t="shared" si="15"/>
        <v/>
      </c>
      <c r="C183" s="307" t="str">
        <f t="shared" si="16"/>
        <v/>
      </c>
      <c r="D183" s="327" t="str">
        <f t="shared" si="17"/>
        <v/>
      </c>
      <c r="E183" s="328"/>
      <c r="F183" s="328"/>
      <c r="G183" s="273" t="str">
        <f t="shared" si="18"/>
        <v/>
      </c>
      <c r="H183" s="273" t="str">
        <f t="shared" si="19"/>
        <v/>
      </c>
      <c r="I183" s="273" t="str">
        <f t="shared" si="20"/>
        <v/>
      </c>
      <c r="J183" s="187"/>
    </row>
    <row r="184" spans="1:10">
      <c r="A184" s="271" t="str">
        <f t="shared" si="14"/>
        <v/>
      </c>
      <c r="B184" s="272" t="str">
        <f t="shared" si="15"/>
        <v/>
      </c>
      <c r="C184" s="307" t="str">
        <f t="shared" si="16"/>
        <v/>
      </c>
      <c r="D184" s="327" t="str">
        <f t="shared" si="17"/>
        <v/>
      </c>
      <c r="E184" s="328"/>
      <c r="F184" s="328"/>
      <c r="G184" s="273" t="str">
        <f t="shared" si="18"/>
        <v/>
      </c>
      <c r="H184" s="273" t="str">
        <f t="shared" si="19"/>
        <v/>
      </c>
      <c r="I184" s="273" t="str">
        <f t="shared" si="20"/>
        <v/>
      </c>
      <c r="J184" s="187"/>
    </row>
    <row r="185" spans="1:10">
      <c r="A185" s="271" t="str">
        <f t="shared" si="14"/>
        <v/>
      </c>
      <c r="B185" s="272" t="str">
        <f t="shared" si="15"/>
        <v/>
      </c>
      <c r="C185" s="307" t="str">
        <f t="shared" si="16"/>
        <v/>
      </c>
      <c r="D185" s="327" t="str">
        <f t="shared" si="17"/>
        <v/>
      </c>
      <c r="E185" s="328"/>
      <c r="F185" s="328"/>
      <c r="G185" s="273" t="str">
        <f t="shared" si="18"/>
        <v/>
      </c>
      <c r="H185" s="273" t="str">
        <f t="shared" si="19"/>
        <v/>
      </c>
      <c r="I185" s="273" t="str">
        <f t="shared" si="20"/>
        <v/>
      </c>
      <c r="J185" s="187"/>
    </row>
    <row r="186" spans="1:10">
      <c r="A186" s="271" t="str">
        <f t="shared" si="14"/>
        <v/>
      </c>
      <c r="B186" s="272" t="str">
        <f t="shared" si="15"/>
        <v/>
      </c>
      <c r="C186" s="307" t="str">
        <f t="shared" si="16"/>
        <v/>
      </c>
      <c r="D186" s="327" t="str">
        <f t="shared" si="17"/>
        <v/>
      </c>
      <c r="E186" s="328"/>
      <c r="F186" s="328"/>
      <c r="G186" s="273" t="str">
        <f t="shared" si="18"/>
        <v/>
      </c>
      <c r="H186" s="273" t="str">
        <f t="shared" si="19"/>
        <v/>
      </c>
      <c r="I186" s="273" t="str">
        <f t="shared" si="20"/>
        <v/>
      </c>
      <c r="J186" s="187"/>
    </row>
    <row r="187" spans="1:10">
      <c r="A187" s="271" t="str">
        <f t="shared" si="14"/>
        <v/>
      </c>
      <c r="B187" s="272" t="str">
        <f t="shared" si="15"/>
        <v/>
      </c>
      <c r="C187" s="307" t="str">
        <f t="shared" si="16"/>
        <v/>
      </c>
      <c r="D187" s="327" t="str">
        <f t="shared" si="17"/>
        <v/>
      </c>
      <c r="E187" s="328"/>
      <c r="F187" s="328"/>
      <c r="G187" s="273" t="str">
        <f t="shared" si="18"/>
        <v/>
      </c>
      <c r="H187" s="273" t="str">
        <f t="shared" si="19"/>
        <v/>
      </c>
      <c r="I187" s="273" t="str">
        <f t="shared" si="20"/>
        <v/>
      </c>
      <c r="J187" s="187"/>
    </row>
    <row r="188" spans="1:10">
      <c r="A188" s="271" t="str">
        <f t="shared" si="14"/>
        <v/>
      </c>
      <c r="B188" s="272" t="str">
        <f t="shared" si="15"/>
        <v/>
      </c>
      <c r="C188" s="307" t="str">
        <f t="shared" si="16"/>
        <v/>
      </c>
      <c r="D188" s="327" t="str">
        <f t="shared" si="17"/>
        <v/>
      </c>
      <c r="E188" s="328"/>
      <c r="F188" s="328"/>
      <c r="G188" s="273" t="str">
        <f t="shared" si="18"/>
        <v/>
      </c>
      <c r="H188" s="273" t="str">
        <f t="shared" si="19"/>
        <v/>
      </c>
      <c r="I188" s="273" t="str">
        <f t="shared" si="20"/>
        <v/>
      </c>
      <c r="J188" s="187"/>
    </row>
    <row r="189" spans="1:10">
      <c r="A189" s="271" t="str">
        <f t="shared" si="14"/>
        <v/>
      </c>
      <c r="B189" s="272" t="str">
        <f t="shared" si="15"/>
        <v/>
      </c>
      <c r="C189" s="307" t="str">
        <f t="shared" si="16"/>
        <v/>
      </c>
      <c r="D189" s="327" t="str">
        <f t="shared" si="17"/>
        <v/>
      </c>
      <c r="E189" s="328"/>
      <c r="F189" s="328"/>
      <c r="G189" s="273" t="str">
        <f t="shared" si="18"/>
        <v/>
      </c>
      <c r="H189" s="273" t="str">
        <f t="shared" si="19"/>
        <v/>
      </c>
      <c r="I189" s="273" t="str">
        <f t="shared" si="20"/>
        <v/>
      </c>
      <c r="J189" s="187"/>
    </row>
    <row r="190" spans="1:10">
      <c r="A190" s="271" t="str">
        <f t="shared" si="14"/>
        <v/>
      </c>
      <c r="B190" s="272" t="str">
        <f t="shared" si="15"/>
        <v/>
      </c>
      <c r="C190" s="307" t="str">
        <f t="shared" si="16"/>
        <v/>
      </c>
      <c r="D190" s="327" t="str">
        <f t="shared" si="17"/>
        <v/>
      </c>
      <c r="E190" s="328"/>
      <c r="F190" s="328"/>
      <c r="G190" s="273" t="str">
        <f t="shared" si="18"/>
        <v/>
      </c>
      <c r="H190" s="273" t="str">
        <f t="shared" si="19"/>
        <v/>
      </c>
      <c r="I190" s="273" t="str">
        <f t="shared" si="20"/>
        <v/>
      </c>
      <c r="J190" s="187"/>
    </row>
    <row r="191" spans="1:10">
      <c r="A191" s="271" t="str">
        <f t="shared" si="14"/>
        <v/>
      </c>
      <c r="B191" s="272" t="str">
        <f t="shared" si="15"/>
        <v/>
      </c>
      <c r="C191" s="307" t="str">
        <f t="shared" si="16"/>
        <v/>
      </c>
      <c r="D191" s="327" t="str">
        <f t="shared" si="17"/>
        <v/>
      </c>
      <c r="E191" s="328"/>
      <c r="F191" s="328"/>
      <c r="G191" s="273" t="str">
        <f t="shared" si="18"/>
        <v/>
      </c>
      <c r="H191" s="273" t="str">
        <f t="shared" si="19"/>
        <v/>
      </c>
      <c r="I191" s="273" t="str">
        <f t="shared" si="20"/>
        <v/>
      </c>
      <c r="J191" s="187"/>
    </row>
    <row r="192" spans="1:10">
      <c r="A192" s="271" t="str">
        <f t="shared" si="14"/>
        <v/>
      </c>
      <c r="B192" s="272" t="str">
        <f t="shared" si="15"/>
        <v/>
      </c>
      <c r="C192" s="307" t="str">
        <f t="shared" si="16"/>
        <v/>
      </c>
      <c r="D192" s="327" t="str">
        <f t="shared" si="17"/>
        <v/>
      </c>
      <c r="E192" s="328"/>
      <c r="F192" s="328"/>
      <c r="G192" s="273" t="str">
        <f t="shared" si="18"/>
        <v/>
      </c>
      <c r="H192" s="273" t="str">
        <f t="shared" si="19"/>
        <v/>
      </c>
      <c r="I192" s="273" t="str">
        <f t="shared" si="20"/>
        <v/>
      </c>
      <c r="J192" s="187"/>
    </row>
    <row r="193" spans="1:10">
      <c r="A193" s="271" t="str">
        <f t="shared" si="14"/>
        <v/>
      </c>
      <c r="B193" s="272" t="str">
        <f t="shared" si="15"/>
        <v/>
      </c>
      <c r="C193" s="307" t="str">
        <f t="shared" si="16"/>
        <v/>
      </c>
      <c r="D193" s="327" t="str">
        <f t="shared" si="17"/>
        <v/>
      </c>
      <c r="E193" s="328"/>
      <c r="F193" s="328"/>
      <c r="G193" s="273" t="str">
        <f t="shared" si="18"/>
        <v/>
      </c>
      <c r="H193" s="273" t="str">
        <f t="shared" si="19"/>
        <v/>
      </c>
      <c r="I193" s="273" t="str">
        <f t="shared" si="20"/>
        <v/>
      </c>
      <c r="J193" s="187"/>
    </row>
    <row r="194" spans="1:10">
      <c r="A194" s="271" t="str">
        <f t="shared" si="14"/>
        <v/>
      </c>
      <c r="B194" s="272" t="str">
        <f t="shared" si="15"/>
        <v/>
      </c>
      <c r="C194" s="307" t="str">
        <f t="shared" si="16"/>
        <v/>
      </c>
      <c r="D194" s="327" t="str">
        <f t="shared" si="17"/>
        <v/>
      </c>
      <c r="E194" s="328"/>
      <c r="F194" s="328"/>
      <c r="G194" s="273" t="str">
        <f t="shared" si="18"/>
        <v/>
      </c>
      <c r="H194" s="273" t="str">
        <f t="shared" si="19"/>
        <v/>
      </c>
      <c r="I194" s="273" t="str">
        <f t="shared" si="20"/>
        <v/>
      </c>
      <c r="J194" s="187"/>
    </row>
    <row r="195" spans="1:10">
      <c r="A195" s="271" t="str">
        <f t="shared" si="14"/>
        <v/>
      </c>
      <c r="B195" s="272" t="str">
        <f t="shared" si="15"/>
        <v/>
      </c>
      <c r="C195" s="307" t="str">
        <f t="shared" si="16"/>
        <v/>
      </c>
      <c r="D195" s="327" t="str">
        <f t="shared" si="17"/>
        <v/>
      </c>
      <c r="E195" s="328"/>
      <c r="F195" s="328"/>
      <c r="G195" s="273" t="str">
        <f t="shared" si="18"/>
        <v/>
      </c>
      <c r="H195" s="273" t="str">
        <f t="shared" si="19"/>
        <v/>
      </c>
      <c r="I195" s="273" t="str">
        <f t="shared" si="20"/>
        <v/>
      </c>
      <c r="J195" s="187"/>
    </row>
    <row r="196" spans="1:10">
      <c r="A196" s="271" t="str">
        <f t="shared" si="14"/>
        <v/>
      </c>
      <c r="B196" s="272" t="str">
        <f t="shared" si="15"/>
        <v/>
      </c>
      <c r="C196" s="307" t="str">
        <f t="shared" si="16"/>
        <v/>
      </c>
      <c r="D196" s="327" t="str">
        <f t="shared" si="17"/>
        <v/>
      </c>
      <c r="E196" s="328"/>
      <c r="F196" s="328"/>
      <c r="G196" s="273" t="str">
        <f t="shared" si="18"/>
        <v/>
      </c>
      <c r="H196" s="273" t="str">
        <f t="shared" si="19"/>
        <v/>
      </c>
      <c r="I196" s="273" t="str">
        <f t="shared" si="20"/>
        <v/>
      </c>
      <c r="J196" s="187"/>
    </row>
    <row r="197" spans="1:10">
      <c r="A197" s="271" t="str">
        <f t="shared" si="14"/>
        <v/>
      </c>
      <c r="B197" s="272" t="str">
        <f t="shared" si="15"/>
        <v/>
      </c>
      <c r="C197" s="307" t="str">
        <f t="shared" si="16"/>
        <v/>
      </c>
      <c r="D197" s="327" t="str">
        <f t="shared" si="17"/>
        <v/>
      </c>
      <c r="E197" s="328"/>
      <c r="F197" s="328"/>
      <c r="G197" s="273" t="str">
        <f t="shared" si="18"/>
        <v/>
      </c>
      <c r="H197" s="273" t="str">
        <f t="shared" si="19"/>
        <v/>
      </c>
      <c r="I197" s="273" t="str">
        <f t="shared" si="20"/>
        <v/>
      </c>
      <c r="J197" s="187"/>
    </row>
    <row r="198" spans="1:10">
      <c r="A198" s="271" t="str">
        <f t="shared" si="14"/>
        <v/>
      </c>
      <c r="B198" s="272" t="str">
        <f t="shared" si="15"/>
        <v/>
      </c>
      <c r="C198" s="307" t="str">
        <f t="shared" si="16"/>
        <v/>
      </c>
      <c r="D198" s="327" t="str">
        <f t="shared" si="17"/>
        <v/>
      </c>
      <c r="E198" s="328"/>
      <c r="F198" s="328"/>
      <c r="G198" s="273" t="str">
        <f t="shared" si="18"/>
        <v/>
      </c>
      <c r="H198" s="273" t="str">
        <f t="shared" si="19"/>
        <v/>
      </c>
      <c r="I198" s="273" t="str">
        <f t="shared" si="20"/>
        <v/>
      </c>
      <c r="J198" s="187"/>
    </row>
    <row r="199" spans="1:10">
      <c r="A199" s="271" t="str">
        <f t="shared" si="14"/>
        <v/>
      </c>
      <c r="B199" s="272" t="str">
        <f t="shared" si="15"/>
        <v/>
      </c>
      <c r="C199" s="307" t="str">
        <f t="shared" si="16"/>
        <v/>
      </c>
      <c r="D199" s="327" t="str">
        <f t="shared" si="17"/>
        <v/>
      </c>
      <c r="E199" s="328"/>
      <c r="F199" s="328"/>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7" t="str">
        <f t="shared" ref="D200:D263" si="24">IF(ROW()-7&lt;=筆數,VLOOKUP(ROW()-7,日記表,11,FALSE),"")</f>
        <v/>
      </c>
      <c r="E200" s="328"/>
      <c r="F200" s="328"/>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7" t="str">
        <f t="shared" si="24"/>
        <v/>
      </c>
      <c r="E201" s="328"/>
      <c r="F201" s="328"/>
      <c r="G201" s="273" t="str">
        <f t="shared" si="25"/>
        <v/>
      </c>
      <c r="H201" s="273" t="str">
        <f t="shared" si="26"/>
        <v/>
      </c>
      <c r="I201" s="273" t="str">
        <f t="shared" si="27"/>
        <v/>
      </c>
      <c r="J201" s="187"/>
    </row>
    <row r="202" spans="1:10">
      <c r="A202" s="271" t="str">
        <f t="shared" si="21"/>
        <v/>
      </c>
      <c r="B202" s="272" t="str">
        <f t="shared" si="22"/>
        <v/>
      </c>
      <c r="C202" s="307" t="str">
        <f t="shared" si="23"/>
        <v/>
      </c>
      <c r="D202" s="327" t="str">
        <f t="shared" si="24"/>
        <v/>
      </c>
      <c r="E202" s="328"/>
      <c r="F202" s="328"/>
      <c r="G202" s="273" t="str">
        <f t="shared" si="25"/>
        <v/>
      </c>
      <c r="H202" s="273" t="str">
        <f t="shared" si="26"/>
        <v/>
      </c>
      <c r="I202" s="273" t="str">
        <f t="shared" si="27"/>
        <v/>
      </c>
      <c r="J202" s="187"/>
    </row>
    <row r="203" spans="1:10">
      <c r="A203" s="271" t="str">
        <f t="shared" si="21"/>
        <v/>
      </c>
      <c r="B203" s="272" t="str">
        <f t="shared" si="22"/>
        <v/>
      </c>
      <c r="C203" s="307" t="str">
        <f t="shared" si="23"/>
        <v/>
      </c>
      <c r="D203" s="327" t="str">
        <f t="shared" si="24"/>
        <v/>
      </c>
      <c r="E203" s="328"/>
      <c r="F203" s="328"/>
      <c r="G203" s="273" t="str">
        <f t="shared" si="25"/>
        <v/>
      </c>
      <c r="H203" s="273" t="str">
        <f t="shared" si="26"/>
        <v/>
      </c>
      <c r="I203" s="273" t="str">
        <f t="shared" si="27"/>
        <v/>
      </c>
      <c r="J203" s="187"/>
    </row>
    <row r="204" spans="1:10">
      <c r="A204" s="271" t="str">
        <f t="shared" si="21"/>
        <v/>
      </c>
      <c r="B204" s="272" t="str">
        <f t="shared" si="22"/>
        <v/>
      </c>
      <c r="C204" s="307" t="str">
        <f t="shared" si="23"/>
        <v/>
      </c>
      <c r="D204" s="327" t="str">
        <f t="shared" si="24"/>
        <v/>
      </c>
      <c r="E204" s="328"/>
      <c r="F204" s="328"/>
      <c r="G204" s="273" t="str">
        <f t="shared" si="25"/>
        <v/>
      </c>
      <c r="H204" s="273" t="str">
        <f t="shared" si="26"/>
        <v/>
      </c>
      <c r="I204" s="273" t="str">
        <f t="shared" si="27"/>
        <v/>
      </c>
      <c r="J204" s="187"/>
    </row>
    <row r="205" spans="1:10">
      <c r="A205" s="271" t="str">
        <f t="shared" si="21"/>
        <v/>
      </c>
      <c r="B205" s="272" t="str">
        <f t="shared" si="22"/>
        <v/>
      </c>
      <c r="C205" s="307" t="str">
        <f t="shared" si="23"/>
        <v/>
      </c>
      <c r="D205" s="327" t="str">
        <f t="shared" si="24"/>
        <v/>
      </c>
      <c r="E205" s="328"/>
      <c r="F205" s="328"/>
      <c r="G205" s="273" t="str">
        <f t="shared" si="25"/>
        <v/>
      </c>
      <c r="H205" s="273" t="str">
        <f t="shared" si="26"/>
        <v/>
      </c>
      <c r="I205" s="273" t="str">
        <f t="shared" si="27"/>
        <v/>
      </c>
      <c r="J205" s="187"/>
    </row>
    <row r="206" spans="1:10">
      <c r="A206" s="271" t="str">
        <f t="shared" si="21"/>
        <v/>
      </c>
      <c r="B206" s="272" t="str">
        <f t="shared" si="22"/>
        <v/>
      </c>
      <c r="C206" s="307" t="str">
        <f t="shared" si="23"/>
        <v/>
      </c>
      <c r="D206" s="327" t="str">
        <f t="shared" si="24"/>
        <v/>
      </c>
      <c r="E206" s="328"/>
      <c r="F206" s="328"/>
      <c r="G206" s="273" t="str">
        <f t="shared" si="25"/>
        <v/>
      </c>
      <c r="H206" s="273" t="str">
        <f t="shared" si="26"/>
        <v/>
      </c>
      <c r="I206" s="273" t="str">
        <f t="shared" si="27"/>
        <v/>
      </c>
      <c r="J206" s="187"/>
    </row>
    <row r="207" spans="1:10">
      <c r="A207" s="271" t="str">
        <f t="shared" si="21"/>
        <v/>
      </c>
      <c r="B207" s="272" t="str">
        <f t="shared" si="22"/>
        <v/>
      </c>
      <c r="C207" s="307" t="str">
        <f t="shared" si="23"/>
        <v/>
      </c>
      <c r="D207" s="327" t="str">
        <f t="shared" si="24"/>
        <v/>
      </c>
      <c r="E207" s="328"/>
      <c r="F207" s="328"/>
      <c r="G207" s="273" t="str">
        <f t="shared" si="25"/>
        <v/>
      </c>
      <c r="H207" s="273" t="str">
        <f t="shared" si="26"/>
        <v/>
      </c>
      <c r="I207" s="273" t="str">
        <f t="shared" si="27"/>
        <v/>
      </c>
      <c r="J207" s="187"/>
    </row>
    <row r="208" spans="1:10">
      <c r="A208" s="271" t="str">
        <f t="shared" si="21"/>
        <v/>
      </c>
      <c r="B208" s="272" t="str">
        <f t="shared" si="22"/>
        <v/>
      </c>
      <c r="C208" s="307" t="str">
        <f t="shared" si="23"/>
        <v/>
      </c>
      <c r="D208" s="327" t="str">
        <f t="shared" si="24"/>
        <v/>
      </c>
      <c r="E208" s="328"/>
      <c r="F208" s="328"/>
      <c r="G208" s="273" t="str">
        <f t="shared" si="25"/>
        <v/>
      </c>
      <c r="H208" s="273" t="str">
        <f t="shared" si="26"/>
        <v/>
      </c>
      <c r="I208" s="273" t="str">
        <f t="shared" si="27"/>
        <v/>
      </c>
      <c r="J208" s="187"/>
    </row>
    <row r="209" spans="1:10">
      <c r="A209" s="271" t="str">
        <f t="shared" si="21"/>
        <v/>
      </c>
      <c r="B209" s="272" t="str">
        <f t="shared" si="22"/>
        <v/>
      </c>
      <c r="C209" s="307" t="str">
        <f t="shared" si="23"/>
        <v/>
      </c>
      <c r="D209" s="327" t="str">
        <f t="shared" si="24"/>
        <v/>
      </c>
      <c r="E209" s="328"/>
      <c r="F209" s="328"/>
      <c r="G209" s="273" t="str">
        <f t="shared" si="25"/>
        <v/>
      </c>
      <c r="H209" s="273" t="str">
        <f t="shared" si="26"/>
        <v/>
      </c>
      <c r="I209" s="273" t="str">
        <f t="shared" si="27"/>
        <v/>
      </c>
      <c r="J209" s="187"/>
    </row>
    <row r="210" spans="1:10">
      <c r="A210" s="271" t="str">
        <f t="shared" si="21"/>
        <v/>
      </c>
      <c r="B210" s="272" t="str">
        <f t="shared" si="22"/>
        <v/>
      </c>
      <c r="C210" s="307" t="str">
        <f t="shared" si="23"/>
        <v/>
      </c>
      <c r="D210" s="327" t="str">
        <f t="shared" si="24"/>
        <v/>
      </c>
      <c r="E210" s="328"/>
      <c r="F210" s="328"/>
      <c r="G210" s="273" t="str">
        <f t="shared" si="25"/>
        <v/>
      </c>
      <c r="H210" s="273" t="str">
        <f t="shared" si="26"/>
        <v/>
      </c>
      <c r="I210" s="273" t="str">
        <f t="shared" si="27"/>
        <v/>
      </c>
      <c r="J210" s="187"/>
    </row>
    <row r="211" spans="1:10">
      <c r="A211" s="271" t="str">
        <f t="shared" si="21"/>
        <v/>
      </c>
      <c r="B211" s="272" t="str">
        <f t="shared" si="22"/>
        <v/>
      </c>
      <c r="C211" s="307" t="str">
        <f t="shared" si="23"/>
        <v/>
      </c>
      <c r="D211" s="327" t="str">
        <f t="shared" si="24"/>
        <v/>
      </c>
      <c r="E211" s="328"/>
      <c r="F211" s="328"/>
      <c r="G211" s="273" t="str">
        <f t="shared" si="25"/>
        <v/>
      </c>
      <c r="H211" s="273" t="str">
        <f t="shared" si="26"/>
        <v/>
      </c>
      <c r="I211" s="273" t="str">
        <f t="shared" si="27"/>
        <v/>
      </c>
      <c r="J211" s="187"/>
    </row>
    <row r="212" spans="1:10">
      <c r="A212" s="271" t="str">
        <f t="shared" si="21"/>
        <v/>
      </c>
      <c r="B212" s="272" t="str">
        <f t="shared" si="22"/>
        <v/>
      </c>
      <c r="C212" s="307" t="str">
        <f t="shared" si="23"/>
        <v/>
      </c>
      <c r="D212" s="327" t="str">
        <f t="shared" si="24"/>
        <v/>
      </c>
      <c r="E212" s="328"/>
      <c r="F212" s="328"/>
      <c r="G212" s="273" t="str">
        <f t="shared" si="25"/>
        <v/>
      </c>
      <c r="H212" s="273" t="str">
        <f t="shared" si="26"/>
        <v/>
      </c>
      <c r="I212" s="273" t="str">
        <f t="shared" si="27"/>
        <v/>
      </c>
      <c r="J212" s="187"/>
    </row>
    <row r="213" spans="1:10">
      <c r="A213" s="271" t="str">
        <f t="shared" si="21"/>
        <v/>
      </c>
      <c r="B213" s="272" t="str">
        <f t="shared" si="22"/>
        <v/>
      </c>
      <c r="C213" s="307" t="str">
        <f t="shared" si="23"/>
        <v/>
      </c>
      <c r="D213" s="327" t="str">
        <f t="shared" si="24"/>
        <v/>
      </c>
      <c r="E213" s="328"/>
      <c r="F213" s="328"/>
      <c r="G213" s="273" t="str">
        <f t="shared" si="25"/>
        <v/>
      </c>
      <c r="H213" s="273" t="str">
        <f t="shared" si="26"/>
        <v/>
      </c>
      <c r="I213" s="273" t="str">
        <f t="shared" si="27"/>
        <v/>
      </c>
      <c r="J213" s="187"/>
    </row>
    <row r="214" spans="1:10">
      <c r="A214" s="271" t="str">
        <f t="shared" si="21"/>
        <v/>
      </c>
      <c r="B214" s="272" t="str">
        <f t="shared" si="22"/>
        <v/>
      </c>
      <c r="C214" s="307" t="str">
        <f t="shared" si="23"/>
        <v/>
      </c>
      <c r="D214" s="327" t="str">
        <f t="shared" si="24"/>
        <v/>
      </c>
      <c r="E214" s="328"/>
      <c r="F214" s="328"/>
      <c r="G214" s="273" t="str">
        <f t="shared" si="25"/>
        <v/>
      </c>
      <c r="H214" s="273" t="str">
        <f t="shared" si="26"/>
        <v/>
      </c>
      <c r="I214" s="273" t="str">
        <f t="shared" si="27"/>
        <v/>
      </c>
      <c r="J214" s="187"/>
    </row>
    <row r="215" spans="1:10">
      <c r="A215" s="271" t="str">
        <f t="shared" si="21"/>
        <v/>
      </c>
      <c r="B215" s="272" t="str">
        <f t="shared" si="22"/>
        <v/>
      </c>
      <c r="C215" s="307" t="str">
        <f t="shared" si="23"/>
        <v/>
      </c>
      <c r="D215" s="327" t="str">
        <f t="shared" si="24"/>
        <v/>
      </c>
      <c r="E215" s="328"/>
      <c r="F215" s="328"/>
      <c r="G215" s="273" t="str">
        <f t="shared" si="25"/>
        <v/>
      </c>
      <c r="H215" s="273" t="str">
        <f t="shared" si="26"/>
        <v/>
      </c>
      <c r="I215" s="273" t="str">
        <f t="shared" si="27"/>
        <v/>
      </c>
      <c r="J215" s="187"/>
    </row>
    <row r="216" spans="1:10">
      <c r="A216" s="271" t="str">
        <f t="shared" si="21"/>
        <v/>
      </c>
      <c r="B216" s="272" t="str">
        <f t="shared" si="22"/>
        <v/>
      </c>
      <c r="C216" s="307" t="str">
        <f t="shared" si="23"/>
        <v/>
      </c>
      <c r="D216" s="327" t="str">
        <f t="shared" si="24"/>
        <v/>
      </c>
      <c r="E216" s="328"/>
      <c r="F216" s="328"/>
      <c r="G216" s="273" t="str">
        <f t="shared" si="25"/>
        <v/>
      </c>
      <c r="H216" s="273" t="str">
        <f t="shared" si="26"/>
        <v/>
      </c>
      <c r="I216" s="273" t="str">
        <f t="shared" si="27"/>
        <v/>
      </c>
      <c r="J216" s="187"/>
    </row>
    <row r="217" spans="1:10">
      <c r="A217" s="271" t="str">
        <f t="shared" si="21"/>
        <v/>
      </c>
      <c r="B217" s="272" t="str">
        <f t="shared" si="22"/>
        <v/>
      </c>
      <c r="C217" s="307" t="str">
        <f t="shared" si="23"/>
        <v/>
      </c>
      <c r="D217" s="327" t="str">
        <f t="shared" si="24"/>
        <v/>
      </c>
      <c r="E217" s="328"/>
      <c r="F217" s="328"/>
      <c r="G217" s="273" t="str">
        <f t="shared" si="25"/>
        <v/>
      </c>
      <c r="H217" s="273" t="str">
        <f t="shared" si="26"/>
        <v/>
      </c>
      <c r="I217" s="273" t="str">
        <f t="shared" si="27"/>
        <v/>
      </c>
      <c r="J217" s="187"/>
    </row>
    <row r="218" spans="1:10">
      <c r="A218" s="271" t="str">
        <f t="shared" si="21"/>
        <v/>
      </c>
      <c r="B218" s="272" t="str">
        <f t="shared" si="22"/>
        <v/>
      </c>
      <c r="C218" s="307" t="str">
        <f t="shared" si="23"/>
        <v/>
      </c>
      <c r="D218" s="327" t="str">
        <f t="shared" si="24"/>
        <v/>
      </c>
      <c r="E218" s="328"/>
      <c r="F218" s="328"/>
      <c r="G218" s="273" t="str">
        <f t="shared" si="25"/>
        <v/>
      </c>
      <c r="H218" s="273" t="str">
        <f t="shared" si="26"/>
        <v/>
      </c>
      <c r="I218" s="273" t="str">
        <f t="shared" si="27"/>
        <v/>
      </c>
      <c r="J218" s="187"/>
    </row>
    <row r="219" spans="1:10">
      <c r="A219" s="271" t="str">
        <f t="shared" si="21"/>
        <v/>
      </c>
      <c r="B219" s="272" t="str">
        <f t="shared" si="22"/>
        <v/>
      </c>
      <c r="C219" s="307" t="str">
        <f t="shared" si="23"/>
        <v/>
      </c>
      <c r="D219" s="327" t="str">
        <f t="shared" si="24"/>
        <v/>
      </c>
      <c r="E219" s="328"/>
      <c r="F219" s="328"/>
      <c r="G219" s="273" t="str">
        <f t="shared" si="25"/>
        <v/>
      </c>
      <c r="H219" s="273" t="str">
        <f t="shared" si="26"/>
        <v/>
      </c>
      <c r="I219" s="273" t="str">
        <f t="shared" si="27"/>
        <v/>
      </c>
      <c r="J219" s="187"/>
    </row>
    <row r="220" spans="1:10">
      <c r="A220" s="271" t="str">
        <f t="shared" si="21"/>
        <v/>
      </c>
      <c r="B220" s="272" t="str">
        <f t="shared" si="22"/>
        <v/>
      </c>
      <c r="C220" s="307" t="str">
        <f t="shared" si="23"/>
        <v/>
      </c>
      <c r="D220" s="327" t="str">
        <f t="shared" si="24"/>
        <v/>
      </c>
      <c r="E220" s="328"/>
      <c r="F220" s="328"/>
      <c r="G220" s="273" t="str">
        <f t="shared" si="25"/>
        <v/>
      </c>
      <c r="H220" s="273" t="str">
        <f t="shared" si="26"/>
        <v/>
      </c>
      <c r="I220" s="273" t="str">
        <f t="shared" si="27"/>
        <v/>
      </c>
      <c r="J220" s="187"/>
    </row>
    <row r="221" spans="1:10">
      <c r="A221" s="271" t="str">
        <f t="shared" si="21"/>
        <v/>
      </c>
      <c r="B221" s="272" t="str">
        <f t="shared" si="22"/>
        <v/>
      </c>
      <c r="C221" s="307" t="str">
        <f t="shared" si="23"/>
        <v/>
      </c>
      <c r="D221" s="327" t="str">
        <f t="shared" si="24"/>
        <v/>
      </c>
      <c r="E221" s="328"/>
      <c r="F221" s="328"/>
      <c r="G221" s="273" t="str">
        <f t="shared" si="25"/>
        <v/>
      </c>
      <c r="H221" s="273" t="str">
        <f t="shared" si="26"/>
        <v/>
      </c>
      <c r="I221" s="273" t="str">
        <f t="shared" si="27"/>
        <v/>
      </c>
      <c r="J221" s="187"/>
    </row>
    <row r="222" spans="1:10">
      <c r="A222" s="271" t="str">
        <f t="shared" si="21"/>
        <v/>
      </c>
      <c r="B222" s="272" t="str">
        <f t="shared" si="22"/>
        <v/>
      </c>
      <c r="C222" s="307" t="str">
        <f t="shared" si="23"/>
        <v/>
      </c>
      <c r="D222" s="327" t="str">
        <f t="shared" si="24"/>
        <v/>
      </c>
      <c r="E222" s="328"/>
      <c r="F222" s="328"/>
      <c r="G222" s="273" t="str">
        <f t="shared" si="25"/>
        <v/>
      </c>
      <c r="H222" s="273" t="str">
        <f t="shared" si="26"/>
        <v/>
      </c>
      <c r="I222" s="273" t="str">
        <f t="shared" si="27"/>
        <v/>
      </c>
      <c r="J222" s="187"/>
    </row>
    <row r="223" spans="1:10">
      <c r="A223" s="271" t="str">
        <f t="shared" si="21"/>
        <v/>
      </c>
      <c r="B223" s="272" t="str">
        <f t="shared" si="22"/>
        <v/>
      </c>
      <c r="C223" s="307" t="str">
        <f t="shared" si="23"/>
        <v/>
      </c>
      <c r="D223" s="327" t="str">
        <f t="shared" si="24"/>
        <v/>
      </c>
      <c r="E223" s="328"/>
      <c r="F223" s="328"/>
      <c r="G223" s="273" t="str">
        <f t="shared" si="25"/>
        <v/>
      </c>
      <c r="H223" s="273" t="str">
        <f t="shared" si="26"/>
        <v/>
      </c>
      <c r="I223" s="273" t="str">
        <f t="shared" si="27"/>
        <v/>
      </c>
      <c r="J223" s="187"/>
    </row>
    <row r="224" spans="1:10">
      <c r="A224" s="271" t="str">
        <f t="shared" si="21"/>
        <v/>
      </c>
      <c r="B224" s="272" t="str">
        <f t="shared" si="22"/>
        <v/>
      </c>
      <c r="C224" s="307" t="str">
        <f t="shared" si="23"/>
        <v/>
      </c>
      <c r="D224" s="327" t="str">
        <f t="shared" si="24"/>
        <v/>
      </c>
      <c r="E224" s="328"/>
      <c r="F224" s="328"/>
      <c r="G224" s="273" t="str">
        <f t="shared" si="25"/>
        <v/>
      </c>
      <c r="H224" s="273" t="str">
        <f t="shared" si="26"/>
        <v/>
      </c>
      <c r="I224" s="273" t="str">
        <f t="shared" si="27"/>
        <v/>
      </c>
      <c r="J224" s="187"/>
    </row>
    <row r="225" spans="1:10">
      <c r="A225" s="271" t="str">
        <f t="shared" si="21"/>
        <v/>
      </c>
      <c r="B225" s="272" t="str">
        <f t="shared" si="22"/>
        <v/>
      </c>
      <c r="C225" s="307" t="str">
        <f t="shared" si="23"/>
        <v/>
      </c>
      <c r="D225" s="327" t="str">
        <f t="shared" si="24"/>
        <v/>
      </c>
      <c r="E225" s="328"/>
      <c r="F225" s="328"/>
      <c r="G225" s="273" t="str">
        <f t="shared" si="25"/>
        <v/>
      </c>
      <c r="H225" s="273" t="str">
        <f t="shared" si="26"/>
        <v/>
      </c>
      <c r="I225" s="273" t="str">
        <f t="shared" si="27"/>
        <v/>
      </c>
      <c r="J225" s="187"/>
    </row>
    <row r="226" spans="1:10">
      <c r="A226" s="271" t="str">
        <f t="shared" si="21"/>
        <v/>
      </c>
      <c r="B226" s="272" t="str">
        <f t="shared" si="22"/>
        <v/>
      </c>
      <c r="C226" s="307" t="str">
        <f t="shared" si="23"/>
        <v/>
      </c>
      <c r="D226" s="327" t="str">
        <f t="shared" si="24"/>
        <v/>
      </c>
      <c r="E226" s="328"/>
      <c r="F226" s="328"/>
      <c r="G226" s="273" t="str">
        <f t="shared" si="25"/>
        <v/>
      </c>
      <c r="H226" s="273" t="str">
        <f t="shared" si="26"/>
        <v/>
      </c>
      <c r="I226" s="273" t="str">
        <f t="shared" si="27"/>
        <v/>
      </c>
      <c r="J226" s="187"/>
    </row>
    <row r="227" spans="1:10">
      <c r="A227" s="271" t="str">
        <f t="shared" si="21"/>
        <v/>
      </c>
      <c r="B227" s="272" t="str">
        <f t="shared" si="22"/>
        <v/>
      </c>
      <c r="C227" s="307" t="str">
        <f t="shared" si="23"/>
        <v/>
      </c>
      <c r="D227" s="327" t="str">
        <f t="shared" si="24"/>
        <v/>
      </c>
      <c r="E227" s="328"/>
      <c r="F227" s="328"/>
      <c r="G227" s="273" t="str">
        <f t="shared" si="25"/>
        <v/>
      </c>
      <c r="H227" s="273" t="str">
        <f t="shared" si="26"/>
        <v/>
      </c>
      <c r="I227" s="273" t="str">
        <f t="shared" si="27"/>
        <v/>
      </c>
      <c r="J227" s="187"/>
    </row>
    <row r="228" spans="1:10">
      <c r="A228" s="271" t="str">
        <f t="shared" si="21"/>
        <v/>
      </c>
      <c r="B228" s="272" t="str">
        <f t="shared" si="22"/>
        <v/>
      </c>
      <c r="C228" s="307" t="str">
        <f t="shared" si="23"/>
        <v/>
      </c>
      <c r="D228" s="327" t="str">
        <f t="shared" si="24"/>
        <v/>
      </c>
      <c r="E228" s="328"/>
      <c r="F228" s="328"/>
      <c r="G228" s="273" t="str">
        <f t="shared" si="25"/>
        <v/>
      </c>
      <c r="H228" s="273" t="str">
        <f t="shared" si="26"/>
        <v/>
      </c>
      <c r="I228" s="273" t="str">
        <f t="shared" si="27"/>
        <v/>
      </c>
      <c r="J228" s="187"/>
    </row>
    <row r="229" spans="1:10">
      <c r="A229" s="271" t="str">
        <f t="shared" si="21"/>
        <v/>
      </c>
      <c r="B229" s="272" t="str">
        <f t="shared" si="22"/>
        <v/>
      </c>
      <c r="C229" s="307" t="str">
        <f t="shared" si="23"/>
        <v/>
      </c>
      <c r="D229" s="327" t="str">
        <f t="shared" si="24"/>
        <v/>
      </c>
      <c r="E229" s="328"/>
      <c r="F229" s="328"/>
      <c r="G229" s="273" t="str">
        <f t="shared" si="25"/>
        <v/>
      </c>
      <c r="H229" s="273" t="str">
        <f t="shared" si="26"/>
        <v/>
      </c>
      <c r="I229" s="273" t="str">
        <f t="shared" si="27"/>
        <v/>
      </c>
      <c r="J229" s="187"/>
    </row>
    <row r="230" spans="1:10">
      <c r="A230" s="271" t="str">
        <f t="shared" si="21"/>
        <v/>
      </c>
      <c r="B230" s="272" t="str">
        <f t="shared" si="22"/>
        <v/>
      </c>
      <c r="C230" s="307" t="str">
        <f t="shared" si="23"/>
        <v/>
      </c>
      <c r="D230" s="327" t="str">
        <f t="shared" si="24"/>
        <v/>
      </c>
      <c r="E230" s="328"/>
      <c r="F230" s="328"/>
      <c r="G230" s="273" t="str">
        <f t="shared" si="25"/>
        <v/>
      </c>
      <c r="H230" s="273" t="str">
        <f t="shared" si="26"/>
        <v/>
      </c>
      <c r="I230" s="273" t="str">
        <f t="shared" si="27"/>
        <v/>
      </c>
      <c r="J230" s="187"/>
    </row>
    <row r="231" spans="1:10">
      <c r="A231" s="271" t="str">
        <f t="shared" si="21"/>
        <v/>
      </c>
      <c r="B231" s="272" t="str">
        <f t="shared" si="22"/>
        <v/>
      </c>
      <c r="C231" s="307" t="str">
        <f t="shared" si="23"/>
        <v/>
      </c>
      <c r="D231" s="327" t="str">
        <f t="shared" si="24"/>
        <v/>
      </c>
      <c r="E231" s="328"/>
      <c r="F231" s="328"/>
      <c r="G231" s="273" t="str">
        <f t="shared" si="25"/>
        <v/>
      </c>
      <c r="H231" s="273" t="str">
        <f t="shared" si="26"/>
        <v/>
      </c>
      <c r="I231" s="273" t="str">
        <f t="shared" si="27"/>
        <v/>
      </c>
      <c r="J231" s="187"/>
    </row>
    <row r="232" spans="1:10">
      <c r="A232" s="271" t="str">
        <f t="shared" si="21"/>
        <v/>
      </c>
      <c r="B232" s="272" t="str">
        <f t="shared" si="22"/>
        <v/>
      </c>
      <c r="C232" s="307" t="str">
        <f t="shared" si="23"/>
        <v/>
      </c>
      <c r="D232" s="327" t="str">
        <f t="shared" si="24"/>
        <v/>
      </c>
      <c r="E232" s="328"/>
      <c r="F232" s="328"/>
      <c r="G232" s="273" t="str">
        <f t="shared" si="25"/>
        <v/>
      </c>
      <c r="H232" s="273" t="str">
        <f t="shared" si="26"/>
        <v/>
      </c>
      <c r="I232" s="273" t="str">
        <f t="shared" si="27"/>
        <v/>
      </c>
      <c r="J232" s="187"/>
    </row>
    <row r="233" spans="1:10">
      <c r="A233" s="271" t="str">
        <f t="shared" si="21"/>
        <v/>
      </c>
      <c r="B233" s="272" t="str">
        <f t="shared" si="22"/>
        <v/>
      </c>
      <c r="C233" s="307" t="str">
        <f t="shared" si="23"/>
        <v/>
      </c>
      <c r="D233" s="327" t="str">
        <f t="shared" si="24"/>
        <v/>
      </c>
      <c r="E233" s="328"/>
      <c r="F233" s="328"/>
      <c r="G233" s="273" t="str">
        <f t="shared" si="25"/>
        <v/>
      </c>
      <c r="H233" s="273" t="str">
        <f t="shared" si="26"/>
        <v/>
      </c>
      <c r="I233" s="273" t="str">
        <f t="shared" si="27"/>
        <v/>
      </c>
      <c r="J233" s="187"/>
    </row>
    <row r="234" spans="1:10">
      <c r="A234" s="271" t="str">
        <f t="shared" si="21"/>
        <v/>
      </c>
      <c r="B234" s="272" t="str">
        <f t="shared" si="22"/>
        <v/>
      </c>
      <c r="C234" s="307" t="str">
        <f t="shared" si="23"/>
        <v/>
      </c>
      <c r="D234" s="327" t="str">
        <f t="shared" si="24"/>
        <v/>
      </c>
      <c r="E234" s="328"/>
      <c r="F234" s="328"/>
      <c r="G234" s="273" t="str">
        <f t="shared" si="25"/>
        <v/>
      </c>
      <c r="H234" s="273" t="str">
        <f t="shared" si="26"/>
        <v/>
      </c>
      <c r="I234" s="273" t="str">
        <f t="shared" si="27"/>
        <v/>
      </c>
      <c r="J234" s="187"/>
    </row>
    <row r="235" spans="1:10">
      <c r="A235" s="271" t="str">
        <f t="shared" si="21"/>
        <v/>
      </c>
      <c r="B235" s="272" t="str">
        <f t="shared" si="22"/>
        <v/>
      </c>
      <c r="C235" s="307" t="str">
        <f t="shared" si="23"/>
        <v/>
      </c>
      <c r="D235" s="327" t="str">
        <f t="shared" si="24"/>
        <v/>
      </c>
      <c r="E235" s="328"/>
      <c r="F235" s="328"/>
      <c r="G235" s="273" t="str">
        <f t="shared" si="25"/>
        <v/>
      </c>
      <c r="H235" s="273" t="str">
        <f t="shared" si="26"/>
        <v/>
      </c>
      <c r="I235" s="273" t="str">
        <f t="shared" si="27"/>
        <v/>
      </c>
      <c r="J235" s="187"/>
    </row>
    <row r="236" spans="1:10">
      <c r="A236" s="271" t="str">
        <f t="shared" si="21"/>
        <v/>
      </c>
      <c r="B236" s="272" t="str">
        <f t="shared" si="22"/>
        <v/>
      </c>
      <c r="C236" s="307" t="str">
        <f t="shared" si="23"/>
        <v/>
      </c>
      <c r="D236" s="327" t="str">
        <f t="shared" si="24"/>
        <v/>
      </c>
      <c r="E236" s="328"/>
      <c r="F236" s="328"/>
      <c r="G236" s="273" t="str">
        <f t="shared" si="25"/>
        <v/>
      </c>
      <c r="H236" s="273" t="str">
        <f t="shared" si="26"/>
        <v/>
      </c>
      <c r="I236" s="273" t="str">
        <f t="shared" si="27"/>
        <v/>
      </c>
      <c r="J236" s="187"/>
    </row>
    <row r="237" spans="1:10">
      <c r="A237" s="271" t="str">
        <f t="shared" si="21"/>
        <v/>
      </c>
      <c r="B237" s="272" t="str">
        <f t="shared" si="22"/>
        <v/>
      </c>
      <c r="C237" s="307" t="str">
        <f t="shared" si="23"/>
        <v/>
      </c>
      <c r="D237" s="327" t="str">
        <f t="shared" si="24"/>
        <v/>
      </c>
      <c r="E237" s="328"/>
      <c r="F237" s="328"/>
      <c r="G237" s="273" t="str">
        <f t="shared" si="25"/>
        <v/>
      </c>
      <c r="H237" s="273" t="str">
        <f t="shared" si="26"/>
        <v/>
      </c>
      <c r="I237" s="273" t="str">
        <f t="shared" si="27"/>
        <v/>
      </c>
      <c r="J237" s="187"/>
    </row>
    <row r="238" spans="1:10">
      <c r="A238" s="271" t="str">
        <f t="shared" si="21"/>
        <v/>
      </c>
      <c r="B238" s="272" t="str">
        <f t="shared" si="22"/>
        <v/>
      </c>
      <c r="C238" s="307" t="str">
        <f t="shared" si="23"/>
        <v/>
      </c>
      <c r="D238" s="327" t="str">
        <f t="shared" si="24"/>
        <v/>
      </c>
      <c r="E238" s="328"/>
      <c r="F238" s="328"/>
      <c r="G238" s="273" t="str">
        <f t="shared" si="25"/>
        <v/>
      </c>
      <c r="H238" s="273" t="str">
        <f t="shared" si="26"/>
        <v/>
      </c>
      <c r="I238" s="273" t="str">
        <f t="shared" si="27"/>
        <v/>
      </c>
      <c r="J238" s="187"/>
    </row>
    <row r="239" spans="1:10">
      <c r="A239" s="271" t="str">
        <f t="shared" si="21"/>
        <v/>
      </c>
      <c r="B239" s="272" t="str">
        <f t="shared" si="22"/>
        <v/>
      </c>
      <c r="C239" s="307" t="str">
        <f t="shared" si="23"/>
        <v/>
      </c>
      <c r="D239" s="327" t="str">
        <f t="shared" si="24"/>
        <v/>
      </c>
      <c r="E239" s="328"/>
      <c r="F239" s="328"/>
      <c r="G239" s="273" t="str">
        <f t="shared" si="25"/>
        <v/>
      </c>
      <c r="H239" s="273" t="str">
        <f t="shared" si="26"/>
        <v/>
      </c>
      <c r="I239" s="273" t="str">
        <f t="shared" si="27"/>
        <v/>
      </c>
      <c r="J239" s="187"/>
    </row>
    <row r="240" spans="1:10">
      <c r="A240" s="271" t="str">
        <f t="shared" si="21"/>
        <v/>
      </c>
      <c r="B240" s="272" t="str">
        <f t="shared" si="22"/>
        <v/>
      </c>
      <c r="C240" s="307" t="str">
        <f t="shared" si="23"/>
        <v/>
      </c>
      <c r="D240" s="327" t="str">
        <f t="shared" si="24"/>
        <v/>
      </c>
      <c r="E240" s="328"/>
      <c r="F240" s="328"/>
      <c r="G240" s="273" t="str">
        <f t="shared" si="25"/>
        <v/>
      </c>
      <c r="H240" s="273" t="str">
        <f t="shared" si="26"/>
        <v/>
      </c>
      <c r="I240" s="273" t="str">
        <f t="shared" si="27"/>
        <v/>
      </c>
      <c r="J240" s="187"/>
    </row>
    <row r="241" spans="1:10">
      <c r="A241" s="271" t="str">
        <f t="shared" si="21"/>
        <v/>
      </c>
      <c r="B241" s="272" t="str">
        <f t="shared" si="22"/>
        <v/>
      </c>
      <c r="C241" s="307" t="str">
        <f t="shared" si="23"/>
        <v/>
      </c>
      <c r="D241" s="327" t="str">
        <f t="shared" si="24"/>
        <v/>
      </c>
      <c r="E241" s="328"/>
      <c r="F241" s="328"/>
      <c r="G241" s="273" t="str">
        <f t="shared" si="25"/>
        <v/>
      </c>
      <c r="H241" s="273" t="str">
        <f t="shared" si="26"/>
        <v/>
      </c>
      <c r="I241" s="273" t="str">
        <f t="shared" si="27"/>
        <v/>
      </c>
      <c r="J241" s="187"/>
    </row>
    <row r="242" spans="1:10">
      <c r="A242" s="271" t="str">
        <f t="shared" si="21"/>
        <v/>
      </c>
      <c r="B242" s="272" t="str">
        <f t="shared" si="22"/>
        <v/>
      </c>
      <c r="C242" s="307" t="str">
        <f t="shared" si="23"/>
        <v/>
      </c>
      <c r="D242" s="327" t="str">
        <f t="shared" si="24"/>
        <v/>
      </c>
      <c r="E242" s="328"/>
      <c r="F242" s="328"/>
      <c r="G242" s="273" t="str">
        <f t="shared" si="25"/>
        <v/>
      </c>
      <c r="H242" s="273" t="str">
        <f t="shared" si="26"/>
        <v/>
      </c>
      <c r="I242" s="273" t="str">
        <f t="shared" si="27"/>
        <v/>
      </c>
      <c r="J242" s="187"/>
    </row>
    <row r="243" spans="1:10">
      <c r="A243" s="271" t="str">
        <f t="shared" si="21"/>
        <v/>
      </c>
      <c r="B243" s="272" t="str">
        <f t="shared" si="22"/>
        <v/>
      </c>
      <c r="C243" s="307" t="str">
        <f t="shared" si="23"/>
        <v/>
      </c>
      <c r="D243" s="327" t="str">
        <f t="shared" si="24"/>
        <v/>
      </c>
      <c r="E243" s="328"/>
      <c r="F243" s="328"/>
      <c r="G243" s="273" t="str">
        <f t="shared" si="25"/>
        <v/>
      </c>
      <c r="H243" s="273" t="str">
        <f t="shared" si="26"/>
        <v/>
      </c>
      <c r="I243" s="273" t="str">
        <f t="shared" si="27"/>
        <v/>
      </c>
      <c r="J243" s="187"/>
    </row>
    <row r="244" spans="1:10">
      <c r="A244" s="271" t="str">
        <f t="shared" si="21"/>
        <v/>
      </c>
      <c r="B244" s="272" t="str">
        <f t="shared" si="22"/>
        <v/>
      </c>
      <c r="C244" s="307" t="str">
        <f t="shared" si="23"/>
        <v/>
      </c>
      <c r="D244" s="327" t="str">
        <f t="shared" si="24"/>
        <v/>
      </c>
      <c r="E244" s="328"/>
      <c r="F244" s="328"/>
      <c r="G244" s="273" t="str">
        <f t="shared" si="25"/>
        <v/>
      </c>
      <c r="H244" s="273" t="str">
        <f t="shared" si="26"/>
        <v/>
      </c>
      <c r="I244" s="273" t="str">
        <f t="shared" si="27"/>
        <v/>
      </c>
      <c r="J244" s="187"/>
    </row>
    <row r="245" spans="1:10">
      <c r="A245" s="271" t="str">
        <f t="shared" si="21"/>
        <v/>
      </c>
      <c r="B245" s="272" t="str">
        <f t="shared" si="22"/>
        <v/>
      </c>
      <c r="C245" s="307" t="str">
        <f t="shared" si="23"/>
        <v/>
      </c>
      <c r="D245" s="327" t="str">
        <f t="shared" si="24"/>
        <v/>
      </c>
      <c r="E245" s="328"/>
      <c r="F245" s="328"/>
      <c r="G245" s="273" t="str">
        <f t="shared" si="25"/>
        <v/>
      </c>
      <c r="H245" s="273" t="str">
        <f t="shared" si="26"/>
        <v/>
      </c>
      <c r="I245" s="273" t="str">
        <f t="shared" si="27"/>
        <v/>
      </c>
      <c r="J245" s="187"/>
    </row>
    <row r="246" spans="1:10">
      <c r="A246" s="271" t="str">
        <f t="shared" si="21"/>
        <v/>
      </c>
      <c r="B246" s="272" t="str">
        <f t="shared" si="22"/>
        <v/>
      </c>
      <c r="C246" s="307" t="str">
        <f t="shared" si="23"/>
        <v/>
      </c>
      <c r="D246" s="327" t="str">
        <f t="shared" si="24"/>
        <v/>
      </c>
      <c r="E246" s="328"/>
      <c r="F246" s="328"/>
      <c r="G246" s="273" t="str">
        <f t="shared" si="25"/>
        <v/>
      </c>
      <c r="H246" s="273" t="str">
        <f t="shared" si="26"/>
        <v/>
      </c>
      <c r="I246" s="273" t="str">
        <f t="shared" si="27"/>
        <v/>
      </c>
      <c r="J246" s="187"/>
    </row>
    <row r="247" spans="1:10">
      <c r="A247" s="271" t="str">
        <f t="shared" si="21"/>
        <v/>
      </c>
      <c r="B247" s="272" t="str">
        <f t="shared" si="22"/>
        <v/>
      </c>
      <c r="C247" s="307" t="str">
        <f t="shared" si="23"/>
        <v/>
      </c>
      <c r="D247" s="327" t="str">
        <f t="shared" si="24"/>
        <v/>
      </c>
      <c r="E247" s="328"/>
      <c r="F247" s="328"/>
      <c r="G247" s="273" t="str">
        <f t="shared" si="25"/>
        <v/>
      </c>
      <c r="H247" s="273" t="str">
        <f t="shared" si="26"/>
        <v/>
      </c>
      <c r="I247" s="273" t="str">
        <f t="shared" si="27"/>
        <v/>
      </c>
      <c r="J247" s="187"/>
    </row>
    <row r="248" spans="1:10">
      <c r="A248" s="271" t="str">
        <f t="shared" si="21"/>
        <v/>
      </c>
      <c r="B248" s="272" t="str">
        <f t="shared" si="22"/>
        <v/>
      </c>
      <c r="C248" s="307" t="str">
        <f t="shared" si="23"/>
        <v/>
      </c>
      <c r="D248" s="327" t="str">
        <f t="shared" si="24"/>
        <v/>
      </c>
      <c r="E248" s="328"/>
      <c r="F248" s="328"/>
      <c r="G248" s="273" t="str">
        <f t="shared" si="25"/>
        <v/>
      </c>
      <c r="H248" s="273" t="str">
        <f t="shared" si="26"/>
        <v/>
      </c>
      <c r="I248" s="273" t="str">
        <f t="shared" si="27"/>
        <v/>
      </c>
      <c r="J248" s="187"/>
    </row>
    <row r="249" spans="1:10">
      <c r="A249" s="271" t="str">
        <f t="shared" si="21"/>
        <v/>
      </c>
      <c r="B249" s="272" t="str">
        <f t="shared" si="22"/>
        <v/>
      </c>
      <c r="C249" s="307" t="str">
        <f t="shared" si="23"/>
        <v/>
      </c>
      <c r="D249" s="327" t="str">
        <f t="shared" si="24"/>
        <v/>
      </c>
      <c r="E249" s="328"/>
      <c r="F249" s="328"/>
      <c r="G249" s="273" t="str">
        <f t="shared" si="25"/>
        <v/>
      </c>
      <c r="H249" s="273" t="str">
        <f t="shared" si="26"/>
        <v/>
      </c>
      <c r="I249" s="273" t="str">
        <f t="shared" si="27"/>
        <v/>
      </c>
      <c r="J249" s="187"/>
    </row>
    <row r="250" spans="1:10">
      <c r="A250" s="271" t="str">
        <f t="shared" si="21"/>
        <v/>
      </c>
      <c r="B250" s="272" t="str">
        <f t="shared" si="22"/>
        <v/>
      </c>
      <c r="C250" s="307" t="str">
        <f t="shared" si="23"/>
        <v/>
      </c>
      <c r="D250" s="327" t="str">
        <f t="shared" si="24"/>
        <v/>
      </c>
      <c r="E250" s="328"/>
      <c r="F250" s="328"/>
      <c r="G250" s="273" t="str">
        <f t="shared" si="25"/>
        <v/>
      </c>
      <c r="H250" s="273" t="str">
        <f t="shared" si="26"/>
        <v/>
      </c>
      <c r="I250" s="273" t="str">
        <f t="shared" si="27"/>
        <v/>
      </c>
      <c r="J250" s="187"/>
    </row>
    <row r="251" spans="1:10">
      <c r="A251" s="271" t="str">
        <f t="shared" si="21"/>
        <v/>
      </c>
      <c r="B251" s="272" t="str">
        <f t="shared" si="22"/>
        <v/>
      </c>
      <c r="C251" s="307" t="str">
        <f t="shared" si="23"/>
        <v/>
      </c>
      <c r="D251" s="327" t="str">
        <f t="shared" si="24"/>
        <v/>
      </c>
      <c r="E251" s="328"/>
      <c r="F251" s="328"/>
      <c r="G251" s="273" t="str">
        <f t="shared" si="25"/>
        <v/>
      </c>
      <c r="H251" s="273" t="str">
        <f t="shared" si="26"/>
        <v/>
      </c>
      <c r="I251" s="273" t="str">
        <f t="shared" si="27"/>
        <v/>
      </c>
      <c r="J251" s="187"/>
    </row>
    <row r="252" spans="1:10">
      <c r="A252" s="271" t="str">
        <f t="shared" si="21"/>
        <v/>
      </c>
      <c r="B252" s="272" t="str">
        <f t="shared" si="22"/>
        <v/>
      </c>
      <c r="C252" s="307" t="str">
        <f t="shared" si="23"/>
        <v/>
      </c>
      <c r="D252" s="327" t="str">
        <f t="shared" si="24"/>
        <v/>
      </c>
      <c r="E252" s="328"/>
      <c r="F252" s="328"/>
      <c r="G252" s="273" t="str">
        <f t="shared" si="25"/>
        <v/>
      </c>
      <c r="H252" s="273" t="str">
        <f t="shared" si="26"/>
        <v/>
      </c>
      <c r="I252" s="273" t="str">
        <f t="shared" si="27"/>
        <v/>
      </c>
      <c r="J252" s="187"/>
    </row>
    <row r="253" spans="1:10">
      <c r="A253" s="271" t="str">
        <f t="shared" si="21"/>
        <v/>
      </c>
      <c r="B253" s="272" t="str">
        <f t="shared" si="22"/>
        <v/>
      </c>
      <c r="C253" s="307" t="str">
        <f t="shared" si="23"/>
        <v/>
      </c>
      <c r="D253" s="327" t="str">
        <f t="shared" si="24"/>
        <v/>
      </c>
      <c r="E253" s="328"/>
      <c r="F253" s="328"/>
      <c r="G253" s="273" t="str">
        <f t="shared" si="25"/>
        <v/>
      </c>
      <c r="H253" s="273" t="str">
        <f t="shared" si="26"/>
        <v/>
      </c>
      <c r="I253" s="273" t="str">
        <f t="shared" si="27"/>
        <v/>
      </c>
      <c r="J253" s="187"/>
    </row>
    <row r="254" spans="1:10">
      <c r="A254" s="271" t="str">
        <f t="shared" si="21"/>
        <v/>
      </c>
      <c r="B254" s="272" t="str">
        <f t="shared" si="22"/>
        <v/>
      </c>
      <c r="C254" s="307" t="str">
        <f t="shared" si="23"/>
        <v/>
      </c>
      <c r="D254" s="327" t="str">
        <f t="shared" si="24"/>
        <v/>
      </c>
      <c r="E254" s="328"/>
      <c r="F254" s="328"/>
      <c r="G254" s="273" t="str">
        <f t="shared" si="25"/>
        <v/>
      </c>
      <c r="H254" s="273" t="str">
        <f t="shared" si="26"/>
        <v/>
      </c>
      <c r="I254" s="273" t="str">
        <f t="shared" si="27"/>
        <v/>
      </c>
      <c r="J254" s="187"/>
    </row>
    <row r="255" spans="1:10">
      <c r="A255" s="271" t="str">
        <f t="shared" si="21"/>
        <v/>
      </c>
      <c r="B255" s="272" t="str">
        <f t="shared" si="22"/>
        <v/>
      </c>
      <c r="C255" s="307" t="str">
        <f t="shared" si="23"/>
        <v/>
      </c>
      <c r="D255" s="327" t="str">
        <f t="shared" si="24"/>
        <v/>
      </c>
      <c r="E255" s="328"/>
      <c r="F255" s="328"/>
      <c r="G255" s="273" t="str">
        <f t="shared" si="25"/>
        <v/>
      </c>
      <c r="H255" s="273" t="str">
        <f t="shared" si="26"/>
        <v/>
      </c>
      <c r="I255" s="273" t="str">
        <f t="shared" si="27"/>
        <v/>
      </c>
      <c r="J255" s="187"/>
    </row>
    <row r="256" spans="1:10">
      <c r="A256" s="271" t="str">
        <f t="shared" si="21"/>
        <v/>
      </c>
      <c r="B256" s="272" t="str">
        <f t="shared" si="22"/>
        <v/>
      </c>
      <c r="C256" s="307" t="str">
        <f t="shared" si="23"/>
        <v/>
      </c>
      <c r="D256" s="327" t="str">
        <f t="shared" si="24"/>
        <v/>
      </c>
      <c r="E256" s="328"/>
      <c r="F256" s="328"/>
      <c r="G256" s="273" t="str">
        <f t="shared" si="25"/>
        <v/>
      </c>
      <c r="H256" s="273" t="str">
        <f t="shared" si="26"/>
        <v/>
      </c>
      <c r="I256" s="273" t="str">
        <f t="shared" si="27"/>
        <v/>
      </c>
      <c r="J256" s="187"/>
    </row>
    <row r="257" spans="1:10">
      <c r="A257" s="271" t="str">
        <f t="shared" si="21"/>
        <v/>
      </c>
      <c r="B257" s="272" t="str">
        <f t="shared" si="22"/>
        <v/>
      </c>
      <c r="C257" s="307" t="str">
        <f t="shared" si="23"/>
        <v/>
      </c>
      <c r="D257" s="327" t="str">
        <f t="shared" si="24"/>
        <v/>
      </c>
      <c r="E257" s="328"/>
      <c r="F257" s="328"/>
      <c r="G257" s="273" t="str">
        <f t="shared" si="25"/>
        <v/>
      </c>
      <c r="H257" s="273" t="str">
        <f t="shared" si="26"/>
        <v/>
      </c>
      <c r="I257" s="273" t="str">
        <f t="shared" si="27"/>
        <v/>
      </c>
      <c r="J257" s="187"/>
    </row>
    <row r="258" spans="1:10">
      <c r="A258" s="271" t="str">
        <f t="shared" si="21"/>
        <v/>
      </c>
      <c r="B258" s="272" t="str">
        <f t="shared" si="22"/>
        <v/>
      </c>
      <c r="C258" s="307" t="str">
        <f t="shared" si="23"/>
        <v/>
      </c>
      <c r="D258" s="327" t="str">
        <f t="shared" si="24"/>
        <v/>
      </c>
      <c r="E258" s="328"/>
      <c r="F258" s="328"/>
      <c r="G258" s="273" t="str">
        <f t="shared" si="25"/>
        <v/>
      </c>
      <c r="H258" s="273" t="str">
        <f t="shared" si="26"/>
        <v/>
      </c>
      <c r="I258" s="273" t="str">
        <f t="shared" si="27"/>
        <v/>
      </c>
      <c r="J258" s="187"/>
    </row>
    <row r="259" spans="1:10">
      <c r="A259" s="271" t="str">
        <f t="shared" si="21"/>
        <v/>
      </c>
      <c r="B259" s="272" t="str">
        <f t="shared" si="22"/>
        <v/>
      </c>
      <c r="C259" s="307" t="str">
        <f t="shared" si="23"/>
        <v/>
      </c>
      <c r="D259" s="327" t="str">
        <f t="shared" si="24"/>
        <v/>
      </c>
      <c r="E259" s="328"/>
      <c r="F259" s="328"/>
      <c r="G259" s="273" t="str">
        <f t="shared" si="25"/>
        <v/>
      </c>
      <c r="H259" s="273" t="str">
        <f t="shared" si="26"/>
        <v/>
      </c>
      <c r="I259" s="273" t="str">
        <f t="shared" si="27"/>
        <v/>
      </c>
      <c r="J259" s="187"/>
    </row>
    <row r="260" spans="1:10">
      <c r="A260" s="271" t="str">
        <f t="shared" si="21"/>
        <v/>
      </c>
      <c r="B260" s="272" t="str">
        <f t="shared" si="22"/>
        <v/>
      </c>
      <c r="C260" s="307" t="str">
        <f t="shared" si="23"/>
        <v/>
      </c>
      <c r="D260" s="327" t="str">
        <f t="shared" si="24"/>
        <v/>
      </c>
      <c r="E260" s="328"/>
      <c r="F260" s="328"/>
      <c r="G260" s="273" t="str">
        <f t="shared" si="25"/>
        <v/>
      </c>
      <c r="H260" s="273" t="str">
        <f t="shared" si="26"/>
        <v/>
      </c>
      <c r="I260" s="273" t="str">
        <f t="shared" si="27"/>
        <v/>
      </c>
      <c r="J260" s="187"/>
    </row>
    <row r="261" spans="1:10">
      <c r="A261" s="271" t="str">
        <f t="shared" si="21"/>
        <v/>
      </c>
      <c r="B261" s="272" t="str">
        <f t="shared" si="22"/>
        <v/>
      </c>
      <c r="C261" s="307" t="str">
        <f t="shared" si="23"/>
        <v/>
      </c>
      <c r="D261" s="327" t="str">
        <f t="shared" si="24"/>
        <v/>
      </c>
      <c r="E261" s="328"/>
      <c r="F261" s="328"/>
      <c r="G261" s="273" t="str">
        <f t="shared" si="25"/>
        <v/>
      </c>
      <c r="H261" s="273" t="str">
        <f t="shared" si="26"/>
        <v/>
      </c>
      <c r="I261" s="273" t="str">
        <f t="shared" si="27"/>
        <v/>
      </c>
      <c r="J261" s="187"/>
    </row>
    <row r="262" spans="1:10">
      <c r="A262" s="271" t="str">
        <f t="shared" si="21"/>
        <v/>
      </c>
      <c r="B262" s="272" t="str">
        <f t="shared" si="22"/>
        <v/>
      </c>
      <c r="C262" s="307" t="str">
        <f t="shared" si="23"/>
        <v/>
      </c>
      <c r="D262" s="327" t="str">
        <f t="shared" si="24"/>
        <v/>
      </c>
      <c r="E262" s="328"/>
      <c r="F262" s="328"/>
      <c r="G262" s="273" t="str">
        <f t="shared" si="25"/>
        <v/>
      </c>
      <c r="H262" s="273" t="str">
        <f t="shared" si="26"/>
        <v/>
      </c>
      <c r="I262" s="273" t="str">
        <f t="shared" si="27"/>
        <v/>
      </c>
      <c r="J262" s="187"/>
    </row>
    <row r="263" spans="1:10">
      <c r="A263" s="271" t="str">
        <f t="shared" si="21"/>
        <v/>
      </c>
      <c r="B263" s="272" t="str">
        <f t="shared" si="22"/>
        <v/>
      </c>
      <c r="C263" s="307" t="str">
        <f t="shared" si="23"/>
        <v/>
      </c>
      <c r="D263" s="327" t="str">
        <f t="shared" si="24"/>
        <v/>
      </c>
      <c r="E263" s="328"/>
      <c r="F263" s="328"/>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7" t="str">
        <f t="shared" ref="D264:D327" si="31">IF(ROW()-7&lt;=筆數,VLOOKUP(ROW()-7,日記表,11,FALSE),"")</f>
        <v/>
      </c>
      <c r="E264" s="328"/>
      <c r="F264" s="328"/>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7" t="str">
        <f t="shared" si="31"/>
        <v/>
      </c>
      <c r="E265" s="328"/>
      <c r="F265" s="328"/>
      <c r="G265" s="273" t="str">
        <f t="shared" si="32"/>
        <v/>
      </c>
      <c r="H265" s="273" t="str">
        <f t="shared" si="33"/>
        <v/>
      </c>
      <c r="I265" s="273" t="str">
        <f t="shared" si="34"/>
        <v/>
      </c>
      <c r="J265" s="187"/>
    </row>
    <row r="266" spans="1:10">
      <c r="A266" s="271" t="str">
        <f t="shared" si="28"/>
        <v/>
      </c>
      <c r="B266" s="272" t="str">
        <f t="shared" si="29"/>
        <v/>
      </c>
      <c r="C266" s="307" t="str">
        <f t="shared" si="30"/>
        <v/>
      </c>
      <c r="D266" s="327" t="str">
        <f t="shared" si="31"/>
        <v/>
      </c>
      <c r="E266" s="328"/>
      <c r="F266" s="328"/>
      <c r="G266" s="273" t="str">
        <f t="shared" si="32"/>
        <v/>
      </c>
      <c r="H266" s="273" t="str">
        <f t="shared" si="33"/>
        <v/>
      </c>
      <c r="I266" s="273" t="str">
        <f t="shared" si="34"/>
        <v/>
      </c>
      <c r="J266" s="187"/>
    </row>
    <row r="267" spans="1:10">
      <c r="A267" s="271" t="str">
        <f t="shared" si="28"/>
        <v/>
      </c>
      <c r="B267" s="272" t="str">
        <f t="shared" si="29"/>
        <v/>
      </c>
      <c r="C267" s="307" t="str">
        <f t="shared" si="30"/>
        <v/>
      </c>
      <c r="D267" s="327" t="str">
        <f t="shared" si="31"/>
        <v/>
      </c>
      <c r="E267" s="328"/>
      <c r="F267" s="328"/>
      <c r="G267" s="273" t="str">
        <f t="shared" si="32"/>
        <v/>
      </c>
      <c r="H267" s="273" t="str">
        <f t="shared" si="33"/>
        <v/>
      </c>
      <c r="I267" s="273" t="str">
        <f t="shared" si="34"/>
        <v/>
      </c>
      <c r="J267" s="187"/>
    </row>
    <row r="268" spans="1:10">
      <c r="A268" s="271" t="str">
        <f t="shared" si="28"/>
        <v/>
      </c>
      <c r="B268" s="272" t="str">
        <f t="shared" si="29"/>
        <v/>
      </c>
      <c r="C268" s="307" t="str">
        <f t="shared" si="30"/>
        <v/>
      </c>
      <c r="D268" s="327" t="str">
        <f t="shared" si="31"/>
        <v/>
      </c>
      <c r="E268" s="328"/>
      <c r="F268" s="328"/>
      <c r="G268" s="273" t="str">
        <f t="shared" si="32"/>
        <v/>
      </c>
      <c r="H268" s="273" t="str">
        <f t="shared" si="33"/>
        <v/>
      </c>
      <c r="I268" s="273" t="str">
        <f t="shared" si="34"/>
        <v/>
      </c>
      <c r="J268" s="187"/>
    </row>
    <row r="269" spans="1:10">
      <c r="A269" s="271" t="str">
        <f t="shared" si="28"/>
        <v/>
      </c>
      <c r="B269" s="272" t="str">
        <f t="shared" si="29"/>
        <v/>
      </c>
      <c r="C269" s="307" t="str">
        <f t="shared" si="30"/>
        <v/>
      </c>
      <c r="D269" s="327" t="str">
        <f t="shared" si="31"/>
        <v/>
      </c>
      <c r="E269" s="328"/>
      <c r="F269" s="328"/>
      <c r="G269" s="273" t="str">
        <f t="shared" si="32"/>
        <v/>
      </c>
      <c r="H269" s="273" t="str">
        <f t="shared" si="33"/>
        <v/>
      </c>
      <c r="I269" s="273" t="str">
        <f t="shared" si="34"/>
        <v/>
      </c>
      <c r="J269" s="187"/>
    </row>
    <row r="270" spans="1:10">
      <c r="A270" s="271" t="str">
        <f t="shared" si="28"/>
        <v/>
      </c>
      <c r="B270" s="272" t="str">
        <f t="shared" si="29"/>
        <v/>
      </c>
      <c r="C270" s="307" t="str">
        <f t="shared" si="30"/>
        <v/>
      </c>
      <c r="D270" s="327" t="str">
        <f t="shared" si="31"/>
        <v/>
      </c>
      <c r="E270" s="328"/>
      <c r="F270" s="328"/>
      <c r="G270" s="273" t="str">
        <f t="shared" si="32"/>
        <v/>
      </c>
      <c r="H270" s="273" t="str">
        <f t="shared" si="33"/>
        <v/>
      </c>
      <c r="I270" s="273" t="str">
        <f t="shared" si="34"/>
        <v/>
      </c>
      <c r="J270" s="187"/>
    </row>
    <row r="271" spans="1:10">
      <c r="A271" s="271" t="str">
        <f t="shared" si="28"/>
        <v/>
      </c>
      <c r="B271" s="272" t="str">
        <f t="shared" si="29"/>
        <v/>
      </c>
      <c r="C271" s="307" t="str">
        <f t="shared" si="30"/>
        <v/>
      </c>
      <c r="D271" s="327" t="str">
        <f t="shared" si="31"/>
        <v/>
      </c>
      <c r="E271" s="328"/>
      <c r="F271" s="328"/>
      <c r="G271" s="273" t="str">
        <f t="shared" si="32"/>
        <v/>
      </c>
      <c r="H271" s="273" t="str">
        <f t="shared" si="33"/>
        <v/>
      </c>
      <c r="I271" s="273" t="str">
        <f t="shared" si="34"/>
        <v/>
      </c>
      <c r="J271" s="187"/>
    </row>
    <row r="272" spans="1:10">
      <c r="A272" s="271" t="str">
        <f t="shared" si="28"/>
        <v/>
      </c>
      <c r="B272" s="272" t="str">
        <f t="shared" si="29"/>
        <v/>
      </c>
      <c r="C272" s="307" t="str">
        <f t="shared" si="30"/>
        <v/>
      </c>
      <c r="D272" s="327" t="str">
        <f t="shared" si="31"/>
        <v/>
      </c>
      <c r="E272" s="328"/>
      <c r="F272" s="328"/>
      <c r="G272" s="273" t="str">
        <f t="shared" si="32"/>
        <v/>
      </c>
      <c r="H272" s="273" t="str">
        <f t="shared" si="33"/>
        <v/>
      </c>
      <c r="I272" s="273" t="str">
        <f t="shared" si="34"/>
        <v/>
      </c>
      <c r="J272" s="187"/>
    </row>
    <row r="273" spans="1:10">
      <c r="A273" s="271" t="str">
        <f t="shared" si="28"/>
        <v/>
      </c>
      <c r="B273" s="272" t="str">
        <f t="shared" si="29"/>
        <v/>
      </c>
      <c r="C273" s="307" t="str">
        <f t="shared" si="30"/>
        <v/>
      </c>
      <c r="D273" s="327" t="str">
        <f t="shared" si="31"/>
        <v/>
      </c>
      <c r="E273" s="328"/>
      <c r="F273" s="328"/>
      <c r="G273" s="273" t="str">
        <f t="shared" si="32"/>
        <v/>
      </c>
      <c r="H273" s="273" t="str">
        <f t="shared" si="33"/>
        <v/>
      </c>
      <c r="I273" s="273" t="str">
        <f t="shared" si="34"/>
        <v/>
      </c>
      <c r="J273" s="187"/>
    </row>
    <row r="274" spans="1:10">
      <c r="A274" s="271" t="str">
        <f t="shared" si="28"/>
        <v/>
      </c>
      <c r="B274" s="272" t="str">
        <f t="shared" si="29"/>
        <v/>
      </c>
      <c r="C274" s="307" t="str">
        <f t="shared" si="30"/>
        <v/>
      </c>
      <c r="D274" s="327" t="str">
        <f t="shared" si="31"/>
        <v/>
      </c>
      <c r="E274" s="328"/>
      <c r="F274" s="328"/>
      <c r="G274" s="273" t="str">
        <f t="shared" si="32"/>
        <v/>
      </c>
      <c r="H274" s="273" t="str">
        <f t="shared" si="33"/>
        <v/>
      </c>
      <c r="I274" s="273" t="str">
        <f t="shared" si="34"/>
        <v/>
      </c>
      <c r="J274" s="187"/>
    </row>
    <row r="275" spans="1:10">
      <c r="A275" s="271" t="str">
        <f t="shared" si="28"/>
        <v/>
      </c>
      <c r="B275" s="272" t="str">
        <f t="shared" si="29"/>
        <v/>
      </c>
      <c r="C275" s="307" t="str">
        <f t="shared" si="30"/>
        <v/>
      </c>
      <c r="D275" s="327" t="str">
        <f t="shared" si="31"/>
        <v/>
      </c>
      <c r="E275" s="328"/>
      <c r="F275" s="328"/>
      <c r="G275" s="273" t="str">
        <f t="shared" si="32"/>
        <v/>
      </c>
      <c r="H275" s="273" t="str">
        <f t="shared" si="33"/>
        <v/>
      </c>
      <c r="I275" s="273" t="str">
        <f t="shared" si="34"/>
        <v/>
      </c>
      <c r="J275" s="187"/>
    </row>
    <row r="276" spans="1:10">
      <c r="A276" s="271" t="str">
        <f t="shared" si="28"/>
        <v/>
      </c>
      <c r="B276" s="272" t="str">
        <f t="shared" si="29"/>
        <v/>
      </c>
      <c r="C276" s="307" t="str">
        <f t="shared" si="30"/>
        <v/>
      </c>
      <c r="D276" s="327" t="str">
        <f t="shared" si="31"/>
        <v/>
      </c>
      <c r="E276" s="328"/>
      <c r="F276" s="328"/>
      <c r="G276" s="273" t="str">
        <f t="shared" si="32"/>
        <v/>
      </c>
      <c r="H276" s="273" t="str">
        <f t="shared" si="33"/>
        <v/>
      </c>
      <c r="I276" s="273" t="str">
        <f t="shared" si="34"/>
        <v/>
      </c>
      <c r="J276" s="187"/>
    </row>
    <row r="277" spans="1:10">
      <c r="A277" s="271" t="str">
        <f t="shared" si="28"/>
        <v/>
      </c>
      <c r="B277" s="272" t="str">
        <f t="shared" si="29"/>
        <v/>
      </c>
      <c r="C277" s="307" t="str">
        <f t="shared" si="30"/>
        <v/>
      </c>
      <c r="D277" s="327" t="str">
        <f t="shared" si="31"/>
        <v/>
      </c>
      <c r="E277" s="328"/>
      <c r="F277" s="328"/>
      <c r="G277" s="273" t="str">
        <f t="shared" si="32"/>
        <v/>
      </c>
      <c r="H277" s="273" t="str">
        <f t="shared" si="33"/>
        <v/>
      </c>
      <c r="I277" s="273" t="str">
        <f t="shared" si="34"/>
        <v/>
      </c>
      <c r="J277" s="187"/>
    </row>
    <row r="278" spans="1:10">
      <c r="A278" s="271" t="str">
        <f t="shared" si="28"/>
        <v/>
      </c>
      <c r="B278" s="272" t="str">
        <f t="shared" si="29"/>
        <v/>
      </c>
      <c r="C278" s="307" t="str">
        <f t="shared" si="30"/>
        <v/>
      </c>
      <c r="D278" s="327" t="str">
        <f t="shared" si="31"/>
        <v/>
      </c>
      <c r="E278" s="328"/>
      <c r="F278" s="328"/>
      <c r="G278" s="273" t="str">
        <f t="shared" si="32"/>
        <v/>
      </c>
      <c r="H278" s="273" t="str">
        <f t="shared" si="33"/>
        <v/>
      </c>
      <c r="I278" s="273" t="str">
        <f t="shared" si="34"/>
        <v/>
      </c>
      <c r="J278" s="187"/>
    </row>
    <row r="279" spans="1:10">
      <c r="A279" s="271" t="str">
        <f t="shared" si="28"/>
        <v/>
      </c>
      <c r="B279" s="272" t="str">
        <f t="shared" si="29"/>
        <v/>
      </c>
      <c r="C279" s="307" t="str">
        <f t="shared" si="30"/>
        <v/>
      </c>
      <c r="D279" s="327" t="str">
        <f t="shared" si="31"/>
        <v/>
      </c>
      <c r="E279" s="328"/>
      <c r="F279" s="328"/>
      <c r="G279" s="273" t="str">
        <f t="shared" si="32"/>
        <v/>
      </c>
      <c r="H279" s="273" t="str">
        <f t="shared" si="33"/>
        <v/>
      </c>
      <c r="I279" s="273" t="str">
        <f t="shared" si="34"/>
        <v/>
      </c>
      <c r="J279" s="187"/>
    </row>
    <row r="280" spans="1:10">
      <c r="A280" s="271" t="str">
        <f t="shared" si="28"/>
        <v/>
      </c>
      <c r="B280" s="272" t="str">
        <f t="shared" si="29"/>
        <v/>
      </c>
      <c r="C280" s="307" t="str">
        <f t="shared" si="30"/>
        <v/>
      </c>
      <c r="D280" s="327" t="str">
        <f t="shared" si="31"/>
        <v/>
      </c>
      <c r="E280" s="328"/>
      <c r="F280" s="328"/>
      <c r="G280" s="273" t="str">
        <f t="shared" si="32"/>
        <v/>
      </c>
      <c r="H280" s="273" t="str">
        <f t="shared" si="33"/>
        <v/>
      </c>
      <c r="I280" s="273" t="str">
        <f t="shared" si="34"/>
        <v/>
      </c>
      <c r="J280" s="187"/>
    </row>
    <row r="281" spans="1:10">
      <c r="A281" s="271" t="str">
        <f t="shared" si="28"/>
        <v/>
      </c>
      <c r="B281" s="272" t="str">
        <f t="shared" si="29"/>
        <v/>
      </c>
      <c r="C281" s="307" t="str">
        <f t="shared" si="30"/>
        <v/>
      </c>
      <c r="D281" s="327" t="str">
        <f t="shared" si="31"/>
        <v/>
      </c>
      <c r="E281" s="328"/>
      <c r="F281" s="328"/>
      <c r="G281" s="273" t="str">
        <f t="shared" si="32"/>
        <v/>
      </c>
      <c r="H281" s="273" t="str">
        <f t="shared" si="33"/>
        <v/>
      </c>
      <c r="I281" s="273" t="str">
        <f t="shared" si="34"/>
        <v/>
      </c>
      <c r="J281" s="187"/>
    </row>
    <row r="282" spans="1:10">
      <c r="A282" s="271" t="str">
        <f t="shared" si="28"/>
        <v/>
      </c>
      <c r="B282" s="272" t="str">
        <f t="shared" si="29"/>
        <v/>
      </c>
      <c r="C282" s="307" t="str">
        <f t="shared" si="30"/>
        <v/>
      </c>
      <c r="D282" s="327" t="str">
        <f t="shared" si="31"/>
        <v/>
      </c>
      <c r="E282" s="328"/>
      <c r="F282" s="328"/>
      <c r="G282" s="273" t="str">
        <f t="shared" si="32"/>
        <v/>
      </c>
      <c r="H282" s="273" t="str">
        <f t="shared" si="33"/>
        <v/>
      </c>
      <c r="I282" s="273" t="str">
        <f t="shared" si="34"/>
        <v/>
      </c>
      <c r="J282" s="187"/>
    </row>
    <row r="283" spans="1:10">
      <c r="A283" s="271" t="str">
        <f t="shared" si="28"/>
        <v/>
      </c>
      <c r="B283" s="272" t="str">
        <f t="shared" si="29"/>
        <v/>
      </c>
      <c r="C283" s="307" t="str">
        <f t="shared" si="30"/>
        <v/>
      </c>
      <c r="D283" s="327" t="str">
        <f t="shared" si="31"/>
        <v/>
      </c>
      <c r="E283" s="328"/>
      <c r="F283" s="328"/>
      <c r="G283" s="273" t="str">
        <f t="shared" si="32"/>
        <v/>
      </c>
      <c r="H283" s="273" t="str">
        <f t="shared" si="33"/>
        <v/>
      </c>
      <c r="I283" s="273" t="str">
        <f t="shared" si="34"/>
        <v/>
      </c>
      <c r="J283" s="187"/>
    </row>
    <row r="284" spans="1:10">
      <c r="A284" s="271" t="str">
        <f t="shared" si="28"/>
        <v/>
      </c>
      <c r="B284" s="272" t="str">
        <f t="shared" si="29"/>
        <v/>
      </c>
      <c r="C284" s="307" t="str">
        <f t="shared" si="30"/>
        <v/>
      </c>
      <c r="D284" s="327" t="str">
        <f t="shared" si="31"/>
        <v/>
      </c>
      <c r="E284" s="328"/>
      <c r="F284" s="328"/>
      <c r="G284" s="273" t="str">
        <f t="shared" si="32"/>
        <v/>
      </c>
      <c r="H284" s="273" t="str">
        <f t="shared" si="33"/>
        <v/>
      </c>
      <c r="I284" s="273" t="str">
        <f t="shared" si="34"/>
        <v/>
      </c>
      <c r="J284" s="187"/>
    </row>
    <row r="285" spans="1:10">
      <c r="A285" s="271" t="str">
        <f t="shared" si="28"/>
        <v/>
      </c>
      <c r="B285" s="272" t="str">
        <f t="shared" si="29"/>
        <v/>
      </c>
      <c r="C285" s="307" t="str">
        <f t="shared" si="30"/>
        <v/>
      </c>
      <c r="D285" s="327" t="str">
        <f t="shared" si="31"/>
        <v/>
      </c>
      <c r="E285" s="328"/>
      <c r="F285" s="328"/>
      <c r="G285" s="273" t="str">
        <f t="shared" si="32"/>
        <v/>
      </c>
      <c r="H285" s="273" t="str">
        <f t="shared" si="33"/>
        <v/>
      </c>
      <c r="I285" s="273" t="str">
        <f t="shared" si="34"/>
        <v/>
      </c>
      <c r="J285" s="187"/>
    </row>
    <row r="286" spans="1:10">
      <c r="A286" s="271" t="str">
        <f t="shared" si="28"/>
        <v/>
      </c>
      <c r="B286" s="272" t="str">
        <f t="shared" si="29"/>
        <v/>
      </c>
      <c r="C286" s="307" t="str">
        <f t="shared" si="30"/>
        <v/>
      </c>
      <c r="D286" s="327" t="str">
        <f t="shared" si="31"/>
        <v/>
      </c>
      <c r="E286" s="328"/>
      <c r="F286" s="328"/>
      <c r="G286" s="273" t="str">
        <f t="shared" si="32"/>
        <v/>
      </c>
      <c r="H286" s="273" t="str">
        <f t="shared" si="33"/>
        <v/>
      </c>
      <c r="I286" s="273" t="str">
        <f t="shared" si="34"/>
        <v/>
      </c>
      <c r="J286" s="187"/>
    </row>
    <row r="287" spans="1:10">
      <c r="A287" s="271" t="str">
        <f t="shared" si="28"/>
        <v/>
      </c>
      <c r="B287" s="272" t="str">
        <f t="shared" si="29"/>
        <v/>
      </c>
      <c r="C287" s="307" t="str">
        <f t="shared" si="30"/>
        <v/>
      </c>
      <c r="D287" s="327" t="str">
        <f t="shared" si="31"/>
        <v/>
      </c>
      <c r="E287" s="328"/>
      <c r="F287" s="328"/>
      <c r="G287" s="273" t="str">
        <f t="shared" si="32"/>
        <v/>
      </c>
      <c r="H287" s="273" t="str">
        <f t="shared" si="33"/>
        <v/>
      </c>
      <c r="I287" s="273" t="str">
        <f t="shared" si="34"/>
        <v/>
      </c>
      <c r="J287" s="187"/>
    </row>
    <row r="288" spans="1:10">
      <c r="A288" s="271" t="str">
        <f t="shared" si="28"/>
        <v/>
      </c>
      <c r="B288" s="272" t="str">
        <f t="shared" si="29"/>
        <v/>
      </c>
      <c r="C288" s="307" t="str">
        <f t="shared" si="30"/>
        <v/>
      </c>
      <c r="D288" s="327" t="str">
        <f t="shared" si="31"/>
        <v/>
      </c>
      <c r="E288" s="328"/>
      <c r="F288" s="328"/>
      <c r="G288" s="273" t="str">
        <f t="shared" si="32"/>
        <v/>
      </c>
      <c r="H288" s="273" t="str">
        <f t="shared" si="33"/>
        <v/>
      </c>
      <c r="I288" s="273" t="str">
        <f t="shared" si="34"/>
        <v/>
      </c>
      <c r="J288" s="187"/>
    </row>
    <row r="289" spans="1:10">
      <c r="A289" s="271" t="str">
        <f t="shared" si="28"/>
        <v/>
      </c>
      <c r="B289" s="272" t="str">
        <f t="shared" si="29"/>
        <v/>
      </c>
      <c r="C289" s="307" t="str">
        <f t="shared" si="30"/>
        <v/>
      </c>
      <c r="D289" s="327" t="str">
        <f t="shared" si="31"/>
        <v/>
      </c>
      <c r="E289" s="328"/>
      <c r="F289" s="328"/>
      <c r="G289" s="273" t="str">
        <f t="shared" si="32"/>
        <v/>
      </c>
      <c r="H289" s="273" t="str">
        <f t="shared" si="33"/>
        <v/>
      </c>
      <c r="I289" s="273" t="str">
        <f t="shared" si="34"/>
        <v/>
      </c>
      <c r="J289" s="187"/>
    </row>
    <row r="290" spans="1:10">
      <c r="A290" s="271" t="str">
        <f t="shared" si="28"/>
        <v/>
      </c>
      <c r="B290" s="272" t="str">
        <f t="shared" si="29"/>
        <v/>
      </c>
      <c r="C290" s="307" t="str">
        <f t="shared" si="30"/>
        <v/>
      </c>
      <c r="D290" s="327" t="str">
        <f t="shared" si="31"/>
        <v/>
      </c>
      <c r="E290" s="328"/>
      <c r="F290" s="328"/>
      <c r="G290" s="273" t="str">
        <f t="shared" si="32"/>
        <v/>
      </c>
      <c r="H290" s="273" t="str">
        <f t="shared" si="33"/>
        <v/>
      </c>
      <c r="I290" s="273" t="str">
        <f t="shared" si="34"/>
        <v/>
      </c>
      <c r="J290" s="187"/>
    </row>
    <row r="291" spans="1:10">
      <c r="A291" s="271" t="str">
        <f t="shared" si="28"/>
        <v/>
      </c>
      <c r="B291" s="272" t="str">
        <f t="shared" si="29"/>
        <v/>
      </c>
      <c r="C291" s="307" t="str">
        <f t="shared" si="30"/>
        <v/>
      </c>
      <c r="D291" s="327" t="str">
        <f t="shared" si="31"/>
        <v/>
      </c>
      <c r="E291" s="328"/>
      <c r="F291" s="328"/>
      <c r="G291" s="273" t="str">
        <f t="shared" si="32"/>
        <v/>
      </c>
      <c r="H291" s="273" t="str">
        <f t="shared" si="33"/>
        <v/>
      </c>
      <c r="I291" s="273" t="str">
        <f t="shared" si="34"/>
        <v/>
      </c>
      <c r="J291" s="187"/>
    </row>
    <row r="292" spans="1:10">
      <c r="A292" s="271" t="str">
        <f t="shared" si="28"/>
        <v/>
      </c>
      <c r="B292" s="272" t="str">
        <f t="shared" si="29"/>
        <v/>
      </c>
      <c r="C292" s="307" t="str">
        <f t="shared" si="30"/>
        <v/>
      </c>
      <c r="D292" s="327" t="str">
        <f t="shared" si="31"/>
        <v/>
      </c>
      <c r="E292" s="328"/>
      <c r="F292" s="328"/>
      <c r="G292" s="273" t="str">
        <f t="shared" si="32"/>
        <v/>
      </c>
      <c r="H292" s="273" t="str">
        <f t="shared" si="33"/>
        <v/>
      </c>
      <c r="I292" s="273" t="str">
        <f t="shared" si="34"/>
        <v/>
      </c>
      <c r="J292" s="187"/>
    </row>
    <row r="293" spans="1:10">
      <c r="A293" s="271" t="str">
        <f t="shared" si="28"/>
        <v/>
      </c>
      <c r="B293" s="272" t="str">
        <f t="shared" si="29"/>
        <v/>
      </c>
      <c r="C293" s="307" t="str">
        <f t="shared" si="30"/>
        <v/>
      </c>
      <c r="D293" s="327" t="str">
        <f t="shared" si="31"/>
        <v/>
      </c>
      <c r="E293" s="328"/>
      <c r="F293" s="328"/>
      <c r="G293" s="273" t="str">
        <f t="shared" si="32"/>
        <v/>
      </c>
      <c r="H293" s="273" t="str">
        <f t="shared" si="33"/>
        <v/>
      </c>
      <c r="I293" s="273" t="str">
        <f t="shared" si="34"/>
        <v/>
      </c>
      <c r="J293" s="187"/>
    </row>
    <row r="294" spans="1:10">
      <c r="A294" s="271" t="str">
        <f t="shared" si="28"/>
        <v/>
      </c>
      <c r="B294" s="272" t="str">
        <f t="shared" si="29"/>
        <v/>
      </c>
      <c r="C294" s="307" t="str">
        <f t="shared" si="30"/>
        <v/>
      </c>
      <c r="D294" s="327" t="str">
        <f t="shared" si="31"/>
        <v/>
      </c>
      <c r="E294" s="328"/>
      <c r="F294" s="328"/>
      <c r="G294" s="273" t="str">
        <f t="shared" si="32"/>
        <v/>
      </c>
      <c r="H294" s="273" t="str">
        <f t="shared" si="33"/>
        <v/>
      </c>
      <c r="I294" s="273" t="str">
        <f t="shared" si="34"/>
        <v/>
      </c>
      <c r="J294" s="187"/>
    </row>
    <row r="295" spans="1:10">
      <c r="A295" s="271" t="str">
        <f t="shared" si="28"/>
        <v/>
      </c>
      <c r="B295" s="272" t="str">
        <f t="shared" si="29"/>
        <v/>
      </c>
      <c r="C295" s="307" t="str">
        <f t="shared" si="30"/>
        <v/>
      </c>
      <c r="D295" s="327" t="str">
        <f t="shared" si="31"/>
        <v/>
      </c>
      <c r="E295" s="328"/>
      <c r="F295" s="328"/>
      <c r="G295" s="273" t="str">
        <f t="shared" si="32"/>
        <v/>
      </c>
      <c r="H295" s="273" t="str">
        <f t="shared" si="33"/>
        <v/>
      </c>
      <c r="I295" s="273" t="str">
        <f t="shared" si="34"/>
        <v/>
      </c>
      <c r="J295" s="187"/>
    </row>
    <row r="296" spans="1:10">
      <c r="A296" s="271" t="str">
        <f t="shared" si="28"/>
        <v/>
      </c>
      <c r="B296" s="272" t="str">
        <f t="shared" si="29"/>
        <v/>
      </c>
      <c r="C296" s="307" t="str">
        <f t="shared" si="30"/>
        <v/>
      </c>
      <c r="D296" s="327" t="str">
        <f t="shared" si="31"/>
        <v/>
      </c>
      <c r="E296" s="328"/>
      <c r="F296" s="328"/>
      <c r="G296" s="273" t="str">
        <f t="shared" si="32"/>
        <v/>
      </c>
      <c r="H296" s="273" t="str">
        <f t="shared" si="33"/>
        <v/>
      </c>
      <c r="I296" s="273" t="str">
        <f t="shared" si="34"/>
        <v/>
      </c>
      <c r="J296" s="187"/>
    </row>
    <row r="297" spans="1:10">
      <c r="A297" s="271" t="str">
        <f t="shared" si="28"/>
        <v/>
      </c>
      <c r="B297" s="272" t="str">
        <f t="shared" si="29"/>
        <v/>
      </c>
      <c r="C297" s="307" t="str">
        <f t="shared" si="30"/>
        <v/>
      </c>
      <c r="D297" s="327" t="str">
        <f t="shared" si="31"/>
        <v/>
      </c>
      <c r="E297" s="328"/>
      <c r="F297" s="328"/>
      <c r="G297" s="273" t="str">
        <f t="shared" si="32"/>
        <v/>
      </c>
      <c r="H297" s="273" t="str">
        <f t="shared" si="33"/>
        <v/>
      </c>
      <c r="I297" s="273" t="str">
        <f t="shared" si="34"/>
        <v/>
      </c>
      <c r="J297" s="187"/>
    </row>
    <row r="298" spans="1:10">
      <c r="A298" s="271" t="str">
        <f t="shared" si="28"/>
        <v/>
      </c>
      <c r="B298" s="272" t="str">
        <f t="shared" si="29"/>
        <v/>
      </c>
      <c r="C298" s="307" t="str">
        <f t="shared" si="30"/>
        <v/>
      </c>
      <c r="D298" s="327" t="str">
        <f t="shared" si="31"/>
        <v/>
      </c>
      <c r="E298" s="328"/>
      <c r="F298" s="328"/>
      <c r="G298" s="273" t="str">
        <f t="shared" si="32"/>
        <v/>
      </c>
      <c r="H298" s="273" t="str">
        <f t="shared" si="33"/>
        <v/>
      </c>
      <c r="I298" s="273" t="str">
        <f t="shared" si="34"/>
        <v/>
      </c>
      <c r="J298" s="187"/>
    </row>
    <row r="299" spans="1:10">
      <c r="A299" s="271" t="str">
        <f t="shared" si="28"/>
        <v/>
      </c>
      <c r="B299" s="272" t="str">
        <f t="shared" si="29"/>
        <v/>
      </c>
      <c r="C299" s="307" t="str">
        <f t="shared" si="30"/>
        <v/>
      </c>
      <c r="D299" s="327" t="str">
        <f t="shared" si="31"/>
        <v/>
      </c>
      <c r="E299" s="328"/>
      <c r="F299" s="328"/>
      <c r="G299" s="273" t="str">
        <f t="shared" si="32"/>
        <v/>
      </c>
      <c r="H299" s="273" t="str">
        <f t="shared" si="33"/>
        <v/>
      </c>
      <c r="I299" s="273" t="str">
        <f t="shared" si="34"/>
        <v/>
      </c>
      <c r="J299" s="187"/>
    </row>
    <row r="300" spans="1:10">
      <c r="A300" s="271" t="str">
        <f t="shared" si="28"/>
        <v/>
      </c>
      <c r="B300" s="272" t="str">
        <f t="shared" si="29"/>
        <v/>
      </c>
      <c r="C300" s="307" t="str">
        <f t="shared" si="30"/>
        <v/>
      </c>
      <c r="D300" s="327" t="str">
        <f t="shared" si="31"/>
        <v/>
      </c>
      <c r="E300" s="328"/>
      <c r="F300" s="328"/>
      <c r="G300" s="273" t="str">
        <f t="shared" si="32"/>
        <v/>
      </c>
      <c r="H300" s="273" t="str">
        <f t="shared" si="33"/>
        <v/>
      </c>
      <c r="I300" s="273" t="str">
        <f t="shared" si="34"/>
        <v/>
      </c>
      <c r="J300" s="187"/>
    </row>
    <row r="301" spans="1:10">
      <c r="A301" s="271" t="str">
        <f t="shared" si="28"/>
        <v/>
      </c>
      <c r="B301" s="272" t="str">
        <f t="shared" si="29"/>
        <v/>
      </c>
      <c r="C301" s="307" t="str">
        <f t="shared" si="30"/>
        <v/>
      </c>
      <c r="D301" s="327" t="str">
        <f t="shared" si="31"/>
        <v/>
      </c>
      <c r="E301" s="328"/>
      <c r="F301" s="328"/>
      <c r="G301" s="273" t="str">
        <f t="shared" si="32"/>
        <v/>
      </c>
      <c r="H301" s="273" t="str">
        <f t="shared" si="33"/>
        <v/>
      </c>
      <c r="I301" s="273" t="str">
        <f t="shared" si="34"/>
        <v/>
      </c>
      <c r="J301" s="187"/>
    </row>
    <row r="302" spans="1:10">
      <c r="A302" s="271" t="str">
        <f t="shared" si="28"/>
        <v/>
      </c>
      <c r="B302" s="272" t="str">
        <f t="shared" si="29"/>
        <v/>
      </c>
      <c r="C302" s="307" t="str">
        <f t="shared" si="30"/>
        <v/>
      </c>
      <c r="D302" s="327" t="str">
        <f t="shared" si="31"/>
        <v/>
      </c>
      <c r="E302" s="328"/>
      <c r="F302" s="328"/>
      <c r="G302" s="273" t="str">
        <f t="shared" si="32"/>
        <v/>
      </c>
      <c r="H302" s="273" t="str">
        <f t="shared" si="33"/>
        <v/>
      </c>
      <c r="I302" s="273" t="str">
        <f t="shared" si="34"/>
        <v/>
      </c>
      <c r="J302" s="187"/>
    </row>
    <row r="303" spans="1:10">
      <c r="A303" s="271" t="str">
        <f t="shared" si="28"/>
        <v/>
      </c>
      <c r="B303" s="272" t="str">
        <f t="shared" si="29"/>
        <v/>
      </c>
      <c r="C303" s="307" t="str">
        <f t="shared" si="30"/>
        <v/>
      </c>
      <c r="D303" s="327" t="str">
        <f t="shared" si="31"/>
        <v/>
      </c>
      <c r="E303" s="328"/>
      <c r="F303" s="328"/>
      <c r="G303" s="273" t="str">
        <f t="shared" si="32"/>
        <v/>
      </c>
      <c r="H303" s="273" t="str">
        <f t="shared" si="33"/>
        <v/>
      </c>
      <c r="I303" s="273" t="str">
        <f t="shared" si="34"/>
        <v/>
      </c>
      <c r="J303" s="187"/>
    </row>
    <row r="304" spans="1:10">
      <c r="A304" s="271" t="str">
        <f t="shared" si="28"/>
        <v/>
      </c>
      <c r="B304" s="272" t="str">
        <f t="shared" si="29"/>
        <v/>
      </c>
      <c r="C304" s="307" t="str">
        <f t="shared" si="30"/>
        <v/>
      </c>
      <c r="D304" s="327" t="str">
        <f t="shared" si="31"/>
        <v/>
      </c>
      <c r="E304" s="328"/>
      <c r="F304" s="328"/>
      <c r="G304" s="273" t="str">
        <f t="shared" si="32"/>
        <v/>
      </c>
      <c r="H304" s="273" t="str">
        <f t="shared" si="33"/>
        <v/>
      </c>
      <c r="I304" s="273" t="str">
        <f t="shared" si="34"/>
        <v/>
      </c>
      <c r="J304" s="187"/>
    </row>
    <row r="305" spans="1:10">
      <c r="A305" s="271" t="str">
        <f t="shared" si="28"/>
        <v/>
      </c>
      <c r="B305" s="272" t="str">
        <f t="shared" si="29"/>
        <v/>
      </c>
      <c r="C305" s="307" t="str">
        <f t="shared" si="30"/>
        <v/>
      </c>
      <c r="D305" s="327" t="str">
        <f t="shared" si="31"/>
        <v/>
      </c>
      <c r="E305" s="328"/>
      <c r="F305" s="328"/>
      <c r="G305" s="273" t="str">
        <f t="shared" si="32"/>
        <v/>
      </c>
      <c r="H305" s="273" t="str">
        <f t="shared" si="33"/>
        <v/>
      </c>
      <c r="I305" s="273" t="str">
        <f t="shared" si="34"/>
        <v/>
      </c>
      <c r="J305" s="187"/>
    </row>
    <row r="306" spans="1:10">
      <c r="A306" s="271" t="str">
        <f t="shared" si="28"/>
        <v/>
      </c>
      <c r="B306" s="272" t="str">
        <f t="shared" si="29"/>
        <v/>
      </c>
      <c r="C306" s="307" t="str">
        <f t="shared" si="30"/>
        <v/>
      </c>
      <c r="D306" s="327" t="str">
        <f t="shared" si="31"/>
        <v/>
      </c>
      <c r="E306" s="328"/>
      <c r="F306" s="328"/>
      <c r="G306" s="273" t="str">
        <f t="shared" si="32"/>
        <v/>
      </c>
      <c r="H306" s="273" t="str">
        <f t="shared" si="33"/>
        <v/>
      </c>
      <c r="I306" s="273" t="str">
        <f t="shared" si="34"/>
        <v/>
      </c>
      <c r="J306" s="187"/>
    </row>
    <row r="307" spans="1:10">
      <c r="A307" s="271" t="str">
        <f t="shared" si="28"/>
        <v/>
      </c>
      <c r="B307" s="272" t="str">
        <f t="shared" si="29"/>
        <v/>
      </c>
      <c r="C307" s="307" t="str">
        <f t="shared" si="30"/>
        <v/>
      </c>
      <c r="D307" s="327" t="str">
        <f t="shared" si="31"/>
        <v/>
      </c>
      <c r="E307" s="328"/>
      <c r="F307" s="328"/>
      <c r="G307" s="273" t="str">
        <f t="shared" si="32"/>
        <v/>
      </c>
      <c r="H307" s="273" t="str">
        <f t="shared" si="33"/>
        <v/>
      </c>
      <c r="I307" s="273" t="str">
        <f t="shared" si="34"/>
        <v/>
      </c>
      <c r="J307" s="187"/>
    </row>
    <row r="308" spans="1:10">
      <c r="A308" s="271" t="str">
        <f t="shared" si="28"/>
        <v/>
      </c>
      <c r="B308" s="272" t="str">
        <f t="shared" si="29"/>
        <v/>
      </c>
      <c r="C308" s="307" t="str">
        <f t="shared" si="30"/>
        <v/>
      </c>
      <c r="D308" s="327" t="str">
        <f t="shared" si="31"/>
        <v/>
      </c>
      <c r="E308" s="328"/>
      <c r="F308" s="328"/>
      <c r="G308" s="273" t="str">
        <f t="shared" si="32"/>
        <v/>
      </c>
      <c r="H308" s="273" t="str">
        <f t="shared" si="33"/>
        <v/>
      </c>
      <c r="I308" s="273" t="str">
        <f t="shared" si="34"/>
        <v/>
      </c>
      <c r="J308" s="187"/>
    </row>
    <row r="309" spans="1:10">
      <c r="A309" s="271" t="str">
        <f t="shared" si="28"/>
        <v/>
      </c>
      <c r="B309" s="272" t="str">
        <f t="shared" si="29"/>
        <v/>
      </c>
      <c r="C309" s="307" t="str">
        <f t="shared" si="30"/>
        <v/>
      </c>
      <c r="D309" s="327" t="str">
        <f t="shared" si="31"/>
        <v/>
      </c>
      <c r="E309" s="328"/>
      <c r="F309" s="328"/>
      <c r="G309" s="273" t="str">
        <f t="shared" si="32"/>
        <v/>
      </c>
      <c r="H309" s="273" t="str">
        <f t="shared" si="33"/>
        <v/>
      </c>
      <c r="I309" s="273" t="str">
        <f t="shared" si="34"/>
        <v/>
      </c>
      <c r="J309" s="187"/>
    </row>
    <row r="310" spans="1:10">
      <c r="A310" s="271" t="str">
        <f t="shared" si="28"/>
        <v/>
      </c>
      <c r="B310" s="272" t="str">
        <f t="shared" si="29"/>
        <v/>
      </c>
      <c r="C310" s="307" t="str">
        <f t="shared" si="30"/>
        <v/>
      </c>
      <c r="D310" s="327" t="str">
        <f t="shared" si="31"/>
        <v/>
      </c>
      <c r="E310" s="328"/>
      <c r="F310" s="328"/>
      <c r="G310" s="273" t="str">
        <f t="shared" si="32"/>
        <v/>
      </c>
      <c r="H310" s="273" t="str">
        <f t="shared" si="33"/>
        <v/>
      </c>
      <c r="I310" s="273" t="str">
        <f t="shared" si="34"/>
        <v/>
      </c>
      <c r="J310" s="187"/>
    </row>
    <row r="311" spans="1:10">
      <c r="A311" s="271" t="str">
        <f t="shared" si="28"/>
        <v/>
      </c>
      <c r="B311" s="272" t="str">
        <f t="shared" si="29"/>
        <v/>
      </c>
      <c r="C311" s="307" t="str">
        <f t="shared" si="30"/>
        <v/>
      </c>
      <c r="D311" s="327" t="str">
        <f t="shared" si="31"/>
        <v/>
      </c>
      <c r="E311" s="328"/>
      <c r="F311" s="328"/>
      <c r="G311" s="273" t="str">
        <f t="shared" si="32"/>
        <v/>
      </c>
      <c r="H311" s="273" t="str">
        <f t="shared" si="33"/>
        <v/>
      </c>
      <c r="I311" s="273" t="str">
        <f t="shared" si="34"/>
        <v/>
      </c>
      <c r="J311" s="187"/>
    </row>
    <row r="312" spans="1:10">
      <c r="A312" s="271" t="str">
        <f t="shared" si="28"/>
        <v/>
      </c>
      <c r="B312" s="272" t="str">
        <f t="shared" si="29"/>
        <v/>
      </c>
      <c r="C312" s="307" t="str">
        <f t="shared" si="30"/>
        <v/>
      </c>
      <c r="D312" s="327" t="str">
        <f t="shared" si="31"/>
        <v/>
      </c>
      <c r="E312" s="328"/>
      <c r="F312" s="328"/>
      <c r="G312" s="273" t="str">
        <f t="shared" si="32"/>
        <v/>
      </c>
      <c r="H312" s="273" t="str">
        <f t="shared" si="33"/>
        <v/>
      </c>
      <c r="I312" s="273" t="str">
        <f t="shared" si="34"/>
        <v/>
      </c>
      <c r="J312" s="187"/>
    </row>
    <row r="313" spans="1:10">
      <c r="A313" s="271" t="str">
        <f t="shared" si="28"/>
        <v/>
      </c>
      <c r="B313" s="272" t="str">
        <f t="shared" si="29"/>
        <v/>
      </c>
      <c r="C313" s="307" t="str">
        <f t="shared" si="30"/>
        <v/>
      </c>
      <c r="D313" s="327" t="str">
        <f t="shared" si="31"/>
        <v/>
      </c>
      <c r="E313" s="328"/>
      <c r="F313" s="328"/>
      <c r="G313" s="273" t="str">
        <f t="shared" si="32"/>
        <v/>
      </c>
      <c r="H313" s="273" t="str">
        <f t="shared" si="33"/>
        <v/>
      </c>
      <c r="I313" s="273" t="str">
        <f t="shared" si="34"/>
        <v/>
      </c>
      <c r="J313" s="187"/>
    </row>
    <row r="314" spans="1:10">
      <c r="A314" s="271" t="str">
        <f t="shared" si="28"/>
        <v/>
      </c>
      <c r="B314" s="272" t="str">
        <f t="shared" si="29"/>
        <v/>
      </c>
      <c r="C314" s="307" t="str">
        <f t="shared" si="30"/>
        <v/>
      </c>
      <c r="D314" s="327" t="str">
        <f t="shared" si="31"/>
        <v/>
      </c>
      <c r="E314" s="328"/>
      <c r="F314" s="328"/>
      <c r="G314" s="273" t="str">
        <f t="shared" si="32"/>
        <v/>
      </c>
      <c r="H314" s="273" t="str">
        <f t="shared" si="33"/>
        <v/>
      </c>
      <c r="I314" s="273" t="str">
        <f t="shared" si="34"/>
        <v/>
      </c>
      <c r="J314" s="187"/>
    </row>
    <row r="315" spans="1:10">
      <c r="A315" s="271" t="str">
        <f t="shared" si="28"/>
        <v/>
      </c>
      <c r="B315" s="272" t="str">
        <f t="shared" si="29"/>
        <v/>
      </c>
      <c r="C315" s="307" t="str">
        <f t="shared" si="30"/>
        <v/>
      </c>
      <c r="D315" s="327" t="str">
        <f t="shared" si="31"/>
        <v/>
      </c>
      <c r="E315" s="328"/>
      <c r="F315" s="328"/>
      <c r="G315" s="273" t="str">
        <f t="shared" si="32"/>
        <v/>
      </c>
      <c r="H315" s="273" t="str">
        <f t="shared" si="33"/>
        <v/>
      </c>
      <c r="I315" s="273" t="str">
        <f t="shared" si="34"/>
        <v/>
      </c>
      <c r="J315" s="187"/>
    </row>
    <row r="316" spans="1:10">
      <c r="A316" s="271" t="str">
        <f t="shared" si="28"/>
        <v/>
      </c>
      <c r="B316" s="272" t="str">
        <f t="shared" si="29"/>
        <v/>
      </c>
      <c r="C316" s="307" t="str">
        <f t="shared" si="30"/>
        <v/>
      </c>
      <c r="D316" s="327" t="str">
        <f t="shared" si="31"/>
        <v/>
      </c>
      <c r="E316" s="328"/>
      <c r="F316" s="328"/>
      <c r="G316" s="273" t="str">
        <f t="shared" si="32"/>
        <v/>
      </c>
      <c r="H316" s="273" t="str">
        <f t="shared" si="33"/>
        <v/>
      </c>
      <c r="I316" s="273" t="str">
        <f t="shared" si="34"/>
        <v/>
      </c>
      <c r="J316" s="187"/>
    </row>
    <row r="317" spans="1:10">
      <c r="A317" s="271" t="str">
        <f t="shared" si="28"/>
        <v/>
      </c>
      <c r="B317" s="272" t="str">
        <f t="shared" si="29"/>
        <v/>
      </c>
      <c r="C317" s="307" t="str">
        <f t="shared" si="30"/>
        <v/>
      </c>
      <c r="D317" s="327" t="str">
        <f t="shared" si="31"/>
        <v/>
      </c>
      <c r="E317" s="328"/>
      <c r="F317" s="328"/>
      <c r="G317" s="273" t="str">
        <f t="shared" si="32"/>
        <v/>
      </c>
      <c r="H317" s="273" t="str">
        <f t="shared" si="33"/>
        <v/>
      </c>
      <c r="I317" s="273" t="str">
        <f t="shared" si="34"/>
        <v/>
      </c>
      <c r="J317" s="187"/>
    </row>
    <row r="318" spans="1:10">
      <c r="A318" s="271" t="str">
        <f t="shared" si="28"/>
        <v/>
      </c>
      <c r="B318" s="272" t="str">
        <f t="shared" si="29"/>
        <v/>
      </c>
      <c r="C318" s="307" t="str">
        <f t="shared" si="30"/>
        <v/>
      </c>
      <c r="D318" s="327" t="str">
        <f t="shared" si="31"/>
        <v/>
      </c>
      <c r="E318" s="328"/>
      <c r="F318" s="328"/>
      <c r="G318" s="273" t="str">
        <f t="shared" si="32"/>
        <v/>
      </c>
      <c r="H318" s="273" t="str">
        <f t="shared" si="33"/>
        <v/>
      </c>
      <c r="I318" s="273" t="str">
        <f t="shared" si="34"/>
        <v/>
      </c>
      <c r="J318" s="187"/>
    </row>
    <row r="319" spans="1:10">
      <c r="A319" s="271" t="str">
        <f t="shared" si="28"/>
        <v/>
      </c>
      <c r="B319" s="272" t="str">
        <f t="shared" si="29"/>
        <v/>
      </c>
      <c r="C319" s="307" t="str">
        <f t="shared" si="30"/>
        <v/>
      </c>
      <c r="D319" s="327" t="str">
        <f t="shared" si="31"/>
        <v/>
      </c>
      <c r="E319" s="328"/>
      <c r="F319" s="328"/>
      <c r="G319" s="273" t="str">
        <f t="shared" si="32"/>
        <v/>
      </c>
      <c r="H319" s="273" t="str">
        <f t="shared" si="33"/>
        <v/>
      </c>
      <c r="I319" s="273" t="str">
        <f t="shared" si="34"/>
        <v/>
      </c>
      <c r="J319" s="187"/>
    </row>
    <row r="320" spans="1:10">
      <c r="A320" s="271" t="str">
        <f t="shared" si="28"/>
        <v/>
      </c>
      <c r="B320" s="272" t="str">
        <f t="shared" si="29"/>
        <v/>
      </c>
      <c r="C320" s="307" t="str">
        <f t="shared" si="30"/>
        <v/>
      </c>
      <c r="D320" s="327" t="str">
        <f t="shared" si="31"/>
        <v/>
      </c>
      <c r="E320" s="328"/>
      <c r="F320" s="328"/>
      <c r="G320" s="273" t="str">
        <f t="shared" si="32"/>
        <v/>
      </c>
      <c r="H320" s="273" t="str">
        <f t="shared" si="33"/>
        <v/>
      </c>
      <c r="I320" s="273" t="str">
        <f t="shared" si="34"/>
        <v/>
      </c>
      <c r="J320" s="187"/>
    </row>
    <row r="321" spans="1:10">
      <c r="A321" s="271" t="str">
        <f t="shared" si="28"/>
        <v/>
      </c>
      <c r="B321" s="272" t="str">
        <f t="shared" si="29"/>
        <v/>
      </c>
      <c r="C321" s="307" t="str">
        <f t="shared" si="30"/>
        <v/>
      </c>
      <c r="D321" s="327" t="str">
        <f t="shared" si="31"/>
        <v/>
      </c>
      <c r="E321" s="328"/>
      <c r="F321" s="328"/>
      <c r="G321" s="273" t="str">
        <f t="shared" si="32"/>
        <v/>
      </c>
      <c r="H321" s="273" t="str">
        <f t="shared" si="33"/>
        <v/>
      </c>
      <c r="I321" s="273" t="str">
        <f t="shared" si="34"/>
        <v/>
      </c>
      <c r="J321" s="187"/>
    </row>
    <row r="322" spans="1:10">
      <c r="A322" s="271" t="str">
        <f t="shared" si="28"/>
        <v/>
      </c>
      <c r="B322" s="272" t="str">
        <f t="shared" si="29"/>
        <v/>
      </c>
      <c r="C322" s="307" t="str">
        <f t="shared" si="30"/>
        <v/>
      </c>
      <c r="D322" s="327" t="str">
        <f t="shared" si="31"/>
        <v/>
      </c>
      <c r="E322" s="328"/>
      <c r="F322" s="328"/>
      <c r="G322" s="273" t="str">
        <f t="shared" si="32"/>
        <v/>
      </c>
      <c r="H322" s="273" t="str">
        <f t="shared" si="33"/>
        <v/>
      </c>
      <c r="I322" s="273" t="str">
        <f t="shared" si="34"/>
        <v/>
      </c>
      <c r="J322" s="187"/>
    </row>
    <row r="323" spans="1:10">
      <c r="A323" s="271" t="str">
        <f t="shared" si="28"/>
        <v/>
      </c>
      <c r="B323" s="272" t="str">
        <f t="shared" si="29"/>
        <v/>
      </c>
      <c r="C323" s="307" t="str">
        <f t="shared" si="30"/>
        <v/>
      </c>
      <c r="D323" s="327" t="str">
        <f t="shared" si="31"/>
        <v/>
      </c>
      <c r="E323" s="328"/>
      <c r="F323" s="328"/>
      <c r="G323" s="273" t="str">
        <f t="shared" si="32"/>
        <v/>
      </c>
      <c r="H323" s="273" t="str">
        <f t="shared" si="33"/>
        <v/>
      </c>
      <c r="I323" s="273" t="str">
        <f t="shared" si="34"/>
        <v/>
      </c>
      <c r="J323" s="187"/>
    </row>
    <row r="324" spans="1:10">
      <c r="A324" s="271" t="str">
        <f t="shared" si="28"/>
        <v/>
      </c>
      <c r="B324" s="272" t="str">
        <f t="shared" si="29"/>
        <v/>
      </c>
      <c r="C324" s="307" t="str">
        <f t="shared" si="30"/>
        <v/>
      </c>
      <c r="D324" s="327" t="str">
        <f t="shared" si="31"/>
        <v/>
      </c>
      <c r="E324" s="328"/>
      <c r="F324" s="328"/>
      <c r="G324" s="273" t="str">
        <f t="shared" si="32"/>
        <v/>
      </c>
      <c r="H324" s="273" t="str">
        <f t="shared" si="33"/>
        <v/>
      </c>
      <c r="I324" s="273" t="str">
        <f t="shared" si="34"/>
        <v/>
      </c>
      <c r="J324" s="187"/>
    </row>
    <row r="325" spans="1:10">
      <c r="A325" s="271" t="str">
        <f t="shared" si="28"/>
        <v/>
      </c>
      <c r="B325" s="272" t="str">
        <f t="shared" si="29"/>
        <v/>
      </c>
      <c r="C325" s="307" t="str">
        <f t="shared" si="30"/>
        <v/>
      </c>
      <c r="D325" s="327" t="str">
        <f t="shared" si="31"/>
        <v/>
      </c>
      <c r="E325" s="328"/>
      <c r="F325" s="328"/>
      <c r="G325" s="273" t="str">
        <f t="shared" si="32"/>
        <v/>
      </c>
      <c r="H325" s="273" t="str">
        <f t="shared" si="33"/>
        <v/>
      </c>
      <c r="I325" s="273" t="str">
        <f t="shared" si="34"/>
        <v/>
      </c>
      <c r="J325" s="187"/>
    </row>
    <row r="326" spans="1:10">
      <c r="A326" s="271" t="str">
        <f t="shared" si="28"/>
        <v/>
      </c>
      <c r="B326" s="272" t="str">
        <f t="shared" si="29"/>
        <v/>
      </c>
      <c r="C326" s="307" t="str">
        <f t="shared" si="30"/>
        <v/>
      </c>
      <c r="D326" s="327" t="str">
        <f t="shared" si="31"/>
        <v/>
      </c>
      <c r="E326" s="328"/>
      <c r="F326" s="328"/>
      <c r="G326" s="273" t="str">
        <f t="shared" si="32"/>
        <v/>
      </c>
      <c r="H326" s="273" t="str">
        <f t="shared" si="33"/>
        <v/>
      </c>
      <c r="I326" s="273" t="str">
        <f t="shared" si="34"/>
        <v/>
      </c>
      <c r="J326" s="187"/>
    </row>
    <row r="327" spans="1:10">
      <c r="A327" s="271" t="str">
        <f t="shared" si="28"/>
        <v/>
      </c>
      <c r="B327" s="272" t="str">
        <f t="shared" si="29"/>
        <v/>
      </c>
      <c r="C327" s="307" t="str">
        <f t="shared" si="30"/>
        <v/>
      </c>
      <c r="D327" s="327" t="str">
        <f t="shared" si="31"/>
        <v/>
      </c>
      <c r="E327" s="328"/>
      <c r="F327" s="328"/>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7" t="str">
        <f t="shared" ref="D328:D391" si="38">IF(ROW()-7&lt;=筆數,VLOOKUP(ROW()-7,日記表,11,FALSE),"")</f>
        <v/>
      </c>
      <c r="E328" s="328"/>
      <c r="F328" s="328"/>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7" t="str">
        <f t="shared" si="38"/>
        <v/>
      </c>
      <c r="E329" s="328"/>
      <c r="F329" s="328"/>
      <c r="G329" s="273" t="str">
        <f t="shared" si="39"/>
        <v/>
      </c>
      <c r="H329" s="273" t="str">
        <f t="shared" si="40"/>
        <v/>
      </c>
      <c r="I329" s="273" t="str">
        <f t="shared" si="41"/>
        <v/>
      </c>
      <c r="J329" s="187"/>
    </row>
    <row r="330" spans="1:10">
      <c r="A330" s="271" t="str">
        <f t="shared" si="35"/>
        <v/>
      </c>
      <c r="B330" s="272" t="str">
        <f t="shared" si="36"/>
        <v/>
      </c>
      <c r="C330" s="307" t="str">
        <f t="shared" si="37"/>
        <v/>
      </c>
      <c r="D330" s="327" t="str">
        <f t="shared" si="38"/>
        <v/>
      </c>
      <c r="E330" s="328"/>
      <c r="F330" s="328"/>
      <c r="G330" s="273" t="str">
        <f t="shared" si="39"/>
        <v/>
      </c>
      <c r="H330" s="273" t="str">
        <f t="shared" si="40"/>
        <v/>
      </c>
      <c r="I330" s="273" t="str">
        <f t="shared" si="41"/>
        <v/>
      </c>
      <c r="J330" s="187"/>
    </row>
    <row r="331" spans="1:10">
      <c r="A331" s="271" t="str">
        <f t="shared" si="35"/>
        <v/>
      </c>
      <c r="B331" s="272" t="str">
        <f t="shared" si="36"/>
        <v/>
      </c>
      <c r="C331" s="307" t="str">
        <f t="shared" si="37"/>
        <v/>
      </c>
      <c r="D331" s="327" t="str">
        <f t="shared" si="38"/>
        <v/>
      </c>
      <c r="E331" s="328"/>
      <c r="F331" s="328"/>
      <c r="G331" s="273" t="str">
        <f t="shared" si="39"/>
        <v/>
      </c>
      <c r="H331" s="273" t="str">
        <f t="shared" si="40"/>
        <v/>
      </c>
      <c r="I331" s="273" t="str">
        <f t="shared" si="41"/>
        <v/>
      </c>
      <c r="J331" s="187"/>
    </row>
    <row r="332" spans="1:10">
      <c r="A332" s="271" t="str">
        <f t="shared" si="35"/>
        <v/>
      </c>
      <c r="B332" s="272" t="str">
        <f t="shared" si="36"/>
        <v/>
      </c>
      <c r="C332" s="307" t="str">
        <f t="shared" si="37"/>
        <v/>
      </c>
      <c r="D332" s="327" t="str">
        <f t="shared" si="38"/>
        <v/>
      </c>
      <c r="E332" s="328"/>
      <c r="F332" s="328"/>
      <c r="G332" s="273" t="str">
        <f t="shared" si="39"/>
        <v/>
      </c>
      <c r="H332" s="273" t="str">
        <f t="shared" si="40"/>
        <v/>
      </c>
      <c r="I332" s="273" t="str">
        <f t="shared" si="41"/>
        <v/>
      </c>
      <c r="J332" s="187"/>
    </row>
    <row r="333" spans="1:10">
      <c r="A333" s="271" t="str">
        <f t="shared" si="35"/>
        <v/>
      </c>
      <c r="B333" s="272" t="str">
        <f t="shared" si="36"/>
        <v/>
      </c>
      <c r="C333" s="307" t="str">
        <f t="shared" si="37"/>
        <v/>
      </c>
      <c r="D333" s="327" t="str">
        <f t="shared" si="38"/>
        <v/>
      </c>
      <c r="E333" s="328"/>
      <c r="F333" s="328"/>
      <c r="G333" s="273" t="str">
        <f t="shared" si="39"/>
        <v/>
      </c>
      <c r="H333" s="273" t="str">
        <f t="shared" si="40"/>
        <v/>
      </c>
      <c r="I333" s="273" t="str">
        <f t="shared" si="41"/>
        <v/>
      </c>
      <c r="J333" s="187"/>
    </row>
    <row r="334" spans="1:10">
      <c r="A334" s="271" t="str">
        <f t="shared" si="35"/>
        <v/>
      </c>
      <c r="B334" s="272" t="str">
        <f t="shared" si="36"/>
        <v/>
      </c>
      <c r="C334" s="307" t="str">
        <f t="shared" si="37"/>
        <v/>
      </c>
      <c r="D334" s="327" t="str">
        <f t="shared" si="38"/>
        <v/>
      </c>
      <c r="E334" s="328"/>
      <c r="F334" s="328"/>
      <c r="G334" s="273" t="str">
        <f t="shared" si="39"/>
        <v/>
      </c>
      <c r="H334" s="273" t="str">
        <f t="shared" si="40"/>
        <v/>
      </c>
      <c r="I334" s="273" t="str">
        <f t="shared" si="41"/>
        <v/>
      </c>
      <c r="J334" s="187"/>
    </row>
    <row r="335" spans="1:10">
      <c r="A335" s="271" t="str">
        <f t="shared" si="35"/>
        <v/>
      </c>
      <c r="B335" s="272" t="str">
        <f t="shared" si="36"/>
        <v/>
      </c>
      <c r="C335" s="307" t="str">
        <f t="shared" si="37"/>
        <v/>
      </c>
      <c r="D335" s="327" t="str">
        <f t="shared" si="38"/>
        <v/>
      </c>
      <c r="E335" s="328"/>
      <c r="F335" s="328"/>
      <c r="G335" s="273" t="str">
        <f t="shared" si="39"/>
        <v/>
      </c>
      <c r="H335" s="273" t="str">
        <f t="shared" si="40"/>
        <v/>
      </c>
      <c r="I335" s="273" t="str">
        <f t="shared" si="41"/>
        <v/>
      </c>
      <c r="J335" s="187"/>
    </row>
    <row r="336" spans="1:10">
      <c r="A336" s="271" t="str">
        <f t="shared" si="35"/>
        <v/>
      </c>
      <c r="B336" s="272" t="str">
        <f t="shared" si="36"/>
        <v/>
      </c>
      <c r="C336" s="307" t="str">
        <f t="shared" si="37"/>
        <v/>
      </c>
      <c r="D336" s="327" t="str">
        <f t="shared" si="38"/>
        <v/>
      </c>
      <c r="E336" s="328"/>
      <c r="F336" s="328"/>
      <c r="G336" s="273" t="str">
        <f t="shared" si="39"/>
        <v/>
      </c>
      <c r="H336" s="273" t="str">
        <f t="shared" si="40"/>
        <v/>
      </c>
      <c r="I336" s="273" t="str">
        <f t="shared" si="41"/>
        <v/>
      </c>
      <c r="J336" s="187"/>
    </row>
    <row r="337" spans="1:10">
      <c r="A337" s="271" t="str">
        <f t="shared" si="35"/>
        <v/>
      </c>
      <c r="B337" s="272" t="str">
        <f t="shared" si="36"/>
        <v/>
      </c>
      <c r="C337" s="307" t="str">
        <f t="shared" si="37"/>
        <v/>
      </c>
      <c r="D337" s="327" t="str">
        <f t="shared" si="38"/>
        <v/>
      </c>
      <c r="E337" s="328"/>
      <c r="F337" s="328"/>
      <c r="G337" s="273" t="str">
        <f t="shared" si="39"/>
        <v/>
      </c>
      <c r="H337" s="273" t="str">
        <f t="shared" si="40"/>
        <v/>
      </c>
      <c r="I337" s="273" t="str">
        <f t="shared" si="41"/>
        <v/>
      </c>
      <c r="J337" s="187"/>
    </row>
    <row r="338" spans="1:10">
      <c r="A338" s="271" t="str">
        <f t="shared" si="35"/>
        <v/>
      </c>
      <c r="B338" s="272" t="str">
        <f t="shared" si="36"/>
        <v/>
      </c>
      <c r="C338" s="307" t="str">
        <f t="shared" si="37"/>
        <v/>
      </c>
      <c r="D338" s="327" t="str">
        <f t="shared" si="38"/>
        <v/>
      </c>
      <c r="E338" s="328"/>
      <c r="F338" s="328"/>
      <c r="G338" s="273" t="str">
        <f t="shared" si="39"/>
        <v/>
      </c>
      <c r="H338" s="273" t="str">
        <f t="shared" si="40"/>
        <v/>
      </c>
      <c r="I338" s="273" t="str">
        <f t="shared" si="41"/>
        <v/>
      </c>
      <c r="J338" s="187"/>
    </row>
    <row r="339" spans="1:10">
      <c r="A339" s="271" t="str">
        <f t="shared" si="35"/>
        <v/>
      </c>
      <c r="B339" s="272" t="str">
        <f t="shared" si="36"/>
        <v/>
      </c>
      <c r="C339" s="307" t="str">
        <f t="shared" si="37"/>
        <v/>
      </c>
      <c r="D339" s="327" t="str">
        <f t="shared" si="38"/>
        <v/>
      </c>
      <c r="E339" s="328"/>
      <c r="F339" s="328"/>
      <c r="G339" s="273" t="str">
        <f t="shared" si="39"/>
        <v/>
      </c>
      <c r="H339" s="273" t="str">
        <f t="shared" si="40"/>
        <v/>
      </c>
      <c r="I339" s="273" t="str">
        <f t="shared" si="41"/>
        <v/>
      </c>
      <c r="J339" s="187"/>
    </row>
    <row r="340" spans="1:10">
      <c r="A340" s="271" t="str">
        <f t="shared" si="35"/>
        <v/>
      </c>
      <c r="B340" s="272" t="str">
        <f t="shared" si="36"/>
        <v/>
      </c>
      <c r="C340" s="307" t="str">
        <f t="shared" si="37"/>
        <v/>
      </c>
      <c r="D340" s="327" t="str">
        <f t="shared" si="38"/>
        <v/>
      </c>
      <c r="E340" s="328"/>
      <c r="F340" s="328"/>
      <c r="G340" s="273" t="str">
        <f t="shared" si="39"/>
        <v/>
      </c>
      <c r="H340" s="273" t="str">
        <f t="shared" si="40"/>
        <v/>
      </c>
      <c r="I340" s="273" t="str">
        <f t="shared" si="41"/>
        <v/>
      </c>
      <c r="J340" s="187"/>
    </row>
    <row r="341" spans="1:10">
      <c r="A341" s="271" t="str">
        <f t="shared" si="35"/>
        <v/>
      </c>
      <c r="B341" s="272" t="str">
        <f t="shared" si="36"/>
        <v/>
      </c>
      <c r="C341" s="307" t="str">
        <f t="shared" si="37"/>
        <v/>
      </c>
      <c r="D341" s="327" t="str">
        <f t="shared" si="38"/>
        <v/>
      </c>
      <c r="E341" s="328"/>
      <c r="F341" s="328"/>
      <c r="G341" s="273" t="str">
        <f t="shared" si="39"/>
        <v/>
      </c>
      <c r="H341" s="273" t="str">
        <f t="shared" si="40"/>
        <v/>
      </c>
      <c r="I341" s="273" t="str">
        <f t="shared" si="41"/>
        <v/>
      </c>
      <c r="J341" s="187"/>
    </row>
    <row r="342" spans="1:10">
      <c r="A342" s="271" t="str">
        <f t="shared" si="35"/>
        <v/>
      </c>
      <c r="B342" s="272" t="str">
        <f t="shared" si="36"/>
        <v/>
      </c>
      <c r="C342" s="307" t="str">
        <f t="shared" si="37"/>
        <v/>
      </c>
      <c r="D342" s="327" t="str">
        <f t="shared" si="38"/>
        <v/>
      </c>
      <c r="E342" s="328"/>
      <c r="F342" s="328"/>
      <c r="G342" s="273" t="str">
        <f t="shared" si="39"/>
        <v/>
      </c>
      <c r="H342" s="273" t="str">
        <f t="shared" si="40"/>
        <v/>
      </c>
      <c r="I342" s="273" t="str">
        <f t="shared" si="41"/>
        <v/>
      </c>
      <c r="J342" s="187"/>
    </row>
    <row r="343" spans="1:10">
      <c r="A343" s="271" t="str">
        <f t="shared" si="35"/>
        <v/>
      </c>
      <c r="B343" s="272" t="str">
        <f t="shared" si="36"/>
        <v/>
      </c>
      <c r="C343" s="307" t="str">
        <f t="shared" si="37"/>
        <v/>
      </c>
      <c r="D343" s="327" t="str">
        <f t="shared" si="38"/>
        <v/>
      </c>
      <c r="E343" s="328"/>
      <c r="F343" s="328"/>
      <c r="G343" s="273" t="str">
        <f t="shared" si="39"/>
        <v/>
      </c>
      <c r="H343" s="273" t="str">
        <f t="shared" si="40"/>
        <v/>
      </c>
      <c r="I343" s="273" t="str">
        <f t="shared" si="41"/>
        <v/>
      </c>
      <c r="J343" s="187"/>
    </row>
    <row r="344" spans="1:10">
      <c r="A344" s="271" t="str">
        <f t="shared" si="35"/>
        <v/>
      </c>
      <c r="B344" s="272" t="str">
        <f t="shared" si="36"/>
        <v/>
      </c>
      <c r="C344" s="307" t="str">
        <f t="shared" si="37"/>
        <v/>
      </c>
      <c r="D344" s="327" t="str">
        <f t="shared" si="38"/>
        <v/>
      </c>
      <c r="E344" s="328"/>
      <c r="F344" s="328"/>
      <c r="G344" s="273" t="str">
        <f t="shared" si="39"/>
        <v/>
      </c>
      <c r="H344" s="273" t="str">
        <f t="shared" si="40"/>
        <v/>
      </c>
      <c r="I344" s="273" t="str">
        <f t="shared" si="41"/>
        <v/>
      </c>
      <c r="J344" s="187"/>
    </row>
    <row r="345" spans="1:10">
      <c r="A345" s="271" t="str">
        <f t="shared" si="35"/>
        <v/>
      </c>
      <c r="B345" s="272" t="str">
        <f t="shared" si="36"/>
        <v/>
      </c>
      <c r="C345" s="307" t="str">
        <f t="shared" si="37"/>
        <v/>
      </c>
      <c r="D345" s="327" t="str">
        <f t="shared" si="38"/>
        <v/>
      </c>
      <c r="E345" s="328"/>
      <c r="F345" s="328"/>
      <c r="G345" s="273" t="str">
        <f t="shared" si="39"/>
        <v/>
      </c>
      <c r="H345" s="273" t="str">
        <f t="shared" si="40"/>
        <v/>
      </c>
      <c r="I345" s="273" t="str">
        <f t="shared" si="41"/>
        <v/>
      </c>
      <c r="J345" s="187"/>
    </row>
    <row r="346" spans="1:10">
      <c r="A346" s="271" t="str">
        <f t="shared" si="35"/>
        <v/>
      </c>
      <c r="B346" s="272" t="str">
        <f t="shared" si="36"/>
        <v/>
      </c>
      <c r="C346" s="307" t="str">
        <f t="shared" si="37"/>
        <v/>
      </c>
      <c r="D346" s="327" t="str">
        <f t="shared" si="38"/>
        <v/>
      </c>
      <c r="E346" s="328"/>
      <c r="F346" s="328"/>
      <c r="G346" s="273" t="str">
        <f t="shared" si="39"/>
        <v/>
      </c>
      <c r="H346" s="273" t="str">
        <f t="shared" si="40"/>
        <v/>
      </c>
      <c r="I346" s="273" t="str">
        <f t="shared" si="41"/>
        <v/>
      </c>
      <c r="J346" s="187"/>
    </row>
    <row r="347" spans="1:10">
      <c r="A347" s="271" t="str">
        <f t="shared" si="35"/>
        <v/>
      </c>
      <c r="B347" s="272" t="str">
        <f t="shared" si="36"/>
        <v/>
      </c>
      <c r="C347" s="307" t="str">
        <f t="shared" si="37"/>
        <v/>
      </c>
      <c r="D347" s="327" t="str">
        <f t="shared" si="38"/>
        <v/>
      </c>
      <c r="E347" s="328"/>
      <c r="F347" s="328"/>
      <c r="G347" s="273" t="str">
        <f t="shared" si="39"/>
        <v/>
      </c>
      <c r="H347" s="273" t="str">
        <f t="shared" si="40"/>
        <v/>
      </c>
      <c r="I347" s="273" t="str">
        <f t="shared" si="41"/>
        <v/>
      </c>
      <c r="J347" s="187"/>
    </row>
    <row r="348" spans="1:10">
      <c r="A348" s="271" t="str">
        <f t="shared" si="35"/>
        <v/>
      </c>
      <c r="B348" s="272" t="str">
        <f t="shared" si="36"/>
        <v/>
      </c>
      <c r="C348" s="307" t="str">
        <f t="shared" si="37"/>
        <v/>
      </c>
      <c r="D348" s="327" t="str">
        <f t="shared" si="38"/>
        <v/>
      </c>
      <c r="E348" s="328"/>
      <c r="F348" s="328"/>
      <c r="G348" s="273" t="str">
        <f t="shared" si="39"/>
        <v/>
      </c>
      <c r="H348" s="273" t="str">
        <f t="shared" si="40"/>
        <v/>
      </c>
      <c r="I348" s="273" t="str">
        <f t="shared" si="41"/>
        <v/>
      </c>
      <c r="J348" s="187"/>
    </row>
    <row r="349" spans="1:10">
      <c r="A349" s="271" t="str">
        <f t="shared" si="35"/>
        <v/>
      </c>
      <c r="B349" s="272" t="str">
        <f t="shared" si="36"/>
        <v/>
      </c>
      <c r="C349" s="307" t="str">
        <f t="shared" si="37"/>
        <v/>
      </c>
      <c r="D349" s="327" t="str">
        <f t="shared" si="38"/>
        <v/>
      </c>
      <c r="E349" s="328"/>
      <c r="F349" s="328"/>
      <c r="G349" s="273" t="str">
        <f t="shared" si="39"/>
        <v/>
      </c>
      <c r="H349" s="273" t="str">
        <f t="shared" si="40"/>
        <v/>
      </c>
      <c r="I349" s="273" t="str">
        <f t="shared" si="41"/>
        <v/>
      </c>
      <c r="J349" s="187"/>
    </row>
    <row r="350" spans="1:10">
      <c r="A350" s="271" t="str">
        <f t="shared" si="35"/>
        <v/>
      </c>
      <c r="B350" s="272" t="str">
        <f t="shared" si="36"/>
        <v/>
      </c>
      <c r="C350" s="307" t="str">
        <f t="shared" si="37"/>
        <v/>
      </c>
      <c r="D350" s="327" t="str">
        <f t="shared" si="38"/>
        <v/>
      </c>
      <c r="E350" s="328"/>
      <c r="F350" s="328"/>
      <c r="G350" s="273" t="str">
        <f t="shared" si="39"/>
        <v/>
      </c>
      <c r="H350" s="273" t="str">
        <f t="shared" si="40"/>
        <v/>
      </c>
      <c r="I350" s="273" t="str">
        <f t="shared" si="41"/>
        <v/>
      </c>
      <c r="J350" s="187"/>
    </row>
    <row r="351" spans="1:10">
      <c r="A351" s="271" t="str">
        <f t="shared" si="35"/>
        <v/>
      </c>
      <c r="B351" s="272" t="str">
        <f t="shared" si="36"/>
        <v/>
      </c>
      <c r="C351" s="307" t="str">
        <f t="shared" si="37"/>
        <v/>
      </c>
      <c r="D351" s="327" t="str">
        <f t="shared" si="38"/>
        <v/>
      </c>
      <c r="E351" s="328"/>
      <c r="F351" s="328"/>
      <c r="G351" s="273" t="str">
        <f t="shared" si="39"/>
        <v/>
      </c>
      <c r="H351" s="273" t="str">
        <f t="shared" si="40"/>
        <v/>
      </c>
      <c r="I351" s="273" t="str">
        <f t="shared" si="41"/>
        <v/>
      </c>
      <c r="J351" s="187"/>
    </row>
    <row r="352" spans="1:10">
      <c r="A352" s="271" t="str">
        <f t="shared" si="35"/>
        <v/>
      </c>
      <c r="B352" s="272" t="str">
        <f t="shared" si="36"/>
        <v/>
      </c>
      <c r="C352" s="307" t="str">
        <f t="shared" si="37"/>
        <v/>
      </c>
      <c r="D352" s="327" t="str">
        <f t="shared" si="38"/>
        <v/>
      </c>
      <c r="E352" s="328"/>
      <c r="F352" s="328"/>
      <c r="G352" s="273" t="str">
        <f t="shared" si="39"/>
        <v/>
      </c>
      <c r="H352" s="273" t="str">
        <f t="shared" si="40"/>
        <v/>
      </c>
      <c r="I352" s="273" t="str">
        <f t="shared" si="41"/>
        <v/>
      </c>
      <c r="J352" s="187"/>
    </row>
    <row r="353" spans="1:10">
      <c r="A353" s="271" t="str">
        <f t="shared" si="35"/>
        <v/>
      </c>
      <c r="B353" s="272" t="str">
        <f t="shared" si="36"/>
        <v/>
      </c>
      <c r="C353" s="307" t="str">
        <f t="shared" si="37"/>
        <v/>
      </c>
      <c r="D353" s="327" t="str">
        <f t="shared" si="38"/>
        <v/>
      </c>
      <c r="E353" s="328"/>
      <c r="F353" s="328"/>
      <c r="G353" s="273" t="str">
        <f t="shared" si="39"/>
        <v/>
      </c>
      <c r="H353" s="273" t="str">
        <f t="shared" si="40"/>
        <v/>
      </c>
      <c r="I353" s="273" t="str">
        <f t="shared" si="41"/>
        <v/>
      </c>
      <c r="J353" s="187"/>
    </row>
    <row r="354" spans="1:10">
      <c r="A354" s="271" t="str">
        <f t="shared" si="35"/>
        <v/>
      </c>
      <c r="B354" s="272" t="str">
        <f t="shared" si="36"/>
        <v/>
      </c>
      <c r="C354" s="307" t="str">
        <f t="shared" si="37"/>
        <v/>
      </c>
      <c r="D354" s="327" t="str">
        <f t="shared" si="38"/>
        <v/>
      </c>
      <c r="E354" s="328"/>
      <c r="F354" s="328"/>
      <c r="G354" s="273" t="str">
        <f t="shared" si="39"/>
        <v/>
      </c>
      <c r="H354" s="273" t="str">
        <f t="shared" si="40"/>
        <v/>
      </c>
      <c r="I354" s="273" t="str">
        <f t="shared" si="41"/>
        <v/>
      </c>
      <c r="J354" s="187"/>
    </row>
    <row r="355" spans="1:10">
      <c r="A355" s="271" t="str">
        <f t="shared" si="35"/>
        <v/>
      </c>
      <c r="B355" s="272" t="str">
        <f t="shared" si="36"/>
        <v/>
      </c>
      <c r="C355" s="307" t="str">
        <f t="shared" si="37"/>
        <v/>
      </c>
      <c r="D355" s="327" t="str">
        <f t="shared" si="38"/>
        <v/>
      </c>
      <c r="E355" s="328"/>
      <c r="F355" s="328"/>
      <c r="G355" s="273" t="str">
        <f t="shared" si="39"/>
        <v/>
      </c>
      <c r="H355" s="273" t="str">
        <f t="shared" si="40"/>
        <v/>
      </c>
      <c r="I355" s="273" t="str">
        <f t="shared" si="41"/>
        <v/>
      </c>
      <c r="J355" s="187"/>
    </row>
    <row r="356" spans="1:10">
      <c r="A356" s="271" t="str">
        <f t="shared" si="35"/>
        <v/>
      </c>
      <c r="B356" s="272" t="str">
        <f t="shared" si="36"/>
        <v/>
      </c>
      <c r="C356" s="307" t="str">
        <f t="shared" si="37"/>
        <v/>
      </c>
      <c r="D356" s="327" t="str">
        <f t="shared" si="38"/>
        <v/>
      </c>
      <c r="E356" s="328"/>
      <c r="F356" s="328"/>
      <c r="G356" s="273" t="str">
        <f t="shared" si="39"/>
        <v/>
      </c>
      <c r="H356" s="273" t="str">
        <f t="shared" si="40"/>
        <v/>
      </c>
      <c r="I356" s="273" t="str">
        <f t="shared" si="41"/>
        <v/>
      </c>
      <c r="J356" s="187"/>
    </row>
    <row r="357" spans="1:10">
      <c r="A357" s="271" t="str">
        <f t="shared" si="35"/>
        <v/>
      </c>
      <c r="B357" s="272" t="str">
        <f t="shared" si="36"/>
        <v/>
      </c>
      <c r="C357" s="307" t="str">
        <f t="shared" si="37"/>
        <v/>
      </c>
      <c r="D357" s="327" t="str">
        <f t="shared" si="38"/>
        <v/>
      </c>
      <c r="E357" s="328"/>
      <c r="F357" s="328"/>
      <c r="G357" s="273" t="str">
        <f t="shared" si="39"/>
        <v/>
      </c>
      <c r="H357" s="273" t="str">
        <f t="shared" si="40"/>
        <v/>
      </c>
      <c r="I357" s="273" t="str">
        <f t="shared" si="41"/>
        <v/>
      </c>
      <c r="J357" s="187"/>
    </row>
    <row r="358" spans="1:10">
      <c r="A358" s="271" t="str">
        <f t="shared" si="35"/>
        <v/>
      </c>
      <c r="B358" s="272" t="str">
        <f t="shared" si="36"/>
        <v/>
      </c>
      <c r="C358" s="307" t="str">
        <f t="shared" si="37"/>
        <v/>
      </c>
      <c r="D358" s="327" t="str">
        <f t="shared" si="38"/>
        <v/>
      </c>
      <c r="E358" s="328"/>
      <c r="F358" s="328"/>
      <c r="G358" s="273" t="str">
        <f t="shared" si="39"/>
        <v/>
      </c>
      <c r="H358" s="273" t="str">
        <f t="shared" si="40"/>
        <v/>
      </c>
      <c r="I358" s="273" t="str">
        <f t="shared" si="41"/>
        <v/>
      </c>
      <c r="J358" s="187"/>
    </row>
    <row r="359" spans="1:10">
      <c r="A359" s="271" t="str">
        <f t="shared" si="35"/>
        <v/>
      </c>
      <c r="B359" s="272" t="str">
        <f t="shared" si="36"/>
        <v/>
      </c>
      <c r="C359" s="307" t="str">
        <f t="shared" si="37"/>
        <v/>
      </c>
      <c r="D359" s="327" t="str">
        <f t="shared" si="38"/>
        <v/>
      </c>
      <c r="E359" s="328"/>
      <c r="F359" s="328"/>
      <c r="G359" s="273" t="str">
        <f t="shared" si="39"/>
        <v/>
      </c>
      <c r="H359" s="273" t="str">
        <f t="shared" si="40"/>
        <v/>
      </c>
      <c r="I359" s="273" t="str">
        <f t="shared" si="41"/>
        <v/>
      </c>
      <c r="J359" s="187"/>
    </row>
    <row r="360" spans="1:10">
      <c r="A360" s="271" t="str">
        <f t="shared" si="35"/>
        <v/>
      </c>
      <c r="B360" s="272" t="str">
        <f t="shared" si="36"/>
        <v/>
      </c>
      <c r="C360" s="307" t="str">
        <f t="shared" si="37"/>
        <v/>
      </c>
      <c r="D360" s="327" t="str">
        <f t="shared" si="38"/>
        <v/>
      </c>
      <c r="E360" s="328"/>
      <c r="F360" s="328"/>
      <c r="G360" s="273" t="str">
        <f t="shared" si="39"/>
        <v/>
      </c>
      <c r="H360" s="273" t="str">
        <f t="shared" si="40"/>
        <v/>
      </c>
      <c r="I360" s="273" t="str">
        <f t="shared" si="41"/>
        <v/>
      </c>
      <c r="J360" s="187"/>
    </row>
    <row r="361" spans="1:10">
      <c r="A361" s="271" t="str">
        <f t="shared" si="35"/>
        <v/>
      </c>
      <c r="B361" s="272" t="str">
        <f t="shared" si="36"/>
        <v/>
      </c>
      <c r="C361" s="307" t="str">
        <f t="shared" si="37"/>
        <v/>
      </c>
      <c r="D361" s="327" t="str">
        <f t="shared" si="38"/>
        <v/>
      </c>
      <c r="E361" s="328"/>
      <c r="F361" s="328"/>
      <c r="G361" s="273" t="str">
        <f t="shared" si="39"/>
        <v/>
      </c>
      <c r="H361" s="273" t="str">
        <f t="shared" si="40"/>
        <v/>
      </c>
      <c r="I361" s="273" t="str">
        <f t="shared" si="41"/>
        <v/>
      </c>
      <c r="J361" s="187"/>
    </row>
    <row r="362" spans="1:10">
      <c r="A362" s="271" t="str">
        <f t="shared" si="35"/>
        <v/>
      </c>
      <c r="B362" s="272" t="str">
        <f t="shared" si="36"/>
        <v/>
      </c>
      <c r="C362" s="307" t="str">
        <f t="shared" si="37"/>
        <v/>
      </c>
      <c r="D362" s="327" t="str">
        <f t="shared" si="38"/>
        <v/>
      </c>
      <c r="E362" s="328"/>
      <c r="F362" s="328"/>
      <c r="G362" s="273" t="str">
        <f t="shared" si="39"/>
        <v/>
      </c>
      <c r="H362" s="273" t="str">
        <f t="shared" si="40"/>
        <v/>
      </c>
      <c r="I362" s="273" t="str">
        <f t="shared" si="41"/>
        <v/>
      </c>
      <c r="J362" s="187"/>
    </row>
    <row r="363" spans="1:10">
      <c r="A363" s="271" t="str">
        <f t="shared" si="35"/>
        <v/>
      </c>
      <c r="B363" s="272" t="str">
        <f t="shared" si="36"/>
        <v/>
      </c>
      <c r="C363" s="307" t="str">
        <f t="shared" si="37"/>
        <v/>
      </c>
      <c r="D363" s="327" t="str">
        <f t="shared" si="38"/>
        <v/>
      </c>
      <c r="E363" s="328"/>
      <c r="F363" s="328"/>
      <c r="G363" s="273" t="str">
        <f t="shared" si="39"/>
        <v/>
      </c>
      <c r="H363" s="273" t="str">
        <f t="shared" si="40"/>
        <v/>
      </c>
      <c r="I363" s="273" t="str">
        <f t="shared" si="41"/>
        <v/>
      </c>
      <c r="J363" s="187"/>
    </row>
    <row r="364" spans="1:10">
      <c r="A364" s="271" t="str">
        <f t="shared" si="35"/>
        <v/>
      </c>
      <c r="B364" s="272" t="str">
        <f t="shared" si="36"/>
        <v/>
      </c>
      <c r="C364" s="307" t="str">
        <f t="shared" si="37"/>
        <v/>
      </c>
      <c r="D364" s="327" t="str">
        <f t="shared" si="38"/>
        <v/>
      </c>
      <c r="E364" s="328"/>
      <c r="F364" s="328"/>
      <c r="G364" s="273" t="str">
        <f t="shared" si="39"/>
        <v/>
      </c>
      <c r="H364" s="273" t="str">
        <f t="shared" si="40"/>
        <v/>
      </c>
      <c r="I364" s="273" t="str">
        <f t="shared" si="41"/>
        <v/>
      </c>
      <c r="J364" s="187"/>
    </row>
    <row r="365" spans="1:10">
      <c r="A365" s="271" t="str">
        <f t="shared" si="35"/>
        <v/>
      </c>
      <c r="B365" s="272" t="str">
        <f t="shared" si="36"/>
        <v/>
      </c>
      <c r="C365" s="307" t="str">
        <f t="shared" si="37"/>
        <v/>
      </c>
      <c r="D365" s="327" t="str">
        <f t="shared" si="38"/>
        <v/>
      </c>
      <c r="E365" s="328"/>
      <c r="F365" s="328"/>
      <c r="G365" s="273" t="str">
        <f t="shared" si="39"/>
        <v/>
      </c>
      <c r="H365" s="273" t="str">
        <f t="shared" si="40"/>
        <v/>
      </c>
      <c r="I365" s="273" t="str">
        <f t="shared" si="41"/>
        <v/>
      </c>
      <c r="J365" s="187"/>
    </row>
    <row r="366" spans="1:10">
      <c r="A366" s="271" t="str">
        <f t="shared" si="35"/>
        <v/>
      </c>
      <c r="B366" s="272" t="str">
        <f t="shared" si="36"/>
        <v/>
      </c>
      <c r="C366" s="307" t="str">
        <f t="shared" si="37"/>
        <v/>
      </c>
      <c r="D366" s="327" t="str">
        <f t="shared" si="38"/>
        <v/>
      </c>
      <c r="E366" s="328"/>
      <c r="F366" s="328"/>
      <c r="G366" s="273" t="str">
        <f t="shared" si="39"/>
        <v/>
      </c>
      <c r="H366" s="273" t="str">
        <f t="shared" si="40"/>
        <v/>
      </c>
      <c r="I366" s="273" t="str">
        <f t="shared" si="41"/>
        <v/>
      </c>
      <c r="J366" s="187"/>
    </row>
    <row r="367" spans="1:10">
      <c r="A367" s="271" t="str">
        <f t="shared" si="35"/>
        <v/>
      </c>
      <c r="B367" s="272" t="str">
        <f t="shared" si="36"/>
        <v/>
      </c>
      <c r="C367" s="307" t="str">
        <f t="shared" si="37"/>
        <v/>
      </c>
      <c r="D367" s="327" t="str">
        <f t="shared" si="38"/>
        <v/>
      </c>
      <c r="E367" s="328"/>
      <c r="F367" s="328"/>
      <c r="G367" s="273" t="str">
        <f t="shared" si="39"/>
        <v/>
      </c>
      <c r="H367" s="273" t="str">
        <f t="shared" si="40"/>
        <v/>
      </c>
      <c r="I367" s="273" t="str">
        <f t="shared" si="41"/>
        <v/>
      </c>
      <c r="J367" s="187"/>
    </row>
    <row r="368" spans="1:10">
      <c r="A368" s="271" t="str">
        <f t="shared" si="35"/>
        <v/>
      </c>
      <c r="B368" s="272" t="str">
        <f t="shared" si="36"/>
        <v/>
      </c>
      <c r="C368" s="307" t="str">
        <f t="shared" si="37"/>
        <v/>
      </c>
      <c r="D368" s="327" t="str">
        <f t="shared" si="38"/>
        <v/>
      </c>
      <c r="E368" s="328"/>
      <c r="F368" s="328"/>
      <c r="G368" s="273" t="str">
        <f t="shared" si="39"/>
        <v/>
      </c>
      <c r="H368" s="273" t="str">
        <f t="shared" si="40"/>
        <v/>
      </c>
      <c r="I368" s="273" t="str">
        <f t="shared" si="41"/>
        <v/>
      </c>
      <c r="J368" s="187"/>
    </row>
    <row r="369" spans="1:10">
      <c r="A369" s="271" t="str">
        <f t="shared" si="35"/>
        <v/>
      </c>
      <c r="B369" s="272" t="str">
        <f t="shared" si="36"/>
        <v/>
      </c>
      <c r="C369" s="307" t="str">
        <f t="shared" si="37"/>
        <v/>
      </c>
      <c r="D369" s="327" t="str">
        <f t="shared" si="38"/>
        <v/>
      </c>
      <c r="E369" s="328"/>
      <c r="F369" s="328"/>
      <c r="G369" s="273" t="str">
        <f t="shared" si="39"/>
        <v/>
      </c>
      <c r="H369" s="273" t="str">
        <f t="shared" si="40"/>
        <v/>
      </c>
      <c r="I369" s="273" t="str">
        <f t="shared" si="41"/>
        <v/>
      </c>
      <c r="J369" s="187"/>
    </row>
    <row r="370" spans="1:10">
      <c r="A370" s="271" t="str">
        <f t="shared" si="35"/>
        <v/>
      </c>
      <c r="B370" s="272" t="str">
        <f t="shared" si="36"/>
        <v/>
      </c>
      <c r="C370" s="307" t="str">
        <f t="shared" si="37"/>
        <v/>
      </c>
      <c r="D370" s="327" t="str">
        <f t="shared" si="38"/>
        <v/>
      </c>
      <c r="E370" s="328"/>
      <c r="F370" s="328"/>
      <c r="G370" s="273" t="str">
        <f t="shared" si="39"/>
        <v/>
      </c>
      <c r="H370" s="273" t="str">
        <f t="shared" si="40"/>
        <v/>
      </c>
      <c r="I370" s="273" t="str">
        <f t="shared" si="41"/>
        <v/>
      </c>
      <c r="J370" s="187"/>
    </row>
    <row r="371" spans="1:10">
      <c r="A371" s="271" t="str">
        <f t="shared" si="35"/>
        <v/>
      </c>
      <c r="B371" s="272" t="str">
        <f t="shared" si="36"/>
        <v/>
      </c>
      <c r="C371" s="307" t="str">
        <f t="shared" si="37"/>
        <v/>
      </c>
      <c r="D371" s="327" t="str">
        <f t="shared" si="38"/>
        <v/>
      </c>
      <c r="E371" s="328"/>
      <c r="F371" s="328"/>
      <c r="G371" s="273" t="str">
        <f t="shared" si="39"/>
        <v/>
      </c>
      <c r="H371" s="273" t="str">
        <f t="shared" si="40"/>
        <v/>
      </c>
      <c r="I371" s="273" t="str">
        <f t="shared" si="41"/>
        <v/>
      </c>
      <c r="J371" s="187"/>
    </row>
    <row r="372" spans="1:10">
      <c r="A372" s="271" t="str">
        <f t="shared" si="35"/>
        <v/>
      </c>
      <c r="B372" s="272" t="str">
        <f t="shared" si="36"/>
        <v/>
      </c>
      <c r="C372" s="307" t="str">
        <f t="shared" si="37"/>
        <v/>
      </c>
      <c r="D372" s="327" t="str">
        <f t="shared" si="38"/>
        <v/>
      </c>
      <c r="E372" s="328"/>
      <c r="F372" s="328"/>
      <c r="G372" s="273" t="str">
        <f t="shared" si="39"/>
        <v/>
      </c>
      <c r="H372" s="273" t="str">
        <f t="shared" si="40"/>
        <v/>
      </c>
      <c r="I372" s="273" t="str">
        <f t="shared" si="41"/>
        <v/>
      </c>
      <c r="J372" s="187"/>
    </row>
    <row r="373" spans="1:10">
      <c r="A373" s="271" t="str">
        <f t="shared" si="35"/>
        <v/>
      </c>
      <c r="B373" s="272" t="str">
        <f t="shared" si="36"/>
        <v/>
      </c>
      <c r="C373" s="307" t="str">
        <f t="shared" si="37"/>
        <v/>
      </c>
      <c r="D373" s="327" t="str">
        <f t="shared" si="38"/>
        <v/>
      </c>
      <c r="E373" s="328"/>
      <c r="F373" s="328"/>
      <c r="G373" s="273" t="str">
        <f t="shared" si="39"/>
        <v/>
      </c>
      <c r="H373" s="273" t="str">
        <f t="shared" si="40"/>
        <v/>
      </c>
      <c r="I373" s="273" t="str">
        <f t="shared" si="41"/>
        <v/>
      </c>
      <c r="J373" s="187"/>
    </row>
    <row r="374" spans="1:10">
      <c r="A374" s="271" t="str">
        <f t="shared" si="35"/>
        <v/>
      </c>
      <c r="B374" s="272" t="str">
        <f t="shared" si="36"/>
        <v/>
      </c>
      <c r="C374" s="307" t="str">
        <f t="shared" si="37"/>
        <v/>
      </c>
      <c r="D374" s="327" t="str">
        <f t="shared" si="38"/>
        <v/>
      </c>
      <c r="E374" s="328"/>
      <c r="F374" s="328"/>
      <c r="G374" s="273" t="str">
        <f t="shared" si="39"/>
        <v/>
      </c>
      <c r="H374" s="273" t="str">
        <f t="shared" si="40"/>
        <v/>
      </c>
      <c r="I374" s="273" t="str">
        <f t="shared" si="41"/>
        <v/>
      </c>
      <c r="J374" s="187"/>
    </row>
    <row r="375" spans="1:10">
      <c r="A375" s="271" t="str">
        <f t="shared" si="35"/>
        <v/>
      </c>
      <c r="B375" s="272" t="str">
        <f t="shared" si="36"/>
        <v/>
      </c>
      <c r="C375" s="307" t="str">
        <f t="shared" si="37"/>
        <v/>
      </c>
      <c r="D375" s="327" t="str">
        <f t="shared" si="38"/>
        <v/>
      </c>
      <c r="E375" s="328"/>
      <c r="F375" s="328"/>
      <c r="G375" s="273" t="str">
        <f t="shared" si="39"/>
        <v/>
      </c>
      <c r="H375" s="273" t="str">
        <f t="shared" si="40"/>
        <v/>
      </c>
      <c r="I375" s="273" t="str">
        <f t="shared" si="41"/>
        <v/>
      </c>
      <c r="J375" s="187"/>
    </row>
    <row r="376" spans="1:10">
      <c r="A376" s="271" t="str">
        <f t="shared" si="35"/>
        <v/>
      </c>
      <c r="B376" s="272" t="str">
        <f t="shared" si="36"/>
        <v/>
      </c>
      <c r="C376" s="307" t="str">
        <f t="shared" si="37"/>
        <v/>
      </c>
      <c r="D376" s="327" t="str">
        <f t="shared" si="38"/>
        <v/>
      </c>
      <c r="E376" s="328"/>
      <c r="F376" s="328"/>
      <c r="G376" s="273" t="str">
        <f t="shared" si="39"/>
        <v/>
      </c>
      <c r="H376" s="273" t="str">
        <f t="shared" si="40"/>
        <v/>
      </c>
      <c r="I376" s="273" t="str">
        <f t="shared" si="41"/>
        <v/>
      </c>
      <c r="J376" s="187"/>
    </row>
    <row r="377" spans="1:10">
      <c r="A377" s="271" t="str">
        <f t="shared" si="35"/>
        <v/>
      </c>
      <c r="B377" s="272" t="str">
        <f t="shared" si="36"/>
        <v/>
      </c>
      <c r="C377" s="307" t="str">
        <f t="shared" si="37"/>
        <v/>
      </c>
      <c r="D377" s="327" t="str">
        <f t="shared" si="38"/>
        <v/>
      </c>
      <c r="E377" s="328"/>
      <c r="F377" s="328"/>
      <c r="G377" s="273" t="str">
        <f t="shared" si="39"/>
        <v/>
      </c>
      <c r="H377" s="273" t="str">
        <f t="shared" si="40"/>
        <v/>
      </c>
      <c r="I377" s="273" t="str">
        <f t="shared" si="41"/>
        <v/>
      </c>
      <c r="J377" s="187"/>
    </row>
    <row r="378" spans="1:10">
      <c r="A378" s="271" t="str">
        <f t="shared" si="35"/>
        <v/>
      </c>
      <c r="B378" s="272" t="str">
        <f t="shared" si="36"/>
        <v/>
      </c>
      <c r="C378" s="307" t="str">
        <f t="shared" si="37"/>
        <v/>
      </c>
      <c r="D378" s="327" t="str">
        <f t="shared" si="38"/>
        <v/>
      </c>
      <c r="E378" s="328"/>
      <c r="F378" s="328"/>
      <c r="G378" s="273" t="str">
        <f t="shared" si="39"/>
        <v/>
      </c>
      <c r="H378" s="273" t="str">
        <f t="shared" si="40"/>
        <v/>
      </c>
      <c r="I378" s="273" t="str">
        <f t="shared" si="41"/>
        <v/>
      </c>
      <c r="J378" s="187"/>
    </row>
    <row r="379" spans="1:10">
      <c r="A379" s="271" t="str">
        <f t="shared" si="35"/>
        <v/>
      </c>
      <c r="B379" s="272" t="str">
        <f t="shared" si="36"/>
        <v/>
      </c>
      <c r="C379" s="307" t="str">
        <f t="shared" si="37"/>
        <v/>
      </c>
      <c r="D379" s="327" t="str">
        <f t="shared" si="38"/>
        <v/>
      </c>
      <c r="E379" s="328"/>
      <c r="F379" s="328"/>
      <c r="G379" s="273" t="str">
        <f t="shared" si="39"/>
        <v/>
      </c>
      <c r="H379" s="273" t="str">
        <f t="shared" si="40"/>
        <v/>
      </c>
      <c r="I379" s="273" t="str">
        <f t="shared" si="41"/>
        <v/>
      </c>
      <c r="J379" s="187"/>
    </row>
    <row r="380" spans="1:10">
      <c r="A380" s="271" t="str">
        <f t="shared" si="35"/>
        <v/>
      </c>
      <c r="B380" s="272" t="str">
        <f t="shared" si="36"/>
        <v/>
      </c>
      <c r="C380" s="307" t="str">
        <f t="shared" si="37"/>
        <v/>
      </c>
      <c r="D380" s="327" t="str">
        <f t="shared" si="38"/>
        <v/>
      </c>
      <c r="E380" s="328"/>
      <c r="F380" s="328"/>
      <c r="G380" s="273" t="str">
        <f t="shared" si="39"/>
        <v/>
      </c>
      <c r="H380" s="273" t="str">
        <f t="shared" si="40"/>
        <v/>
      </c>
      <c r="I380" s="273" t="str">
        <f t="shared" si="41"/>
        <v/>
      </c>
      <c r="J380" s="187"/>
    </row>
    <row r="381" spans="1:10">
      <c r="A381" s="271" t="str">
        <f t="shared" si="35"/>
        <v/>
      </c>
      <c r="B381" s="272" t="str">
        <f t="shared" si="36"/>
        <v/>
      </c>
      <c r="C381" s="307" t="str">
        <f t="shared" si="37"/>
        <v/>
      </c>
      <c r="D381" s="327" t="str">
        <f t="shared" si="38"/>
        <v/>
      </c>
      <c r="E381" s="328"/>
      <c r="F381" s="328"/>
      <c r="G381" s="273" t="str">
        <f t="shared" si="39"/>
        <v/>
      </c>
      <c r="H381" s="273" t="str">
        <f t="shared" si="40"/>
        <v/>
      </c>
      <c r="I381" s="273" t="str">
        <f t="shared" si="41"/>
        <v/>
      </c>
      <c r="J381" s="187"/>
    </row>
    <row r="382" spans="1:10">
      <c r="A382" s="271" t="str">
        <f t="shared" si="35"/>
        <v/>
      </c>
      <c r="B382" s="272" t="str">
        <f t="shared" si="36"/>
        <v/>
      </c>
      <c r="C382" s="307" t="str">
        <f t="shared" si="37"/>
        <v/>
      </c>
      <c r="D382" s="327" t="str">
        <f t="shared" si="38"/>
        <v/>
      </c>
      <c r="E382" s="328"/>
      <c r="F382" s="328"/>
      <c r="G382" s="273" t="str">
        <f t="shared" si="39"/>
        <v/>
      </c>
      <c r="H382" s="273" t="str">
        <f t="shared" si="40"/>
        <v/>
      </c>
      <c r="I382" s="273" t="str">
        <f t="shared" si="41"/>
        <v/>
      </c>
      <c r="J382" s="187"/>
    </row>
    <row r="383" spans="1:10">
      <c r="A383" s="271" t="str">
        <f t="shared" si="35"/>
        <v/>
      </c>
      <c r="B383" s="272" t="str">
        <f t="shared" si="36"/>
        <v/>
      </c>
      <c r="C383" s="307" t="str">
        <f t="shared" si="37"/>
        <v/>
      </c>
      <c r="D383" s="327" t="str">
        <f t="shared" si="38"/>
        <v/>
      </c>
      <c r="E383" s="328"/>
      <c r="F383" s="328"/>
      <c r="G383" s="273" t="str">
        <f t="shared" si="39"/>
        <v/>
      </c>
      <c r="H383" s="273" t="str">
        <f t="shared" si="40"/>
        <v/>
      </c>
      <c r="I383" s="273" t="str">
        <f t="shared" si="41"/>
        <v/>
      </c>
      <c r="J383" s="187"/>
    </row>
    <row r="384" spans="1:10">
      <c r="A384" s="271" t="str">
        <f t="shared" si="35"/>
        <v/>
      </c>
      <c r="B384" s="272" t="str">
        <f t="shared" si="36"/>
        <v/>
      </c>
      <c r="C384" s="307" t="str">
        <f t="shared" si="37"/>
        <v/>
      </c>
      <c r="D384" s="327" t="str">
        <f t="shared" si="38"/>
        <v/>
      </c>
      <c r="E384" s="328"/>
      <c r="F384" s="328"/>
      <c r="G384" s="273" t="str">
        <f t="shared" si="39"/>
        <v/>
      </c>
      <c r="H384" s="273" t="str">
        <f t="shared" si="40"/>
        <v/>
      </c>
      <c r="I384" s="273" t="str">
        <f t="shared" si="41"/>
        <v/>
      </c>
      <c r="J384" s="187"/>
    </row>
    <row r="385" spans="1:10">
      <c r="A385" s="271" t="str">
        <f t="shared" si="35"/>
        <v/>
      </c>
      <c r="B385" s="272" t="str">
        <f t="shared" si="36"/>
        <v/>
      </c>
      <c r="C385" s="307" t="str">
        <f t="shared" si="37"/>
        <v/>
      </c>
      <c r="D385" s="327" t="str">
        <f t="shared" si="38"/>
        <v/>
      </c>
      <c r="E385" s="328"/>
      <c r="F385" s="328"/>
      <c r="G385" s="273" t="str">
        <f t="shared" si="39"/>
        <v/>
      </c>
      <c r="H385" s="273" t="str">
        <f t="shared" si="40"/>
        <v/>
      </c>
      <c r="I385" s="273" t="str">
        <f t="shared" si="41"/>
        <v/>
      </c>
      <c r="J385" s="187"/>
    </row>
    <row r="386" spans="1:10">
      <c r="A386" s="271" t="str">
        <f t="shared" si="35"/>
        <v/>
      </c>
      <c r="B386" s="272" t="str">
        <f t="shared" si="36"/>
        <v/>
      </c>
      <c r="C386" s="307" t="str">
        <f t="shared" si="37"/>
        <v/>
      </c>
      <c r="D386" s="327" t="str">
        <f t="shared" si="38"/>
        <v/>
      </c>
      <c r="E386" s="328"/>
      <c r="F386" s="328"/>
      <c r="G386" s="273" t="str">
        <f t="shared" si="39"/>
        <v/>
      </c>
      <c r="H386" s="273" t="str">
        <f t="shared" si="40"/>
        <v/>
      </c>
      <c r="I386" s="273" t="str">
        <f t="shared" si="41"/>
        <v/>
      </c>
      <c r="J386" s="187"/>
    </row>
    <row r="387" spans="1:10">
      <c r="A387" s="271" t="str">
        <f t="shared" si="35"/>
        <v/>
      </c>
      <c r="B387" s="272" t="str">
        <f t="shared" si="36"/>
        <v/>
      </c>
      <c r="C387" s="307" t="str">
        <f t="shared" si="37"/>
        <v/>
      </c>
      <c r="D387" s="327" t="str">
        <f t="shared" si="38"/>
        <v/>
      </c>
      <c r="E387" s="328"/>
      <c r="F387" s="328"/>
      <c r="G387" s="273" t="str">
        <f t="shared" si="39"/>
        <v/>
      </c>
      <c r="H387" s="273" t="str">
        <f t="shared" si="40"/>
        <v/>
      </c>
      <c r="I387" s="273" t="str">
        <f t="shared" si="41"/>
        <v/>
      </c>
      <c r="J387" s="187"/>
    </row>
    <row r="388" spans="1:10">
      <c r="A388" s="271" t="str">
        <f t="shared" si="35"/>
        <v/>
      </c>
      <c r="B388" s="272" t="str">
        <f t="shared" si="36"/>
        <v/>
      </c>
      <c r="C388" s="307" t="str">
        <f t="shared" si="37"/>
        <v/>
      </c>
      <c r="D388" s="327" t="str">
        <f t="shared" si="38"/>
        <v/>
      </c>
      <c r="E388" s="328"/>
      <c r="F388" s="328"/>
      <c r="G388" s="273" t="str">
        <f t="shared" si="39"/>
        <v/>
      </c>
      <c r="H388" s="273" t="str">
        <f t="shared" si="40"/>
        <v/>
      </c>
      <c r="I388" s="273" t="str">
        <f t="shared" si="41"/>
        <v/>
      </c>
      <c r="J388" s="187"/>
    </row>
    <row r="389" spans="1:10">
      <c r="A389" s="271" t="str">
        <f t="shared" si="35"/>
        <v/>
      </c>
      <c r="B389" s="272" t="str">
        <f t="shared" si="36"/>
        <v/>
      </c>
      <c r="C389" s="307" t="str">
        <f t="shared" si="37"/>
        <v/>
      </c>
      <c r="D389" s="327" t="str">
        <f t="shared" si="38"/>
        <v/>
      </c>
      <c r="E389" s="328"/>
      <c r="F389" s="328"/>
      <c r="G389" s="273" t="str">
        <f t="shared" si="39"/>
        <v/>
      </c>
      <c r="H389" s="273" t="str">
        <f t="shared" si="40"/>
        <v/>
      </c>
      <c r="I389" s="273" t="str">
        <f t="shared" si="41"/>
        <v/>
      </c>
      <c r="J389" s="187"/>
    </row>
    <row r="390" spans="1:10">
      <c r="A390" s="271" t="str">
        <f t="shared" si="35"/>
        <v/>
      </c>
      <c r="B390" s="272" t="str">
        <f t="shared" si="36"/>
        <v/>
      </c>
      <c r="C390" s="307" t="str">
        <f t="shared" si="37"/>
        <v/>
      </c>
      <c r="D390" s="327" t="str">
        <f t="shared" si="38"/>
        <v/>
      </c>
      <c r="E390" s="328"/>
      <c r="F390" s="328"/>
      <c r="G390" s="273" t="str">
        <f t="shared" si="39"/>
        <v/>
      </c>
      <c r="H390" s="273" t="str">
        <f t="shared" si="40"/>
        <v/>
      </c>
      <c r="I390" s="273" t="str">
        <f t="shared" si="41"/>
        <v/>
      </c>
      <c r="J390" s="187"/>
    </row>
    <row r="391" spans="1:10">
      <c r="A391" s="271" t="str">
        <f t="shared" si="35"/>
        <v/>
      </c>
      <c r="B391" s="272" t="str">
        <f t="shared" si="36"/>
        <v/>
      </c>
      <c r="C391" s="307" t="str">
        <f t="shared" si="37"/>
        <v/>
      </c>
      <c r="D391" s="327" t="str">
        <f t="shared" si="38"/>
        <v/>
      </c>
      <c r="E391" s="328"/>
      <c r="F391" s="328"/>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7" t="str">
        <f t="shared" ref="D392:D455" si="45">IF(ROW()-7&lt;=筆數,VLOOKUP(ROW()-7,日記表,11,FALSE),"")</f>
        <v/>
      </c>
      <c r="E392" s="328"/>
      <c r="F392" s="328"/>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7" t="str">
        <f t="shared" si="45"/>
        <v/>
      </c>
      <c r="E393" s="328"/>
      <c r="F393" s="328"/>
      <c r="G393" s="273" t="str">
        <f t="shared" si="46"/>
        <v/>
      </c>
      <c r="H393" s="273" t="str">
        <f t="shared" si="47"/>
        <v/>
      </c>
      <c r="I393" s="273" t="str">
        <f t="shared" si="48"/>
        <v/>
      </c>
      <c r="J393" s="187"/>
    </row>
    <row r="394" spans="1:10">
      <c r="A394" s="271" t="str">
        <f t="shared" si="42"/>
        <v/>
      </c>
      <c r="B394" s="272" t="str">
        <f t="shared" si="43"/>
        <v/>
      </c>
      <c r="C394" s="307" t="str">
        <f t="shared" si="44"/>
        <v/>
      </c>
      <c r="D394" s="327" t="str">
        <f t="shared" si="45"/>
        <v/>
      </c>
      <c r="E394" s="328"/>
      <c r="F394" s="328"/>
      <c r="G394" s="273" t="str">
        <f t="shared" si="46"/>
        <v/>
      </c>
      <c r="H394" s="273" t="str">
        <f t="shared" si="47"/>
        <v/>
      </c>
      <c r="I394" s="273" t="str">
        <f t="shared" si="48"/>
        <v/>
      </c>
      <c r="J394" s="187"/>
    </row>
    <row r="395" spans="1:10">
      <c r="A395" s="271" t="str">
        <f t="shared" si="42"/>
        <v/>
      </c>
      <c r="B395" s="272" t="str">
        <f t="shared" si="43"/>
        <v/>
      </c>
      <c r="C395" s="307" t="str">
        <f t="shared" si="44"/>
        <v/>
      </c>
      <c r="D395" s="327" t="str">
        <f t="shared" si="45"/>
        <v/>
      </c>
      <c r="E395" s="328"/>
      <c r="F395" s="328"/>
      <c r="G395" s="273" t="str">
        <f t="shared" si="46"/>
        <v/>
      </c>
      <c r="H395" s="273" t="str">
        <f t="shared" si="47"/>
        <v/>
      </c>
      <c r="I395" s="273" t="str">
        <f t="shared" si="48"/>
        <v/>
      </c>
      <c r="J395" s="187"/>
    </row>
    <row r="396" spans="1:10">
      <c r="A396" s="271" t="str">
        <f t="shared" si="42"/>
        <v/>
      </c>
      <c r="B396" s="272" t="str">
        <f t="shared" si="43"/>
        <v/>
      </c>
      <c r="C396" s="307" t="str">
        <f t="shared" si="44"/>
        <v/>
      </c>
      <c r="D396" s="327" t="str">
        <f t="shared" si="45"/>
        <v/>
      </c>
      <c r="E396" s="328"/>
      <c r="F396" s="328"/>
      <c r="G396" s="273" t="str">
        <f t="shared" si="46"/>
        <v/>
      </c>
      <c r="H396" s="273" t="str">
        <f t="shared" si="47"/>
        <v/>
      </c>
      <c r="I396" s="273" t="str">
        <f t="shared" si="48"/>
        <v/>
      </c>
      <c r="J396" s="187"/>
    </row>
    <row r="397" spans="1:10">
      <c r="A397" s="271" t="str">
        <f t="shared" si="42"/>
        <v/>
      </c>
      <c r="B397" s="272" t="str">
        <f t="shared" si="43"/>
        <v/>
      </c>
      <c r="C397" s="307" t="str">
        <f t="shared" si="44"/>
        <v/>
      </c>
      <c r="D397" s="327" t="str">
        <f t="shared" si="45"/>
        <v/>
      </c>
      <c r="E397" s="328"/>
      <c r="F397" s="328"/>
      <c r="G397" s="273" t="str">
        <f t="shared" si="46"/>
        <v/>
      </c>
      <c r="H397" s="273" t="str">
        <f t="shared" si="47"/>
        <v/>
      </c>
      <c r="I397" s="273" t="str">
        <f t="shared" si="48"/>
        <v/>
      </c>
      <c r="J397" s="187"/>
    </row>
    <row r="398" spans="1:10">
      <c r="A398" s="271" t="str">
        <f t="shared" si="42"/>
        <v/>
      </c>
      <c r="B398" s="272" t="str">
        <f t="shared" si="43"/>
        <v/>
      </c>
      <c r="C398" s="307" t="str">
        <f t="shared" si="44"/>
        <v/>
      </c>
      <c r="D398" s="327" t="str">
        <f t="shared" si="45"/>
        <v/>
      </c>
      <c r="E398" s="328"/>
      <c r="F398" s="328"/>
      <c r="G398" s="273" t="str">
        <f t="shared" si="46"/>
        <v/>
      </c>
      <c r="H398" s="273" t="str">
        <f t="shared" si="47"/>
        <v/>
      </c>
      <c r="I398" s="273" t="str">
        <f t="shared" si="48"/>
        <v/>
      </c>
      <c r="J398" s="187"/>
    </row>
    <row r="399" spans="1:10">
      <c r="A399" s="271" t="str">
        <f t="shared" si="42"/>
        <v/>
      </c>
      <c r="B399" s="272" t="str">
        <f t="shared" si="43"/>
        <v/>
      </c>
      <c r="C399" s="307" t="str">
        <f t="shared" si="44"/>
        <v/>
      </c>
      <c r="D399" s="327" t="str">
        <f t="shared" si="45"/>
        <v/>
      </c>
      <c r="E399" s="328"/>
      <c r="F399" s="328"/>
      <c r="G399" s="273" t="str">
        <f t="shared" si="46"/>
        <v/>
      </c>
      <c r="H399" s="273" t="str">
        <f t="shared" si="47"/>
        <v/>
      </c>
      <c r="I399" s="273" t="str">
        <f t="shared" si="48"/>
        <v/>
      </c>
      <c r="J399" s="187"/>
    </row>
    <row r="400" spans="1:10">
      <c r="A400" s="271" t="str">
        <f t="shared" si="42"/>
        <v/>
      </c>
      <c r="B400" s="272" t="str">
        <f t="shared" si="43"/>
        <v/>
      </c>
      <c r="C400" s="307" t="str">
        <f t="shared" si="44"/>
        <v/>
      </c>
      <c r="D400" s="327" t="str">
        <f t="shared" si="45"/>
        <v/>
      </c>
      <c r="E400" s="328"/>
      <c r="F400" s="328"/>
      <c r="G400" s="273" t="str">
        <f t="shared" si="46"/>
        <v/>
      </c>
      <c r="H400" s="273" t="str">
        <f t="shared" si="47"/>
        <v/>
      </c>
      <c r="I400" s="273" t="str">
        <f t="shared" si="48"/>
        <v/>
      </c>
      <c r="J400" s="187"/>
    </row>
    <row r="401" spans="1:10">
      <c r="A401" s="271" t="str">
        <f t="shared" si="42"/>
        <v/>
      </c>
      <c r="B401" s="272" t="str">
        <f t="shared" si="43"/>
        <v/>
      </c>
      <c r="C401" s="307" t="str">
        <f t="shared" si="44"/>
        <v/>
      </c>
      <c r="D401" s="327" t="str">
        <f t="shared" si="45"/>
        <v/>
      </c>
      <c r="E401" s="328"/>
      <c r="F401" s="328"/>
      <c r="G401" s="273" t="str">
        <f t="shared" si="46"/>
        <v/>
      </c>
      <c r="H401" s="273" t="str">
        <f t="shared" si="47"/>
        <v/>
      </c>
      <c r="I401" s="273" t="str">
        <f t="shared" si="48"/>
        <v/>
      </c>
      <c r="J401" s="187"/>
    </row>
    <row r="402" spans="1:10">
      <c r="A402" s="271" t="str">
        <f t="shared" si="42"/>
        <v/>
      </c>
      <c r="B402" s="272" t="str">
        <f t="shared" si="43"/>
        <v/>
      </c>
      <c r="C402" s="307" t="str">
        <f t="shared" si="44"/>
        <v/>
      </c>
      <c r="D402" s="327" t="str">
        <f t="shared" si="45"/>
        <v/>
      </c>
      <c r="E402" s="328"/>
      <c r="F402" s="328"/>
      <c r="G402" s="273" t="str">
        <f t="shared" si="46"/>
        <v/>
      </c>
      <c r="H402" s="273" t="str">
        <f t="shared" si="47"/>
        <v/>
      </c>
      <c r="I402" s="273" t="str">
        <f t="shared" si="48"/>
        <v/>
      </c>
      <c r="J402" s="187"/>
    </row>
    <row r="403" spans="1:10">
      <c r="A403" s="271" t="str">
        <f t="shared" si="42"/>
        <v/>
      </c>
      <c r="B403" s="272" t="str">
        <f t="shared" si="43"/>
        <v/>
      </c>
      <c r="C403" s="307" t="str">
        <f t="shared" si="44"/>
        <v/>
      </c>
      <c r="D403" s="327" t="str">
        <f t="shared" si="45"/>
        <v/>
      </c>
      <c r="E403" s="328"/>
      <c r="F403" s="328"/>
      <c r="G403" s="273" t="str">
        <f t="shared" si="46"/>
        <v/>
      </c>
      <c r="H403" s="273" t="str">
        <f t="shared" si="47"/>
        <v/>
      </c>
      <c r="I403" s="273" t="str">
        <f t="shared" si="48"/>
        <v/>
      </c>
      <c r="J403" s="187"/>
    </row>
    <row r="404" spans="1:10">
      <c r="A404" s="271" t="str">
        <f t="shared" si="42"/>
        <v/>
      </c>
      <c r="B404" s="272" t="str">
        <f t="shared" si="43"/>
        <v/>
      </c>
      <c r="C404" s="307" t="str">
        <f t="shared" si="44"/>
        <v/>
      </c>
      <c r="D404" s="327" t="str">
        <f t="shared" si="45"/>
        <v/>
      </c>
      <c r="E404" s="328"/>
      <c r="F404" s="328"/>
      <c r="G404" s="273" t="str">
        <f t="shared" si="46"/>
        <v/>
      </c>
      <c r="H404" s="273" t="str">
        <f t="shared" si="47"/>
        <v/>
      </c>
      <c r="I404" s="273" t="str">
        <f t="shared" si="48"/>
        <v/>
      </c>
      <c r="J404" s="187"/>
    </row>
    <row r="405" spans="1:10">
      <c r="A405" s="271" t="str">
        <f t="shared" si="42"/>
        <v/>
      </c>
      <c r="B405" s="272" t="str">
        <f t="shared" si="43"/>
        <v/>
      </c>
      <c r="C405" s="307" t="str">
        <f t="shared" si="44"/>
        <v/>
      </c>
      <c r="D405" s="327" t="str">
        <f t="shared" si="45"/>
        <v/>
      </c>
      <c r="E405" s="328"/>
      <c r="F405" s="328"/>
      <c r="G405" s="273" t="str">
        <f t="shared" si="46"/>
        <v/>
      </c>
      <c r="H405" s="273" t="str">
        <f t="shared" si="47"/>
        <v/>
      </c>
      <c r="I405" s="273" t="str">
        <f t="shared" si="48"/>
        <v/>
      </c>
      <c r="J405" s="187"/>
    </row>
    <row r="406" spans="1:10">
      <c r="A406" s="271" t="str">
        <f t="shared" si="42"/>
        <v/>
      </c>
      <c r="B406" s="272" t="str">
        <f t="shared" si="43"/>
        <v/>
      </c>
      <c r="C406" s="307" t="str">
        <f t="shared" si="44"/>
        <v/>
      </c>
      <c r="D406" s="327" t="str">
        <f t="shared" si="45"/>
        <v/>
      </c>
      <c r="E406" s="328"/>
      <c r="F406" s="328"/>
      <c r="G406" s="273" t="str">
        <f t="shared" si="46"/>
        <v/>
      </c>
      <c r="H406" s="273" t="str">
        <f t="shared" si="47"/>
        <v/>
      </c>
      <c r="I406" s="273" t="str">
        <f t="shared" si="48"/>
        <v/>
      </c>
      <c r="J406" s="187"/>
    </row>
    <row r="407" spans="1:10">
      <c r="A407" s="271" t="str">
        <f t="shared" si="42"/>
        <v/>
      </c>
      <c r="B407" s="272" t="str">
        <f t="shared" si="43"/>
        <v/>
      </c>
      <c r="C407" s="307" t="str">
        <f t="shared" si="44"/>
        <v/>
      </c>
      <c r="D407" s="327" t="str">
        <f t="shared" si="45"/>
        <v/>
      </c>
      <c r="E407" s="328"/>
      <c r="F407" s="328"/>
      <c r="G407" s="273" t="str">
        <f t="shared" si="46"/>
        <v/>
      </c>
      <c r="H407" s="273" t="str">
        <f t="shared" si="47"/>
        <v/>
      </c>
      <c r="I407" s="273" t="str">
        <f t="shared" si="48"/>
        <v/>
      </c>
      <c r="J407" s="187"/>
    </row>
    <row r="408" spans="1:10">
      <c r="A408" s="271" t="str">
        <f t="shared" si="42"/>
        <v/>
      </c>
      <c r="B408" s="272" t="str">
        <f t="shared" si="43"/>
        <v/>
      </c>
      <c r="C408" s="307" t="str">
        <f t="shared" si="44"/>
        <v/>
      </c>
      <c r="D408" s="327" t="str">
        <f t="shared" si="45"/>
        <v/>
      </c>
      <c r="E408" s="328"/>
      <c r="F408" s="328"/>
      <c r="G408" s="273" t="str">
        <f t="shared" si="46"/>
        <v/>
      </c>
      <c r="H408" s="273" t="str">
        <f t="shared" si="47"/>
        <v/>
      </c>
      <c r="I408" s="273" t="str">
        <f t="shared" si="48"/>
        <v/>
      </c>
      <c r="J408" s="187"/>
    </row>
    <row r="409" spans="1:10">
      <c r="A409" s="271" t="str">
        <f t="shared" si="42"/>
        <v/>
      </c>
      <c r="B409" s="272" t="str">
        <f t="shared" si="43"/>
        <v/>
      </c>
      <c r="C409" s="307" t="str">
        <f t="shared" si="44"/>
        <v/>
      </c>
      <c r="D409" s="327" t="str">
        <f t="shared" si="45"/>
        <v/>
      </c>
      <c r="E409" s="328"/>
      <c r="F409" s="328"/>
      <c r="G409" s="273" t="str">
        <f t="shared" si="46"/>
        <v/>
      </c>
      <c r="H409" s="273" t="str">
        <f t="shared" si="47"/>
        <v/>
      </c>
      <c r="I409" s="273" t="str">
        <f t="shared" si="48"/>
        <v/>
      </c>
      <c r="J409" s="187"/>
    </row>
    <row r="410" spans="1:10">
      <c r="A410" s="271" t="str">
        <f t="shared" si="42"/>
        <v/>
      </c>
      <c r="B410" s="272" t="str">
        <f t="shared" si="43"/>
        <v/>
      </c>
      <c r="C410" s="307" t="str">
        <f t="shared" si="44"/>
        <v/>
      </c>
      <c r="D410" s="327" t="str">
        <f t="shared" si="45"/>
        <v/>
      </c>
      <c r="E410" s="328"/>
      <c r="F410" s="328"/>
      <c r="G410" s="273" t="str">
        <f t="shared" si="46"/>
        <v/>
      </c>
      <c r="H410" s="273" t="str">
        <f t="shared" si="47"/>
        <v/>
      </c>
      <c r="I410" s="273" t="str">
        <f t="shared" si="48"/>
        <v/>
      </c>
      <c r="J410" s="187"/>
    </row>
    <row r="411" spans="1:10">
      <c r="A411" s="271" t="str">
        <f t="shared" si="42"/>
        <v/>
      </c>
      <c r="B411" s="272" t="str">
        <f t="shared" si="43"/>
        <v/>
      </c>
      <c r="C411" s="307" t="str">
        <f t="shared" si="44"/>
        <v/>
      </c>
      <c r="D411" s="327" t="str">
        <f t="shared" si="45"/>
        <v/>
      </c>
      <c r="E411" s="328"/>
      <c r="F411" s="328"/>
      <c r="G411" s="273" t="str">
        <f t="shared" si="46"/>
        <v/>
      </c>
      <c r="H411" s="273" t="str">
        <f t="shared" si="47"/>
        <v/>
      </c>
      <c r="I411" s="273" t="str">
        <f t="shared" si="48"/>
        <v/>
      </c>
      <c r="J411" s="187"/>
    </row>
    <row r="412" spans="1:10">
      <c r="A412" s="271" t="str">
        <f t="shared" si="42"/>
        <v/>
      </c>
      <c r="B412" s="272" t="str">
        <f t="shared" si="43"/>
        <v/>
      </c>
      <c r="C412" s="307" t="str">
        <f t="shared" si="44"/>
        <v/>
      </c>
      <c r="D412" s="327" t="str">
        <f t="shared" si="45"/>
        <v/>
      </c>
      <c r="E412" s="328"/>
      <c r="F412" s="328"/>
      <c r="G412" s="273" t="str">
        <f t="shared" si="46"/>
        <v/>
      </c>
      <c r="H412" s="273" t="str">
        <f t="shared" si="47"/>
        <v/>
      </c>
      <c r="I412" s="273" t="str">
        <f t="shared" si="48"/>
        <v/>
      </c>
      <c r="J412" s="187"/>
    </row>
    <row r="413" spans="1:10">
      <c r="A413" s="271" t="str">
        <f t="shared" si="42"/>
        <v/>
      </c>
      <c r="B413" s="272" t="str">
        <f t="shared" si="43"/>
        <v/>
      </c>
      <c r="C413" s="307" t="str">
        <f t="shared" si="44"/>
        <v/>
      </c>
      <c r="D413" s="327" t="str">
        <f t="shared" si="45"/>
        <v/>
      </c>
      <c r="E413" s="328"/>
      <c r="F413" s="328"/>
      <c r="G413" s="273" t="str">
        <f t="shared" si="46"/>
        <v/>
      </c>
      <c r="H413" s="273" t="str">
        <f t="shared" si="47"/>
        <v/>
      </c>
      <c r="I413" s="273" t="str">
        <f t="shared" si="48"/>
        <v/>
      </c>
      <c r="J413" s="187"/>
    </row>
    <row r="414" spans="1:10">
      <c r="A414" s="271" t="str">
        <f t="shared" si="42"/>
        <v/>
      </c>
      <c r="B414" s="272" t="str">
        <f t="shared" si="43"/>
        <v/>
      </c>
      <c r="C414" s="307" t="str">
        <f t="shared" si="44"/>
        <v/>
      </c>
      <c r="D414" s="327" t="str">
        <f t="shared" si="45"/>
        <v/>
      </c>
      <c r="E414" s="328"/>
      <c r="F414" s="328"/>
      <c r="G414" s="273" t="str">
        <f t="shared" si="46"/>
        <v/>
      </c>
      <c r="H414" s="273" t="str">
        <f t="shared" si="47"/>
        <v/>
      </c>
      <c r="I414" s="273" t="str">
        <f t="shared" si="48"/>
        <v/>
      </c>
      <c r="J414" s="187"/>
    </row>
    <row r="415" spans="1:10">
      <c r="A415" s="271" t="str">
        <f t="shared" si="42"/>
        <v/>
      </c>
      <c r="B415" s="272" t="str">
        <f t="shared" si="43"/>
        <v/>
      </c>
      <c r="C415" s="307" t="str">
        <f t="shared" si="44"/>
        <v/>
      </c>
      <c r="D415" s="327" t="str">
        <f t="shared" si="45"/>
        <v/>
      </c>
      <c r="E415" s="328"/>
      <c r="F415" s="328"/>
      <c r="G415" s="273" t="str">
        <f t="shared" si="46"/>
        <v/>
      </c>
      <c r="H415" s="273" t="str">
        <f t="shared" si="47"/>
        <v/>
      </c>
      <c r="I415" s="273" t="str">
        <f t="shared" si="48"/>
        <v/>
      </c>
      <c r="J415" s="187"/>
    </row>
    <row r="416" spans="1:10">
      <c r="A416" s="271" t="str">
        <f t="shared" si="42"/>
        <v/>
      </c>
      <c r="B416" s="272" t="str">
        <f t="shared" si="43"/>
        <v/>
      </c>
      <c r="C416" s="307" t="str">
        <f t="shared" si="44"/>
        <v/>
      </c>
      <c r="D416" s="327" t="str">
        <f t="shared" si="45"/>
        <v/>
      </c>
      <c r="E416" s="328"/>
      <c r="F416" s="328"/>
      <c r="G416" s="273" t="str">
        <f t="shared" si="46"/>
        <v/>
      </c>
      <c r="H416" s="273" t="str">
        <f t="shared" si="47"/>
        <v/>
      </c>
      <c r="I416" s="273" t="str">
        <f t="shared" si="48"/>
        <v/>
      </c>
      <c r="J416" s="187"/>
    </row>
    <row r="417" spans="1:10">
      <c r="A417" s="271" t="str">
        <f t="shared" si="42"/>
        <v/>
      </c>
      <c r="B417" s="272" t="str">
        <f t="shared" si="43"/>
        <v/>
      </c>
      <c r="C417" s="307" t="str">
        <f t="shared" si="44"/>
        <v/>
      </c>
      <c r="D417" s="327" t="str">
        <f t="shared" si="45"/>
        <v/>
      </c>
      <c r="E417" s="328"/>
      <c r="F417" s="328"/>
      <c r="G417" s="273" t="str">
        <f t="shared" si="46"/>
        <v/>
      </c>
      <c r="H417" s="273" t="str">
        <f t="shared" si="47"/>
        <v/>
      </c>
      <c r="I417" s="273" t="str">
        <f t="shared" si="48"/>
        <v/>
      </c>
      <c r="J417" s="187"/>
    </row>
    <row r="418" spans="1:10">
      <c r="A418" s="271" t="str">
        <f t="shared" si="42"/>
        <v/>
      </c>
      <c r="B418" s="272" t="str">
        <f t="shared" si="43"/>
        <v/>
      </c>
      <c r="C418" s="307" t="str">
        <f t="shared" si="44"/>
        <v/>
      </c>
      <c r="D418" s="327" t="str">
        <f t="shared" si="45"/>
        <v/>
      </c>
      <c r="E418" s="328"/>
      <c r="F418" s="328"/>
      <c r="G418" s="273" t="str">
        <f t="shared" si="46"/>
        <v/>
      </c>
      <c r="H418" s="273" t="str">
        <f t="shared" si="47"/>
        <v/>
      </c>
      <c r="I418" s="273" t="str">
        <f t="shared" si="48"/>
        <v/>
      </c>
      <c r="J418" s="187"/>
    </row>
    <row r="419" spans="1:10">
      <c r="A419" s="271" t="str">
        <f t="shared" si="42"/>
        <v/>
      </c>
      <c r="B419" s="272" t="str">
        <f t="shared" si="43"/>
        <v/>
      </c>
      <c r="C419" s="307" t="str">
        <f t="shared" si="44"/>
        <v/>
      </c>
      <c r="D419" s="327" t="str">
        <f t="shared" si="45"/>
        <v/>
      </c>
      <c r="E419" s="328"/>
      <c r="F419" s="328"/>
      <c r="G419" s="273" t="str">
        <f t="shared" si="46"/>
        <v/>
      </c>
      <c r="H419" s="273" t="str">
        <f t="shared" si="47"/>
        <v/>
      </c>
      <c r="I419" s="273" t="str">
        <f t="shared" si="48"/>
        <v/>
      </c>
      <c r="J419" s="187"/>
    </row>
    <row r="420" spans="1:10">
      <c r="A420" s="271" t="str">
        <f t="shared" si="42"/>
        <v/>
      </c>
      <c r="B420" s="272" t="str">
        <f t="shared" si="43"/>
        <v/>
      </c>
      <c r="C420" s="307" t="str">
        <f t="shared" si="44"/>
        <v/>
      </c>
      <c r="D420" s="327" t="str">
        <f t="shared" si="45"/>
        <v/>
      </c>
      <c r="E420" s="328"/>
      <c r="F420" s="328"/>
      <c r="G420" s="273" t="str">
        <f t="shared" si="46"/>
        <v/>
      </c>
      <c r="H420" s="273" t="str">
        <f t="shared" si="47"/>
        <v/>
      </c>
      <c r="I420" s="273" t="str">
        <f t="shared" si="48"/>
        <v/>
      </c>
      <c r="J420" s="187"/>
    </row>
    <row r="421" spans="1:10">
      <c r="A421" s="271" t="str">
        <f t="shared" si="42"/>
        <v/>
      </c>
      <c r="B421" s="272" t="str">
        <f t="shared" si="43"/>
        <v/>
      </c>
      <c r="C421" s="307" t="str">
        <f t="shared" si="44"/>
        <v/>
      </c>
      <c r="D421" s="327" t="str">
        <f t="shared" si="45"/>
        <v/>
      </c>
      <c r="E421" s="328"/>
      <c r="F421" s="328"/>
      <c r="G421" s="273" t="str">
        <f t="shared" si="46"/>
        <v/>
      </c>
      <c r="H421" s="273" t="str">
        <f t="shared" si="47"/>
        <v/>
      </c>
      <c r="I421" s="273" t="str">
        <f t="shared" si="48"/>
        <v/>
      </c>
      <c r="J421" s="187"/>
    </row>
    <row r="422" spans="1:10">
      <c r="A422" s="271" t="str">
        <f t="shared" si="42"/>
        <v/>
      </c>
      <c r="B422" s="272" t="str">
        <f t="shared" si="43"/>
        <v/>
      </c>
      <c r="C422" s="307" t="str">
        <f t="shared" si="44"/>
        <v/>
      </c>
      <c r="D422" s="327" t="str">
        <f t="shared" si="45"/>
        <v/>
      </c>
      <c r="E422" s="328"/>
      <c r="F422" s="328"/>
      <c r="G422" s="273" t="str">
        <f t="shared" si="46"/>
        <v/>
      </c>
      <c r="H422" s="273" t="str">
        <f t="shared" si="47"/>
        <v/>
      </c>
      <c r="I422" s="273" t="str">
        <f t="shared" si="48"/>
        <v/>
      </c>
      <c r="J422" s="187"/>
    </row>
    <row r="423" spans="1:10">
      <c r="A423" s="271" t="str">
        <f t="shared" si="42"/>
        <v/>
      </c>
      <c r="B423" s="272" t="str">
        <f t="shared" si="43"/>
        <v/>
      </c>
      <c r="C423" s="307" t="str">
        <f t="shared" si="44"/>
        <v/>
      </c>
      <c r="D423" s="327" t="str">
        <f t="shared" si="45"/>
        <v/>
      </c>
      <c r="E423" s="328"/>
      <c r="F423" s="328"/>
      <c r="G423" s="273" t="str">
        <f t="shared" si="46"/>
        <v/>
      </c>
      <c r="H423" s="273" t="str">
        <f t="shared" si="47"/>
        <v/>
      </c>
      <c r="I423" s="273" t="str">
        <f t="shared" si="48"/>
        <v/>
      </c>
      <c r="J423" s="187"/>
    </row>
    <row r="424" spans="1:10">
      <c r="A424" s="271" t="str">
        <f t="shared" si="42"/>
        <v/>
      </c>
      <c r="B424" s="272" t="str">
        <f t="shared" si="43"/>
        <v/>
      </c>
      <c r="C424" s="307" t="str">
        <f t="shared" si="44"/>
        <v/>
      </c>
      <c r="D424" s="327" t="str">
        <f t="shared" si="45"/>
        <v/>
      </c>
      <c r="E424" s="328"/>
      <c r="F424" s="328"/>
      <c r="G424" s="273" t="str">
        <f t="shared" si="46"/>
        <v/>
      </c>
      <c r="H424" s="273" t="str">
        <f t="shared" si="47"/>
        <v/>
      </c>
      <c r="I424" s="273" t="str">
        <f t="shared" si="48"/>
        <v/>
      </c>
      <c r="J424" s="187"/>
    </row>
    <row r="425" spans="1:10">
      <c r="A425" s="271" t="str">
        <f t="shared" si="42"/>
        <v/>
      </c>
      <c r="B425" s="272" t="str">
        <f t="shared" si="43"/>
        <v/>
      </c>
      <c r="C425" s="307" t="str">
        <f t="shared" si="44"/>
        <v/>
      </c>
      <c r="D425" s="327" t="str">
        <f t="shared" si="45"/>
        <v/>
      </c>
      <c r="E425" s="328"/>
      <c r="F425" s="328"/>
      <c r="G425" s="273" t="str">
        <f t="shared" si="46"/>
        <v/>
      </c>
      <c r="H425" s="273" t="str">
        <f t="shared" si="47"/>
        <v/>
      </c>
      <c r="I425" s="273" t="str">
        <f t="shared" si="48"/>
        <v/>
      </c>
      <c r="J425" s="187"/>
    </row>
    <row r="426" spans="1:10">
      <c r="A426" s="271" t="str">
        <f t="shared" si="42"/>
        <v/>
      </c>
      <c r="B426" s="272" t="str">
        <f t="shared" si="43"/>
        <v/>
      </c>
      <c r="C426" s="307" t="str">
        <f t="shared" si="44"/>
        <v/>
      </c>
      <c r="D426" s="327" t="str">
        <f t="shared" si="45"/>
        <v/>
      </c>
      <c r="E426" s="328"/>
      <c r="F426" s="328"/>
      <c r="G426" s="273" t="str">
        <f t="shared" si="46"/>
        <v/>
      </c>
      <c r="H426" s="273" t="str">
        <f t="shared" si="47"/>
        <v/>
      </c>
      <c r="I426" s="273" t="str">
        <f t="shared" si="48"/>
        <v/>
      </c>
      <c r="J426" s="187"/>
    </row>
    <row r="427" spans="1:10">
      <c r="A427" s="271" t="str">
        <f t="shared" si="42"/>
        <v/>
      </c>
      <c r="B427" s="272" t="str">
        <f t="shared" si="43"/>
        <v/>
      </c>
      <c r="C427" s="307" t="str">
        <f t="shared" si="44"/>
        <v/>
      </c>
      <c r="D427" s="327" t="str">
        <f t="shared" si="45"/>
        <v/>
      </c>
      <c r="E427" s="328"/>
      <c r="F427" s="328"/>
      <c r="G427" s="273" t="str">
        <f t="shared" si="46"/>
        <v/>
      </c>
      <c r="H427" s="273" t="str">
        <f t="shared" si="47"/>
        <v/>
      </c>
      <c r="I427" s="273" t="str">
        <f t="shared" si="48"/>
        <v/>
      </c>
      <c r="J427" s="187"/>
    </row>
    <row r="428" spans="1:10">
      <c r="A428" s="271" t="str">
        <f t="shared" si="42"/>
        <v/>
      </c>
      <c r="B428" s="272" t="str">
        <f t="shared" si="43"/>
        <v/>
      </c>
      <c r="C428" s="307" t="str">
        <f t="shared" si="44"/>
        <v/>
      </c>
      <c r="D428" s="327" t="str">
        <f t="shared" si="45"/>
        <v/>
      </c>
      <c r="E428" s="328"/>
      <c r="F428" s="328"/>
      <c r="G428" s="273" t="str">
        <f t="shared" si="46"/>
        <v/>
      </c>
      <c r="H428" s="273" t="str">
        <f t="shared" si="47"/>
        <v/>
      </c>
      <c r="I428" s="273" t="str">
        <f t="shared" si="48"/>
        <v/>
      </c>
      <c r="J428" s="187"/>
    </row>
    <row r="429" spans="1:10">
      <c r="A429" s="271" t="str">
        <f t="shared" si="42"/>
        <v/>
      </c>
      <c r="B429" s="272" t="str">
        <f t="shared" si="43"/>
        <v/>
      </c>
      <c r="C429" s="307" t="str">
        <f t="shared" si="44"/>
        <v/>
      </c>
      <c r="D429" s="327" t="str">
        <f t="shared" si="45"/>
        <v/>
      </c>
      <c r="E429" s="328"/>
      <c r="F429" s="328"/>
      <c r="G429" s="273" t="str">
        <f t="shared" si="46"/>
        <v/>
      </c>
      <c r="H429" s="273" t="str">
        <f t="shared" si="47"/>
        <v/>
      </c>
      <c r="I429" s="273" t="str">
        <f t="shared" si="48"/>
        <v/>
      </c>
      <c r="J429" s="187"/>
    </row>
    <row r="430" spans="1:10">
      <c r="A430" s="271" t="str">
        <f t="shared" si="42"/>
        <v/>
      </c>
      <c r="B430" s="272" t="str">
        <f t="shared" si="43"/>
        <v/>
      </c>
      <c r="C430" s="307" t="str">
        <f t="shared" si="44"/>
        <v/>
      </c>
      <c r="D430" s="327" t="str">
        <f t="shared" si="45"/>
        <v/>
      </c>
      <c r="E430" s="328"/>
      <c r="F430" s="328"/>
      <c r="G430" s="273" t="str">
        <f t="shared" si="46"/>
        <v/>
      </c>
      <c r="H430" s="273" t="str">
        <f t="shared" si="47"/>
        <v/>
      </c>
      <c r="I430" s="273" t="str">
        <f t="shared" si="48"/>
        <v/>
      </c>
      <c r="J430" s="187"/>
    </row>
    <row r="431" spans="1:10">
      <c r="A431" s="271" t="str">
        <f t="shared" si="42"/>
        <v/>
      </c>
      <c r="B431" s="272" t="str">
        <f t="shared" si="43"/>
        <v/>
      </c>
      <c r="C431" s="307" t="str">
        <f t="shared" si="44"/>
        <v/>
      </c>
      <c r="D431" s="327" t="str">
        <f t="shared" si="45"/>
        <v/>
      </c>
      <c r="E431" s="328"/>
      <c r="F431" s="328"/>
      <c r="G431" s="273" t="str">
        <f t="shared" si="46"/>
        <v/>
      </c>
      <c r="H431" s="273" t="str">
        <f t="shared" si="47"/>
        <v/>
      </c>
      <c r="I431" s="273" t="str">
        <f t="shared" si="48"/>
        <v/>
      </c>
      <c r="J431" s="187"/>
    </row>
    <row r="432" spans="1:10">
      <c r="A432" s="271" t="str">
        <f t="shared" si="42"/>
        <v/>
      </c>
      <c r="B432" s="272" t="str">
        <f t="shared" si="43"/>
        <v/>
      </c>
      <c r="C432" s="307" t="str">
        <f t="shared" si="44"/>
        <v/>
      </c>
      <c r="D432" s="327" t="str">
        <f t="shared" si="45"/>
        <v/>
      </c>
      <c r="E432" s="328"/>
      <c r="F432" s="328"/>
      <c r="G432" s="273" t="str">
        <f t="shared" si="46"/>
        <v/>
      </c>
      <c r="H432" s="273" t="str">
        <f t="shared" si="47"/>
        <v/>
      </c>
      <c r="I432" s="273" t="str">
        <f t="shared" si="48"/>
        <v/>
      </c>
      <c r="J432" s="187"/>
    </row>
    <row r="433" spans="1:10">
      <c r="A433" s="271" t="str">
        <f t="shared" si="42"/>
        <v/>
      </c>
      <c r="B433" s="272" t="str">
        <f t="shared" si="43"/>
        <v/>
      </c>
      <c r="C433" s="307" t="str">
        <f t="shared" si="44"/>
        <v/>
      </c>
      <c r="D433" s="327" t="str">
        <f t="shared" si="45"/>
        <v/>
      </c>
      <c r="E433" s="328"/>
      <c r="F433" s="328"/>
      <c r="G433" s="273" t="str">
        <f t="shared" si="46"/>
        <v/>
      </c>
      <c r="H433" s="273" t="str">
        <f t="shared" si="47"/>
        <v/>
      </c>
      <c r="I433" s="273" t="str">
        <f t="shared" si="48"/>
        <v/>
      </c>
      <c r="J433" s="187"/>
    </row>
    <row r="434" spans="1:10">
      <c r="A434" s="271" t="str">
        <f t="shared" si="42"/>
        <v/>
      </c>
      <c r="B434" s="272" t="str">
        <f t="shared" si="43"/>
        <v/>
      </c>
      <c r="C434" s="307" t="str">
        <f t="shared" si="44"/>
        <v/>
      </c>
      <c r="D434" s="327" t="str">
        <f t="shared" si="45"/>
        <v/>
      </c>
      <c r="E434" s="328"/>
      <c r="F434" s="328"/>
      <c r="G434" s="273" t="str">
        <f t="shared" si="46"/>
        <v/>
      </c>
      <c r="H434" s="273" t="str">
        <f t="shared" si="47"/>
        <v/>
      </c>
      <c r="I434" s="273" t="str">
        <f t="shared" si="48"/>
        <v/>
      </c>
      <c r="J434" s="187"/>
    </row>
    <row r="435" spans="1:10">
      <c r="A435" s="271" t="str">
        <f t="shared" si="42"/>
        <v/>
      </c>
      <c r="B435" s="272" t="str">
        <f t="shared" si="43"/>
        <v/>
      </c>
      <c r="C435" s="307" t="str">
        <f t="shared" si="44"/>
        <v/>
      </c>
      <c r="D435" s="327" t="str">
        <f t="shared" si="45"/>
        <v/>
      </c>
      <c r="E435" s="328"/>
      <c r="F435" s="328"/>
      <c r="G435" s="273" t="str">
        <f t="shared" si="46"/>
        <v/>
      </c>
      <c r="H435" s="273" t="str">
        <f t="shared" si="47"/>
        <v/>
      </c>
      <c r="I435" s="273" t="str">
        <f t="shared" si="48"/>
        <v/>
      </c>
      <c r="J435" s="187"/>
    </row>
    <row r="436" spans="1:10">
      <c r="A436" s="271" t="str">
        <f t="shared" si="42"/>
        <v/>
      </c>
      <c r="B436" s="272" t="str">
        <f t="shared" si="43"/>
        <v/>
      </c>
      <c r="C436" s="307" t="str">
        <f t="shared" si="44"/>
        <v/>
      </c>
      <c r="D436" s="327" t="str">
        <f t="shared" si="45"/>
        <v/>
      </c>
      <c r="E436" s="328"/>
      <c r="F436" s="328"/>
      <c r="G436" s="273" t="str">
        <f t="shared" si="46"/>
        <v/>
      </c>
      <c r="H436" s="273" t="str">
        <f t="shared" si="47"/>
        <v/>
      </c>
      <c r="I436" s="273" t="str">
        <f t="shared" si="48"/>
        <v/>
      </c>
      <c r="J436" s="187"/>
    </row>
    <row r="437" spans="1:10">
      <c r="A437" s="271" t="str">
        <f t="shared" si="42"/>
        <v/>
      </c>
      <c r="B437" s="272" t="str">
        <f t="shared" si="43"/>
        <v/>
      </c>
      <c r="C437" s="307" t="str">
        <f t="shared" si="44"/>
        <v/>
      </c>
      <c r="D437" s="327" t="str">
        <f t="shared" si="45"/>
        <v/>
      </c>
      <c r="E437" s="328"/>
      <c r="F437" s="328"/>
      <c r="G437" s="273" t="str">
        <f t="shared" si="46"/>
        <v/>
      </c>
      <c r="H437" s="273" t="str">
        <f t="shared" si="47"/>
        <v/>
      </c>
      <c r="I437" s="273" t="str">
        <f t="shared" si="48"/>
        <v/>
      </c>
      <c r="J437" s="187"/>
    </row>
    <row r="438" spans="1:10">
      <c r="A438" s="271" t="str">
        <f t="shared" si="42"/>
        <v/>
      </c>
      <c r="B438" s="272" t="str">
        <f t="shared" si="43"/>
        <v/>
      </c>
      <c r="C438" s="307" t="str">
        <f t="shared" si="44"/>
        <v/>
      </c>
      <c r="D438" s="327" t="str">
        <f t="shared" si="45"/>
        <v/>
      </c>
      <c r="E438" s="328"/>
      <c r="F438" s="328"/>
      <c r="G438" s="273" t="str">
        <f t="shared" si="46"/>
        <v/>
      </c>
      <c r="H438" s="273" t="str">
        <f t="shared" si="47"/>
        <v/>
      </c>
      <c r="I438" s="273" t="str">
        <f t="shared" si="48"/>
        <v/>
      </c>
      <c r="J438" s="187"/>
    </row>
    <row r="439" spans="1:10">
      <c r="A439" s="271" t="str">
        <f t="shared" si="42"/>
        <v/>
      </c>
      <c r="B439" s="272" t="str">
        <f t="shared" si="43"/>
        <v/>
      </c>
      <c r="C439" s="307" t="str">
        <f t="shared" si="44"/>
        <v/>
      </c>
      <c r="D439" s="327" t="str">
        <f t="shared" si="45"/>
        <v/>
      </c>
      <c r="E439" s="328"/>
      <c r="F439" s="328"/>
      <c r="G439" s="273" t="str">
        <f t="shared" si="46"/>
        <v/>
      </c>
      <c r="H439" s="273" t="str">
        <f t="shared" si="47"/>
        <v/>
      </c>
      <c r="I439" s="273" t="str">
        <f t="shared" si="48"/>
        <v/>
      </c>
      <c r="J439" s="187"/>
    </row>
    <row r="440" spans="1:10">
      <c r="A440" s="271" t="str">
        <f t="shared" si="42"/>
        <v/>
      </c>
      <c r="B440" s="272" t="str">
        <f t="shared" si="43"/>
        <v/>
      </c>
      <c r="C440" s="307" t="str">
        <f t="shared" si="44"/>
        <v/>
      </c>
      <c r="D440" s="327" t="str">
        <f t="shared" si="45"/>
        <v/>
      </c>
      <c r="E440" s="328"/>
      <c r="F440" s="328"/>
      <c r="G440" s="273" t="str">
        <f t="shared" si="46"/>
        <v/>
      </c>
      <c r="H440" s="273" t="str">
        <f t="shared" si="47"/>
        <v/>
      </c>
      <c r="I440" s="273" t="str">
        <f t="shared" si="48"/>
        <v/>
      </c>
      <c r="J440" s="187"/>
    </row>
    <row r="441" spans="1:10">
      <c r="A441" s="271" t="str">
        <f t="shared" si="42"/>
        <v/>
      </c>
      <c r="B441" s="272" t="str">
        <f t="shared" si="43"/>
        <v/>
      </c>
      <c r="C441" s="307" t="str">
        <f t="shared" si="44"/>
        <v/>
      </c>
      <c r="D441" s="327" t="str">
        <f t="shared" si="45"/>
        <v/>
      </c>
      <c r="E441" s="328"/>
      <c r="F441" s="328"/>
      <c r="G441" s="273" t="str">
        <f t="shared" si="46"/>
        <v/>
      </c>
      <c r="H441" s="273" t="str">
        <f t="shared" si="47"/>
        <v/>
      </c>
      <c r="I441" s="273" t="str">
        <f t="shared" si="48"/>
        <v/>
      </c>
      <c r="J441" s="187"/>
    </row>
    <row r="442" spans="1:10">
      <c r="A442" s="271" t="str">
        <f t="shared" si="42"/>
        <v/>
      </c>
      <c r="B442" s="272" t="str">
        <f t="shared" si="43"/>
        <v/>
      </c>
      <c r="C442" s="307" t="str">
        <f t="shared" si="44"/>
        <v/>
      </c>
      <c r="D442" s="327" t="str">
        <f t="shared" si="45"/>
        <v/>
      </c>
      <c r="E442" s="328"/>
      <c r="F442" s="328"/>
      <c r="G442" s="273" t="str">
        <f t="shared" si="46"/>
        <v/>
      </c>
      <c r="H442" s="273" t="str">
        <f t="shared" si="47"/>
        <v/>
      </c>
      <c r="I442" s="273" t="str">
        <f t="shared" si="48"/>
        <v/>
      </c>
      <c r="J442" s="187"/>
    </row>
    <row r="443" spans="1:10">
      <c r="A443" s="271" t="str">
        <f t="shared" si="42"/>
        <v/>
      </c>
      <c r="B443" s="272" t="str">
        <f t="shared" si="43"/>
        <v/>
      </c>
      <c r="C443" s="307" t="str">
        <f t="shared" si="44"/>
        <v/>
      </c>
      <c r="D443" s="327" t="str">
        <f t="shared" si="45"/>
        <v/>
      </c>
      <c r="E443" s="328"/>
      <c r="F443" s="328"/>
      <c r="G443" s="273" t="str">
        <f t="shared" si="46"/>
        <v/>
      </c>
      <c r="H443" s="273" t="str">
        <f t="shared" si="47"/>
        <v/>
      </c>
      <c r="I443" s="273" t="str">
        <f t="shared" si="48"/>
        <v/>
      </c>
      <c r="J443" s="187"/>
    </row>
    <row r="444" spans="1:10">
      <c r="A444" s="271" t="str">
        <f t="shared" si="42"/>
        <v/>
      </c>
      <c r="B444" s="272" t="str">
        <f t="shared" si="43"/>
        <v/>
      </c>
      <c r="C444" s="307" t="str">
        <f t="shared" si="44"/>
        <v/>
      </c>
      <c r="D444" s="327" t="str">
        <f t="shared" si="45"/>
        <v/>
      </c>
      <c r="E444" s="328"/>
      <c r="F444" s="328"/>
      <c r="G444" s="273" t="str">
        <f t="shared" si="46"/>
        <v/>
      </c>
      <c r="H444" s="273" t="str">
        <f t="shared" si="47"/>
        <v/>
      </c>
      <c r="I444" s="273" t="str">
        <f t="shared" si="48"/>
        <v/>
      </c>
      <c r="J444" s="187"/>
    </row>
    <row r="445" spans="1:10">
      <c r="A445" s="271" t="str">
        <f t="shared" si="42"/>
        <v/>
      </c>
      <c r="B445" s="272" t="str">
        <f t="shared" si="43"/>
        <v/>
      </c>
      <c r="C445" s="307" t="str">
        <f t="shared" si="44"/>
        <v/>
      </c>
      <c r="D445" s="327" t="str">
        <f t="shared" si="45"/>
        <v/>
      </c>
      <c r="E445" s="328"/>
      <c r="F445" s="328"/>
      <c r="G445" s="273" t="str">
        <f t="shared" si="46"/>
        <v/>
      </c>
      <c r="H445" s="273" t="str">
        <f t="shared" si="47"/>
        <v/>
      </c>
      <c r="I445" s="273" t="str">
        <f t="shared" si="48"/>
        <v/>
      </c>
      <c r="J445" s="187"/>
    </row>
    <row r="446" spans="1:10">
      <c r="A446" s="271" t="str">
        <f t="shared" si="42"/>
        <v/>
      </c>
      <c r="B446" s="272" t="str">
        <f t="shared" si="43"/>
        <v/>
      </c>
      <c r="C446" s="307" t="str">
        <f t="shared" si="44"/>
        <v/>
      </c>
      <c r="D446" s="327" t="str">
        <f t="shared" si="45"/>
        <v/>
      </c>
      <c r="E446" s="328"/>
      <c r="F446" s="328"/>
      <c r="G446" s="273" t="str">
        <f t="shared" si="46"/>
        <v/>
      </c>
      <c r="H446" s="273" t="str">
        <f t="shared" si="47"/>
        <v/>
      </c>
      <c r="I446" s="273" t="str">
        <f t="shared" si="48"/>
        <v/>
      </c>
      <c r="J446" s="187"/>
    </row>
    <row r="447" spans="1:10">
      <c r="A447" s="271" t="str">
        <f t="shared" si="42"/>
        <v/>
      </c>
      <c r="B447" s="272" t="str">
        <f t="shared" si="43"/>
        <v/>
      </c>
      <c r="C447" s="307" t="str">
        <f t="shared" si="44"/>
        <v/>
      </c>
      <c r="D447" s="327" t="str">
        <f t="shared" si="45"/>
        <v/>
      </c>
      <c r="E447" s="328"/>
      <c r="F447" s="328"/>
      <c r="G447" s="273" t="str">
        <f t="shared" si="46"/>
        <v/>
      </c>
      <c r="H447" s="273" t="str">
        <f t="shared" si="47"/>
        <v/>
      </c>
      <c r="I447" s="273" t="str">
        <f t="shared" si="48"/>
        <v/>
      </c>
      <c r="J447" s="187"/>
    </row>
    <row r="448" spans="1:10">
      <c r="A448" s="271" t="str">
        <f t="shared" si="42"/>
        <v/>
      </c>
      <c r="B448" s="272" t="str">
        <f t="shared" si="43"/>
        <v/>
      </c>
      <c r="C448" s="307" t="str">
        <f t="shared" si="44"/>
        <v/>
      </c>
      <c r="D448" s="327" t="str">
        <f t="shared" si="45"/>
        <v/>
      </c>
      <c r="E448" s="328"/>
      <c r="F448" s="328"/>
      <c r="G448" s="273" t="str">
        <f t="shared" si="46"/>
        <v/>
      </c>
      <c r="H448" s="273" t="str">
        <f t="shared" si="47"/>
        <v/>
      </c>
      <c r="I448" s="273" t="str">
        <f t="shared" si="48"/>
        <v/>
      </c>
      <c r="J448" s="187"/>
    </row>
    <row r="449" spans="1:10">
      <c r="A449" s="271" t="str">
        <f t="shared" si="42"/>
        <v/>
      </c>
      <c r="B449" s="272" t="str">
        <f t="shared" si="43"/>
        <v/>
      </c>
      <c r="C449" s="307" t="str">
        <f t="shared" si="44"/>
        <v/>
      </c>
      <c r="D449" s="327" t="str">
        <f t="shared" si="45"/>
        <v/>
      </c>
      <c r="E449" s="328"/>
      <c r="F449" s="328"/>
      <c r="G449" s="273" t="str">
        <f t="shared" si="46"/>
        <v/>
      </c>
      <c r="H449" s="273" t="str">
        <f t="shared" si="47"/>
        <v/>
      </c>
      <c r="I449" s="273" t="str">
        <f t="shared" si="48"/>
        <v/>
      </c>
      <c r="J449" s="187"/>
    </row>
    <row r="450" spans="1:10">
      <c r="A450" s="271" t="str">
        <f t="shared" si="42"/>
        <v/>
      </c>
      <c r="B450" s="272" t="str">
        <f t="shared" si="43"/>
        <v/>
      </c>
      <c r="C450" s="307" t="str">
        <f t="shared" si="44"/>
        <v/>
      </c>
      <c r="D450" s="327" t="str">
        <f t="shared" si="45"/>
        <v/>
      </c>
      <c r="E450" s="328"/>
      <c r="F450" s="328"/>
      <c r="G450" s="273" t="str">
        <f t="shared" si="46"/>
        <v/>
      </c>
      <c r="H450" s="273" t="str">
        <f t="shared" si="47"/>
        <v/>
      </c>
      <c r="I450" s="273" t="str">
        <f t="shared" si="48"/>
        <v/>
      </c>
      <c r="J450" s="187"/>
    </row>
    <row r="451" spans="1:10">
      <c r="A451" s="271" t="str">
        <f t="shared" si="42"/>
        <v/>
      </c>
      <c r="B451" s="272" t="str">
        <f t="shared" si="43"/>
        <v/>
      </c>
      <c r="C451" s="307" t="str">
        <f t="shared" si="44"/>
        <v/>
      </c>
      <c r="D451" s="327" t="str">
        <f t="shared" si="45"/>
        <v/>
      </c>
      <c r="E451" s="328"/>
      <c r="F451" s="328"/>
      <c r="G451" s="273" t="str">
        <f t="shared" si="46"/>
        <v/>
      </c>
      <c r="H451" s="273" t="str">
        <f t="shared" si="47"/>
        <v/>
      </c>
      <c r="I451" s="273" t="str">
        <f t="shared" si="48"/>
        <v/>
      </c>
      <c r="J451" s="187"/>
    </row>
    <row r="452" spans="1:10">
      <c r="A452" s="271" t="str">
        <f t="shared" si="42"/>
        <v/>
      </c>
      <c r="B452" s="272" t="str">
        <f t="shared" si="43"/>
        <v/>
      </c>
      <c r="C452" s="307" t="str">
        <f t="shared" si="44"/>
        <v/>
      </c>
      <c r="D452" s="327" t="str">
        <f t="shared" si="45"/>
        <v/>
      </c>
      <c r="E452" s="328"/>
      <c r="F452" s="328"/>
      <c r="G452" s="273" t="str">
        <f t="shared" si="46"/>
        <v/>
      </c>
      <c r="H452" s="273" t="str">
        <f t="shared" si="47"/>
        <v/>
      </c>
      <c r="I452" s="273" t="str">
        <f t="shared" si="48"/>
        <v/>
      </c>
      <c r="J452" s="187"/>
    </row>
    <row r="453" spans="1:10">
      <c r="A453" s="271" t="str">
        <f t="shared" si="42"/>
        <v/>
      </c>
      <c r="B453" s="272" t="str">
        <f t="shared" si="43"/>
        <v/>
      </c>
      <c r="C453" s="307" t="str">
        <f t="shared" si="44"/>
        <v/>
      </c>
      <c r="D453" s="327" t="str">
        <f t="shared" si="45"/>
        <v/>
      </c>
      <c r="E453" s="328"/>
      <c r="F453" s="328"/>
      <c r="G453" s="273" t="str">
        <f t="shared" si="46"/>
        <v/>
      </c>
      <c r="H453" s="273" t="str">
        <f t="shared" si="47"/>
        <v/>
      </c>
      <c r="I453" s="273" t="str">
        <f t="shared" si="48"/>
        <v/>
      </c>
      <c r="J453" s="187"/>
    </row>
    <row r="454" spans="1:10">
      <c r="A454" s="271" t="str">
        <f t="shared" si="42"/>
        <v/>
      </c>
      <c r="B454" s="272" t="str">
        <f t="shared" si="43"/>
        <v/>
      </c>
      <c r="C454" s="307" t="str">
        <f t="shared" si="44"/>
        <v/>
      </c>
      <c r="D454" s="327" t="str">
        <f t="shared" si="45"/>
        <v/>
      </c>
      <c r="E454" s="328"/>
      <c r="F454" s="328"/>
      <c r="G454" s="273" t="str">
        <f t="shared" si="46"/>
        <v/>
      </c>
      <c r="H454" s="273" t="str">
        <f t="shared" si="47"/>
        <v/>
      </c>
      <c r="I454" s="273" t="str">
        <f t="shared" si="48"/>
        <v/>
      </c>
      <c r="J454" s="187"/>
    </row>
    <row r="455" spans="1:10">
      <c r="A455" s="271" t="str">
        <f t="shared" si="42"/>
        <v/>
      </c>
      <c r="B455" s="272" t="str">
        <f t="shared" si="43"/>
        <v/>
      </c>
      <c r="C455" s="307" t="str">
        <f t="shared" si="44"/>
        <v/>
      </c>
      <c r="D455" s="327" t="str">
        <f t="shared" si="45"/>
        <v/>
      </c>
      <c r="E455" s="328"/>
      <c r="F455" s="328"/>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7" t="str">
        <f t="shared" ref="D456:D507" si="52">IF(ROW()-7&lt;=筆數,VLOOKUP(ROW()-7,日記表,11,FALSE),"")</f>
        <v/>
      </c>
      <c r="E456" s="328"/>
      <c r="F456" s="328"/>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7" t="str">
        <f t="shared" si="52"/>
        <v/>
      </c>
      <c r="E457" s="328"/>
      <c r="F457" s="328"/>
      <c r="G457" s="273" t="str">
        <f t="shared" si="53"/>
        <v/>
      </c>
      <c r="H457" s="273" t="str">
        <f t="shared" si="54"/>
        <v/>
      </c>
      <c r="I457" s="273" t="str">
        <f t="shared" si="55"/>
        <v/>
      </c>
      <c r="J457" s="187"/>
    </row>
    <row r="458" spans="1:10">
      <c r="A458" s="271" t="str">
        <f t="shared" si="49"/>
        <v/>
      </c>
      <c r="B458" s="272" t="str">
        <f t="shared" si="50"/>
        <v/>
      </c>
      <c r="C458" s="307" t="str">
        <f t="shared" si="51"/>
        <v/>
      </c>
      <c r="D458" s="327" t="str">
        <f t="shared" si="52"/>
        <v/>
      </c>
      <c r="E458" s="328"/>
      <c r="F458" s="328"/>
      <c r="G458" s="273" t="str">
        <f t="shared" si="53"/>
        <v/>
      </c>
      <c r="H458" s="273" t="str">
        <f t="shared" si="54"/>
        <v/>
      </c>
      <c r="I458" s="273" t="str">
        <f t="shared" si="55"/>
        <v/>
      </c>
      <c r="J458" s="187"/>
    </row>
    <row r="459" spans="1:10">
      <c r="A459" s="271" t="str">
        <f t="shared" si="49"/>
        <v/>
      </c>
      <c r="B459" s="272" t="str">
        <f t="shared" si="50"/>
        <v/>
      </c>
      <c r="C459" s="307" t="str">
        <f t="shared" si="51"/>
        <v/>
      </c>
      <c r="D459" s="327" t="str">
        <f t="shared" si="52"/>
        <v/>
      </c>
      <c r="E459" s="328"/>
      <c r="F459" s="328"/>
      <c r="G459" s="273" t="str">
        <f t="shared" si="53"/>
        <v/>
      </c>
      <c r="H459" s="273" t="str">
        <f t="shared" si="54"/>
        <v/>
      </c>
      <c r="I459" s="273" t="str">
        <f t="shared" si="55"/>
        <v/>
      </c>
      <c r="J459" s="187"/>
    </row>
    <row r="460" spans="1:10">
      <c r="A460" s="271" t="str">
        <f t="shared" si="49"/>
        <v/>
      </c>
      <c r="B460" s="272" t="str">
        <f t="shared" si="50"/>
        <v/>
      </c>
      <c r="C460" s="307" t="str">
        <f t="shared" si="51"/>
        <v/>
      </c>
      <c r="D460" s="327" t="str">
        <f t="shared" si="52"/>
        <v/>
      </c>
      <c r="E460" s="328"/>
      <c r="F460" s="328"/>
      <c r="G460" s="273" t="str">
        <f t="shared" si="53"/>
        <v/>
      </c>
      <c r="H460" s="273" t="str">
        <f t="shared" si="54"/>
        <v/>
      </c>
      <c r="I460" s="273" t="str">
        <f t="shared" si="55"/>
        <v/>
      </c>
      <c r="J460" s="187"/>
    </row>
    <row r="461" spans="1:10">
      <c r="A461" s="271" t="str">
        <f t="shared" si="49"/>
        <v/>
      </c>
      <c r="B461" s="272" t="str">
        <f t="shared" si="50"/>
        <v/>
      </c>
      <c r="C461" s="307" t="str">
        <f t="shared" si="51"/>
        <v/>
      </c>
      <c r="D461" s="327" t="str">
        <f t="shared" si="52"/>
        <v/>
      </c>
      <c r="E461" s="328"/>
      <c r="F461" s="328"/>
      <c r="G461" s="273" t="str">
        <f t="shared" si="53"/>
        <v/>
      </c>
      <c r="H461" s="273" t="str">
        <f t="shared" si="54"/>
        <v/>
      </c>
      <c r="I461" s="273" t="str">
        <f t="shared" si="55"/>
        <v/>
      </c>
      <c r="J461" s="187"/>
    </row>
    <row r="462" spans="1:10">
      <c r="A462" s="271" t="str">
        <f t="shared" si="49"/>
        <v/>
      </c>
      <c r="B462" s="272" t="str">
        <f t="shared" si="50"/>
        <v/>
      </c>
      <c r="C462" s="307" t="str">
        <f t="shared" si="51"/>
        <v/>
      </c>
      <c r="D462" s="327" t="str">
        <f t="shared" si="52"/>
        <v/>
      </c>
      <c r="E462" s="328"/>
      <c r="F462" s="328"/>
      <c r="G462" s="273" t="str">
        <f t="shared" si="53"/>
        <v/>
      </c>
      <c r="H462" s="273" t="str">
        <f t="shared" si="54"/>
        <v/>
      </c>
      <c r="I462" s="273" t="str">
        <f t="shared" si="55"/>
        <v/>
      </c>
      <c r="J462" s="187"/>
    </row>
    <row r="463" spans="1:10">
      <c r="A463" s="271" t="str">
        <f t="shared" si="49"/>
        <v/>
      </c>
      <c r="B463" s="272" t="str">
        <f t="shared" si="50"/>
        <v/>
      </c>
      <c r="C463" s="307" t="str">
        <f t="shared" si="51"/>
        <v/>
      </c>
      <c r="D463" s="327" t="str">
        <f t="shared" si="52"/>
        <v/>
      </c>
      <c r="E463" s="328"/>
      <c r="F463" s="328"/>
      <c r="G463" s="273" t="str">
        <f t="shared" si="53"/>
        <v/>
      </c>
      <c r="H463" s="273" t="str">
        <f t="shared" si="54"/>
        <v/>
      </c>
      <c r="I463" s="273" t="str">
        <f t="shared" si="55"/>
        <v/>
      </c>
      <c r="J463" s="187"/>
    </row>
    <row r="464" spans="1:10">
      <c r="A464" s="271" t="str">
        <f t="shared" si="49"/>
        <v/>
      </c>
      <c r="B464" s="272" t="str">
        <f t="shared" si="50"/>
        <v/>
      </c>
      <c r="C464" s="307" t="str">
        <f t="shared" si="51"/>
        <v/>
      </c>
      <c r="D464" s="327" t="str">
        <f t="shared" si="52"/>
        <v/>
      </c>
      <c r="E464" s="328"/>
      <c r="F464" s="328"/>
      <c r="G464" s="273" t="str">
        <f t="shared" si="53"/>
        <v/>
      </c>
      <c r="H464" s="273" t="str">
        <f t="shared" si="54"/>
        <v/>
      </c>
      <c r="I464" s="273" t="str">
        <f t="shared" si="55"/>
        <v/>
      </c>
      <c r="J464" s="187"/>
    </row>
    <row r="465" spans="1:10">
      <c r="A465" s="271" t="str">
        <f t="shared" si="49"/>
        <v/>
      </c>
      <c r="B465" s="272" t="str">
        <f t="shared" si="50"/>
        <v/>
      </c>
      <c r="C465" s="307" t="str">
        <f t="shared" si="51"/>
        <v/>
      </c>
      <c r="D465" s="327" t="str">
        <f t="shared" si="52"/>
        <v/>
      </c>
      <c r="E465" s="328"/>
      <c r="F465" s="328"/>
      <c r="G465" s="273" t="str">
        <f t="shared" si="53"/>
        <v/>
      </c>
      <c r="H465" s="273" t="str">
        <f t="shared" si="54"/>
        <v/>
      </c>
      <c r="I465" s="273" t="str">
        <f t="shared" si="55"/>
        <v/>
      </c>
      <c r="J465" s="187"/>
    </row>
    <row r="466" spans="1:10">
      <c r="A466" s="271" t="str">
        <f t="shared" si="49"/>
        <v/>
      </c>
      <c r="B466" s="272" t="str">
        <f t="shared" si="50"/>
        <v/>
      </c>
      <c r="C466" s="307" t="str">
        <f t="shared" si="51"/>
        <v/>
      </c>
      <c r="D466" s="327" t="str">
        <f t="shared" si="52"/>
        <v/>
      </c>
      <c r="E466" s="328"/>
      <c r="F466" s="328"/>
      <c r="G466" s="273" t="str">
        <f t="shared" si="53"/>
        <v/>
      </c>
      <c r="H466" s="273" t="str">
        <f t="shared" si="54"/>
        <v/>
      </c>
      <c r="I466" s="273" t="str">
        <f t="shared" si="55"/>
        <v/>
      </c>
      <c r="J466" s="187"/>
    </row>
    <row r="467" spans="1:10">
      <c r="A467" s="271" t="str">
        <f t="shared" si="49"/>
        <v/>
      </c>
      <c r="B467" s="272" t="str">
        <f t="shared" si="50"/>
        <v/>
      </c>
      <c r="C467" s="307" t="str">
        <f t="shared" si="51"/>
        <v/>
      </c>
      <c r="D467" s="327" t="str">
        <f t="shared" si="52"/>
        <v/>
      </c>
      <c r="E467" s="328"/>
      <c r="F467" s="328"/>
      <c r="G467" s="273" t="str">
        <f t="shared" si="53"/>
        <v/>
      </c>
      <c r="H467" s="273" t="str">
        <f t="shared" si="54"/>
        <v/>
      </c>
      <c r="I467" s="273" t="str">
        <f t="shared" si="55"/>
        <v/>
      </c>
      <c r="J467" s="187"/>
    </row>
    <row r="468" spans="1:10">
      <c r="A468" s="271" t="str">
        <f t="shared" si="49"/>
        <v/>
      </c>
      <c r="B468" s="272" t="str">
        <f t="shared" si="50"/>
        <v/>
      </c>
      <c r="C468" s="307" t="str">
        <f t="shared" si="51"/>
        <v/>
      </c>
      <c r="D468" s="327" t="str">
        <f t="shared" si="52"/>
        <v/>
      </c>
      <c r="E468" s="328"/>
      <c r="F468" s="328"/>
      <c r="G468" s="273" t="str">
        <f t="shared" si="53"/>
        <v/>
      </c>
      <c r="H468" s="273" t="str">
        <f t="shared" si="54"/>
        <v/>
      </c>
      <c r="I468" s="273" t="str">
        <f t="shared" si="55"/>
        <v/>
      </c>
      <c r="J468" s="187"/>
    </row>
    <row r="469" spans="1:10">
      <c r="A469" s="271" t="str">
        <f t="shared" si="49"/>
        <v/>
      </c>
      <c r="B469" s="272" t="str">
        <f t="shared" si="50"/>
        <v/>
      </c>
      <c r="C469" s="307" t="str">
        <f t="shared" si="51"/>
        <v/>
      </c>
      <c r="D469" s="327" t="str">
        <f t="shared" si="52"/>
        <v/>
      </c>
      <c r="E469" s="328"/>
      <c r="F469" s="328"/>
      <c r="G469" s="273" t="str">
        <f t="shared" si="53"/>
        <v/>
      </c>
      <c r="H469" s="273" t="str">
        <f t="shared" si="54"/>
        <v/>
      </c>
      <c r="I469" s="273" t="str">
        <f t="shared" si="55"/>
        <v/>
      </c>
      <c r="J469" s="187"/>
    </row>
    <row r="470" spans="1:10">
      <c r="A470" s="271" t="str">
        <f t="shared" si="49"/>
        <v/>
      </c>
      <c r="B470" s="272" t="str">
        <f t="shared" si="50"/>
        <v/>
      </c>
      <c r="C470" s="307" t="str">
        <f t="shared" si="51"/>
        <v/>
      </c>
      <c r="D470" s="327" t="str">
        <f t="shared" si="52"/>
        <v/>
      </c>
      <c r="E470" s="328"/>
      <c r="F470" s="328"/>
      <c r="G470" s="273" t="str">
        <f t="shared" si="53"/>
        <v/>
      </c>
      <c r="H470" s="273" t="str">
        <f t="shared" si="54"/>
        <v/>
      </c>
      <c r="I470" s="273" t="str">
        <f t="shared" si="55"/>
        <v/>
      </c>
      <c r="J470" s="187"/>
    </row>
    <row r="471" spans="1:10">
      <c r="A471" s="271" t="str">
        <f t="shared" si="49"/>
        <v/>
      </c>
      <c r="B471" s="272" t="str">
        <f t="shared" si="50"/>
        <v/>
      </c>
      <c r="C471" s="307" t="str">
        <f t="shared" si="51"/>
        <v/>
      </c>
      <c r="D471" s="327" t="str">
        <f t="shared" si="52"/>
        <v/>
      </c>
      <c r="E471" s="328"/>
      <c r="F471" s="328"/>
      <c r="G471" s="273" t="str">
        <f t="shared" si="53"/>
        <v/>
      </c>
      <c r="H471" s="273" t="str">
        <f t="shared" si="54"/>
        <v/>
      </c>
      <c r="I471" s="273" t="str">
        <f t="shared" si="55"/>
        <v/>
      </c>
      <c r="J471" s="187"/>
    </row>
    <row r="472" spans="1:10">
      <c r="A472" s="271" t="str">
        <f t="shared" si="49"/>
        <v/>
      </c>
      <c r="B472" s="272" t="str">
        <f t="shared" si="50"/>
        <v/>
      </c>
      <c r="C472" s="307" t="str">
        <f t="shared" si="51"/>
        <v/>
      </c>
      <c r="D472" s="327" t="str">
        <f t="shared" si="52"/>
        <v/>
      </c>
      <c r="E472" s="328"/>
      <c r="F472" s="328"/>
      <c r="G472" s="273" t="str">
        <f t="shared" si="53"/>
        <v/>
      </c>
      <c r="H472" s="273" t="str">
        <f t="shared" si="54"/>
        <v/>
      </c>
      <c r="I472" s="273" t="str">
        <f t="shared" si="55"/>
        <v/>
      </c>
      <c r="J472" s="187"/>
    </row>
    <row r="473" spans="1:10">
      <c r="A473" s="271" t="str">
        <f t="shared" si="49"/>
        <v/>
      </c>
      <c r="B473" s="272" t="str">
        <f t="shared" si="50"/>
        <v/>
      </c>
      <c r="C473" s="307" t="str">
        <f t="shared" si="51"/>
        <v/>
      </c>
      <c r="D473" s="327" t="str">
        <f t="shared" si="52"/>
        <v/>
      </c>
      <c r="E473" s="328"/>
      <c r="F473" s="328"/>
      <c r="G473" s="273" t="str">
        <f t="shared" si="53"/>
        <v/>
      </c>
      <c r="H473" s="273" t="str">
        <f t="shared" si="54"/>
        <v/>
      </c>
      <c r="I473" s="273" t="str">
        <f t="shared" si="55"/>
        <v/>
      </c>
      <c r="J473" s="187"/>
    </row>
    <row r="474" spans="1:10">
      <c r="A474" s="271" t="str">
        <f t="shared" si="49"/>
        <v/>
      </c>
      <c r="B474" s="272" t="str">
        <f t="shared" si="50"/>
        <v/>
      </c>
      <c r="C474" s="307" t="str">
        <f t="shared" si="51"/>
        <v/>
      </c>
      <c r="D474" s="327" t="str">
        <f t="shared" si="52"/>
        <v/>
      </c>
      <c r="E474" s="328"/>
      <c r="F474" s="328"/>
      <c r="G474" s="273" t="str">
        <f t="shared" si="53"/>
        <v/>
      </c>
      <c r="H474" s="273" t="str">
        <f t="shared" si="54"/>
        <v/>
      </c>
      <c r="I474" s="273" t="str">
        <f t="shared" si="55"/>
        <v/>
      </c>
      <c r="J474" s="187"/>
    </row>
    <row r="475" spans="1:10">
      <c r="A475" s="271" t="str">
        <f t="shared" si="49"/>
        <v/>
      </c>
      <c r="B475" s="272" t="str">
        <f t="shared" si="50"/>
        <v/>
      </c>
      <c r="C475" s="307" t="str">
        <f t="shared" si="51"/>
        <v/>
      </c>
      <c r="D475" s="327" t="str">
        <f t="shared" si="52"/>
        <v/>
      </c>
      <c r="E475" s="328"/>
      <c r="F475" s="328"/>
      <c r="G475" s="273" t="str">
        <f t="shared" si="53"/>
        <v/>
      </c>
      <c r="H475" s="273" t="str">
        <f t="shared" si="54"/>
        <v/>
      </c>
      <c r="I475" s="273" t="str">
        <f t="shared" si="55"/>
        <v/>
      </c>
      <c r="J475" s="187"/>
    </row>
    <row r="476" spans="1:10">
      <c r="A476" s="271" t="str">
        <f t="shared" si="49"/>
        <v/>
      </c>
      <c r="B476" s="272" t="str">
        <f t="shared" si="50"/>
        <v/>
      </c>
      <c r="C476" s="307" t="str">
        <f t="shared" si="51"/>
        <v/>
      </c>
      <c r="D476" s="327" t="str">
        <f t="shared" si="52"/>
        <v/>
      </c>
      <c r="E476" s="328"/>
      <c r="F476" s="328"/>
      <c r="G476" s="273" t="str">
        <f t="shared" si="53"/>
        <v/>
      </c>
      <c r="H476" s="273" t="str">
        <f t="shared" si="54"/>
        <v/>
      </c>
      <c r="I476" s="273" t="str">
        <f t="shared" si="55"/>
        <v/>
      </c>
      <c r="J476" s="187"/>
    </row>
    <row r="477" spans="1:10">
      <c r="A477" s="271" t="str">
        <f t="shared" si="49"/>
        <v/>
      </c>
      <c r="B477" s="272" t="str">
        <f t="shared" si="50"/>
        <v/>
      </c>
      <c r="C477" s="307" t="str">
        <f t="shared" si="51"/>
        <v/>
      </c>
      <c r="D477" s="327" t="str">
        <f t="shared" si="52"/>
        <v/>
      </c>
      <c r="E477" s="328"/>
      <c r="F477" s="328"/>
      <c r="G477" s="273" t="str">
        <f t="shared" si="53"/>
        <v/>
      </c>
      <c r="H477" s="273" t="str">
        <f t="shared" si="54"/>
        <v/>
      </c>
      <c r="I477" s="273" t="str">
        <f t="shared" si="55"/>
        <v/>
      </c>
      <c r="J477" s="187"/>
    </row>
    <row r="478" spans="1:10">
      <c r="A478" s="271" t="str">
        <f t="shared" si="49"/>
        <v/>
      </c>
      <c r="B478" s="272" t="str">
        <f t="shared" si="50"/>
        <v/>
      </c>
      <c r="C478" s="307" t="str">
        <f t="shared" si="51"/>
        <v/>
      </c>
      <c r="D478" s="327" t="str">
        <f t="shared" si="52"/>
        <v/>
      </c>
      <c r="E478" s="328"/>
      <c r="F478" s="328"/>
      <c r="G478" s="273" t="str">
        <f t="shared" si="53"/>
        <v/>
      </c>
      <c r="H478" s="273" t="str">
        <f t="shared" si="54"/>
        <v/>
      </c>
      <c r="I478" s="273" t="str">
        <f t="shared" si="55"/>
        <v/>
      </c>
      <c r="J478" s="187"/>
    </row>
    <row r="479" spans="1:10">
      <c r="A479" s="271" t="str">
        <f t="shared" si="49"/>
        <v/>
      </c>
      <c r="B479" s="272" t="str">
        <f t="shared" si="50"/>
        <v/>
      </c>
      <c r="C479" s="307" t="str">
        <f t="shared" si="51"/>
        <v/>
      </c>
      <c r="D479" s="327" t="str">
        <f t="shared" si="52"/>
        <v/>
      </c>
      <c r="E479" s="328"/>
      <c r="F479" s="328"/>
      <c r="G479" s="273" t="str">
        <f t="shared" si="53"/>
        <v/>
      </c>
      <c r="H479" s="273" t="str">
        <f t="shared" si="54"/>
        <v/>
      </c>
      <c r="I479" s="273" t="str">
        <f t="shared" si="55"/>
        <v/>
      </c>
      <c r="J479" s="187"/>
    </row>
    <row r="480" spans="1:10">
      <c r="A480" s="271" t="str">
        <f t="shared" si="49"/>
        <v/>
      </c>
      <c r="B480" s="272" t="str">
        <f t="shared" si="50"/>
        <v/>
      </c>
      <c r="C480" s="307" t="str">
        <f t="shared" si="51"/>
        <v/>
      </c>
      <c r="D480" s="327" t="str">
        <f t="shared" si="52"/>
        <v/>
      </c>
      <c r="E480" s="328"/>
      <c r="F480" s="328"/>
      <c r="G480" s="273" t="str">
        <f t="shared" si="53"/>
        <v/>
      </c>
      <c r="H480" s="273" t="str">
        <f t="shared" si="54"/>
        <v/>
      </c>
      <c r="I480" s="273" t="str">
        <f t="shared" si="55"/>
        <v/>
      </c>
      <c r="J480" s="187"/>
    </row>
    <row r="481" spans="1:10">
      <c r="A481" s="271" t="str">
        <f t="shared" si="49"/>
        <v/>
      </c>
      <c r="B481" s="272" t="str">
        <f t="shared" si="50"/>
        <v/>
      </c>
      <c r="C481" s="307" t="str">
        <f t="shared" si="51"/>
        <v/>
      </c>
      <c r="D481" s="327" t="str">
        <f t="shared" si="52"/>
        <v/>
      </c>
      <c r="E481" s="328"/>
      <c r="F481" s="328"/>
      <c r="G481" s="273" t="str">
        <f t="shared" si="53"/>
        <v/>
      </c>
      <c r="H481" s="273" t="str">
        <f t="shared" si="54"/>
        <v/>
      </c>
      <c r="I481" s="273" t="str">
        <f t="shared" si="55"/>
        <v/>
      </c>
      <c r="J481" s="187"/>
    </row>
    <row r="482" spans="1:10">
      <c r="A482" s="271" t="str">
        <f t="shared" si="49"/>
        <v/>
      </c>
      <c r="B482" s="272" t="str">
        <f t="shared" si="50"/>
        <v/>
      </c>
      <c r="C482" s="307" t="str">
        <f t="shared" si="51"/>
        <v/>
      </c>
      <c r="D482" s="327" t="str">
        <f t="shared" si="52"/>
        <v/>
      </c>
      <c r="E482" s="328"/>
      <c r="F482" s="328"/>
      <c r="G482" s="273" t="str">
        <f t="shared" si="53"/>
        <v/>
      </c>
      <c r="H482" s="273" t="str">
        <f t="shared" si="54"/>
        <v/>
      </c>
      <c r="I482" s="273" t="str">
        <f t="shared" si="55"/>
        <v/>
      </c>
      <c r="J482" s="187"/>
    </row>
    <row r="483" spans="1:10">
      <c r="A483" s="271" t="str">
        <f t="shared" si="49"/>
        <v/>
      </c>
      <c r="B483" s="272" t="str">
        <f t="shared" si="50"/>
        <v/>
      </c>
      <c r="C483" s="307" t="str">
        <f t="shared" si="51"/>
        <v/>
      </c>
      <c r="D483" s="327" t="str">
        <f t="shared" si="52"/>
        <v/>
      </c>
      <c r="E483" s="328"/>
      <c r="F483" s="328"/>
      <c r="G483" s="273" t="str">
        <f t="shared" si="53"/>
        <v/>
      </c>
      <c r="H483" s="273" t="str">
        <f t="shared" si="54"/>
        <v/>
      </c>
      <c r="I483" s="273" t="str">
        <f t="shared" si="55"/>
        <v/>
      </c>
      <c r="J483" s="187"/>
    </row>
    <row r="484" spans="1:10">
      <c r="A484" s="271" t="str">
        <f t="shared" si="49"/>
        <v/>
      </c>
      <c r="B484" s="272" t="str">
        <f t="shared" si="50"/>
        <v/>
      </c>
      <c r="C484" s="307" t="str">
        <f t="shared" si="51"/>
        <v/>
      </c>
      <c r="D484" s="327" t="str">
        <f t="shared" si="52"/>
        <v/>
      </c>
      <c r="E484" s="328"/>
      <c r="F484" s="328"/>
      <c r="G484" s="273" t="str">
        <f t="shared" si="53"/>
        <v/>
      </c>
      <c r="H484" s="273" t="str">
        <f t="shared" si="54"/>
        <v/>
      </c>
      <c r="I484" s="273" t="str">
        <f t="shared" si="55"/>
        <v/>
      </c>
      <c r="J484" s="187"/>
    </row>
    <row r="485" spans="1:10">
      <c r="A485" s="271" t="str">
        <f t="shared" si="49"/>
        <v/>
      </c>
      <c r="B485" s="272" t="str">
        <f t="shared" si="50"/>
        <v/>
      </c>
      <c r="C485" s="307" t="str">
        <f t="shared" si="51"/>
        <v/>
      </c>
      <c r="D485" s="327" t="str">
        <f t="shared" si="52"/>
        <v/>
      </c>
      <c r="E485" s="328"/>
      <c r="F485" s="328"/>
      <c r="G485" s="273" t="str">
        <f t="shared" si="53"/>
        <v/>
      </c>
      <c r="H485" s="273" t="str">
        <f t="shared" si="54"/>
        <v/>
      </c>
      <c r="I485" s="273" t="str">
        <f t="shared" si="55"/>
        <v/>
      </c>
      <c r="J485" s="187"/>
    </row>
    <row r="486" spans="1:10">
      <c r="A486" s="271" t="str">
        <f t="shared" si="49"/>
        <v/>
      </c>
      <c r="B486" s="272" t="str">
        <f t="shared" si="50"/>
        <v/>
      </c>
      <c r="C486" s="307" t="str">
        <f t="shared" si="51"/>
        <v/>
      </c>
      <c r="D486" s="327" t="str">
        <f t="shared" si="52"/>
        <v/>
      </c>
      <c r="E486" s="328"/>
      <c r="F486" s="328"/>
      <c r="G486" s="273" t="str">
        <f t="shared" si="53"/>
        <v/>
      </c>
      <c r="H486" s="273" t="str">
        <f t="shared" si="54"/>
        <v/>
      </c>
      <c r="I486" s="273" t="str">
        <f t="shared" si="55"/>
        <v/>
      </c>
      <c r="J486" s="187"/>
    </row>
    <row r="487" spans="1:10">
      <c r="A487" s="271" t="str">
        <f t="shared" si="49"/>
        <v/>
      </c>
      <c r="B487" s="272" t="str">
        <f t="shared" si="50"/>
        <v/>
      </c>
      <c r="C487" s="307" t="str">
        <f t="shared" si="51"/>
        <v/>
      </c>
      <c r="D487" s="327" t="str">
        <f t="shared" si="52"/>
        <v/>
      </c>
      <c r="E487" s="328"/>
      <c r="F487" s="328"/>
      <c r="G487" s="273" t="str">
        <f t="shared" si="53"/>
        <v/>
      </c>
      <c r="H487" s="273" t="str">
        <f t="shared" si="54"/>
        <v/>
      </c>
      <c r="I487" s="273" t="str">
        <f t="shared" si="55"/>
        <v/>
      </c>
      <c r="J487" s="187"/>
    </row>
    <row r="488" spans="1:10">
      <c r="A488" s="271" t="str">
        <f t="shared" si="49"/>
        <v/>
      </c>
      <c r="B488" s="272" t="str">
        <f t="shared" si="50"/>
        <v/>
      </c>
      <c r="C488" s="307" t="str">
        <f t="shared" si="51"/>
        <v/>
      </c>
      <c r="D488" s="327" t="str">
        <f t="shared" si="52"/>
        <v/>
      </c>
      <c r="E488" s="328"/>
      <c r="F488" s="328"/>
      <c r="G488" s="273" t="str">
        <f t="shared" si="53"/>
        <v/>
      </c>
      <c r="H488" s="273" t="str">
        <f t="shared" si="54"/>
        <v/>
      </c>
      <c r="I488" s="273" t="str">
        <f t="shared" si="55"/>
        <v/>
      </c>
      <c r="J488" s="187"/>
    </row>
    <row r="489" spans="1:10">
      <c r="A489" s="271" t="str">
        <f t="shared" si="49"/>
        <v/>
      </c>
      <c r="B489" s="272" t="str">
        <f t="shared" si="50"/>
        <v/>
      </c>
      <c r="C489" s="307" t="str">
        <f t="shared" si="51"/>
        <v/>
      </c>
      <c r="D489" s="327" t="str">
        <f t="shared" si="52"/>
        <v/>
      </c>
      <c r="E489" s="328"/>
      <c r="F489" s="328"/>
      <c r="G489" s="273" t="str">
        <f t="shared" si="53"/>
        <v/>
      </c>
      <c r="H489" s="273" t="str">
        <f t="shared" si="54"/>
        <v/>
      </c>
      <c r="I489" s="273" t="str">
        <f t="shared" si="55"/>
        <v/>
      </c>
      <c r="J489" s="187"/>
    </row>
    <row r="490" spans="1:10">
      <c r="A490" s="271" t="str">
        <f t="shared" si="49"/>
        <v/>
      </c>
      <c r="B490" s="272" t="str">
        <f t="shared" si="50"/>
        <v/>
      </c>
      <c r="C490" s="307" t="str">
        <f t="shared" si="51"/>
        <v/>
      </c>
      <c r="D490" s="327" t="str">
        <f t="shared" si="52"/>
        <v/>
      </c>
      <c r="E490" s="328"/>
      <c r="F490" s="328"/>
      <c r="G490" s="273" t="str">
        <f t="shared" si="53"/>
        <v/>
      </c>
      <c r="H490" s="273" t="str">
        <f t="shared" si="54"/>
        <v/>
      </c>
      <c r="I490" s="273" t="str">
        <f t="shared" si="55"/>
        <v/>
      </c>
      <c r="J490" s="187"/>
    </row>
    <row r="491" spans="1:10">
      <c r="A491" s="271" t="str">
        <f t="shared" si="49"/>
        <v/>
      </c>
      <c r="B491" s="272" t="str">
        <f t="shared" si="50"/>
        <v/>
      </c>
      <c r="C491" s="307" t="str">
        <f t="shared" si="51"/>
        <v/>
      </c>
      <c r="D491" s="327" t="str">
        <f t="shared" si="52"/>
        <v/>
      </c>
      <c r="E491" s="328"/>
      <c r="F491" s="328"/>
      <c r="G491" s="273" t="str">
        <f t="shared" si="53"/>
        <v/>
      </c>
      <c r="H491" s="273" t="str">
        <f t="shared" si="54"/>
        <v/>
      </c>
      <c r="I491" s="273" t="str">
        <f t="shared" si="55"/>
        <v/>
      </c>
      <c r="J491" s="187"/>
    </row>
    <row r="492" spans="1:10">
      <c r="A492" s="271" t="str">
        <f t="shared" si="49"/>
        <v/>
      </c>
      <c r="B492" s="272" t="str">
        <f t="shared" si="50"/>
        <v/>
      </c>
      <c r="C492" s="307" t="str">
        <f t="shared" si="51"/>
        <v/>
      </c>
      <c r="D492" s="327" t="str">
        <f t="shared" si="52"/>
        <v/>
      </c>
      <c r="E492" s="328"/>
      <c r="F492" s="328"/>
      <c r="G492" s="273" t="str">
        <f t="shared" si="53"/>
        <v/>
      </c>
      <c r="H492" s="273" t="str">
        <f t="shared" si="54"/>
        <v/>
      </c>
      <c r="I492" s="273" t="str">
        <f t="shared" si="55"/>
        <v/>
      </c>
      <c r="J492" s="187"/>
    </row>
    <row r="493" spans="1:10">
      <c r="A493" s="271" t="str">
        <f t="shared" si="49"/>
        <v/>
      </c>
      <c r="B493" s="272" t="str">
        <f t="shared" si="50"/>
        <v/>
      </c>
      <c r="C493" s="307" t="str">
        <f t="shared" si="51"/>
        <v/>
      </c>
      <c r="D493" s="327" t="str">
        <f t="shared" si="52"/>
        <v/>
      </c>
      <c r="E493" s="328"/>
      <c r="F493" s="328"/>
      <c r="G493" s="273" t="str">
        <f t="shared" si="53"/>
        <v/>
      </c>
      <c r="H493" s="273" t="str">
        <f t="shared" si="54"/>
        <v/>
      </c>
      <c r="I493" s="273" t="str">
        <f t="shared" si="55"/>
        <v/>
      </c>
      <c r="J493" s="187"/>
    </row>
    <row r="494" spans="1:10">
      <c r="A494" s="271" t="str">
        <f t="shared" si="49"/>
        <v/>
      </c>
      <c r="B494" s="272" t="str">
        <f t="shared" si="50"/>
        <v/>
      </c>
      <c r="C494" s="307" t="str">
        <f t="shared" si="51"/>
        <v/>
      </c>
      <c r="D494" s="327" t="str">
        <f t="shared" si="52"/>
        <v/>
      </c>
      <c r="E494" s="328"/>
      <c r="F494" s="328"/>
      <c r="G494" s="273" t="str">
        <f t="shared" si="53"/>
        <v/>
      </c>
      <c r="H494" s="273" t="str">
        <f t="shared" si="54"/>
        <v/>
      </c>
      <c r="I494" s="273" t="str">
        <f t="shared" si="55"/>
        <v/>
      </c>
      <c r="J494" s="187"/>
    </row>
    <row r="495" spans="1:10">
      <c r="A495" s="271" t="str">
        <f t="shared" si="49"/>
        <v/>
      </c>
      <c r="B495" s="272" t="str">
        <f t="shared" si="50"/>
        <v/>
      </c>
      <c r="C495" s="307" t="str">
        <f t="shared" si="51"/>
        <v/>
      </c>
      <c r="D495" s="327" t="str">
        <f t="shared" si="52"/>
        <v/>
      </c>
      <c r="E495" s="328"/>
      <c r="F495" s="328"/>
      <c r="G495" s="273" t="str">
        <f t="shared" si="53"/>
        <v/>
      </c>
      <c r="H495" s="273" t="str">
        <f t="shared" si="54"/>
        <v/>
      </c>
      <c r="I495" s="273" t="str">
        <f t="shared" si="55"/>
        <v/>
      </c>
      <c r="J495" s="187"/>
    </row>
    <row r="496" spans="1:10">
      <c r="A496" s="271" t="str">
        <f t="shared" si="49"/>
        <v/>
      </c>
      <c r="B496" s="272" t="str">
        <f t="shared" si="50"/>
        <v/>
      </c>
      <c r="C496" s="307" t="str">
        <f t="shared" si="51"/>
        <v/>
      </c>
      <c r="D496" s="327" t="str">
        <f t="shared" si="52"/>
        <v/>
      </c>
      <c r="E496" s="328"/>
      <c r="F496" s="328"/>
      <c r="G496" s="273" t="str">
        <f t="shared" si="53"/>
        <v/>
      </c>
      <c r="H496" s="273" t="str">
        <f t="shared" si="54"/>
        <v/>
      </c>
      <c r="I496" s="273" t="str">
        <f t="shared" si="55"/>
        <v/>
      </c>
      <c r="J496" s="187"/>
    </row>
    <row r="497" spans="1:10">
      <c r="A497" s="271" t="str">
        <f t="shared" si="49"/>
        <v/>
      </c>
      <c r="B497" s="272" t="str">
        <f t="shared" si="50"/>
        <v/>
      </c>
      <c r="C497" s="307" t="str">
        <f t="shared" si="51"/>
        <v/>
      </c>
      <c r="D497" s="327" t="str">
        <f t="shared" si="52"/>
        <v/>
      </c>
      <c r="E497" s="328"/>
      <c r="F497" s="328"/>
      <c r="G497" s="273" t="str">
        <f t="shared" si="53"/>
        <v/>
      </c>
      <c r="H497" s="273" t="str">
        <f t="shared" si="54"/>
        <v/>
      </c>
      <c r="I497" s="273" t="str">
        <f t="shared" si="55"/>
        <v/>
      </c>
      <c r="J497" s="187"/>
    </row>
    <row r="498" spans="1:10">
      <c r="A498" s="271" t="str">
        <f t="shared" si="49"/>
        <v/>
      </c>
      <c r="B498" s="272" t="str">
        <f t="shared" si="50"/>
        <v/>
      </c>
      <c r="C498" s="307" t="str">
        <f t="shared" si="51"/>
        <v/>
      </c>
      <c r="D498" s="327" t="str">
        <f t="shared" si="52"/>
        <v/>
      </c>
      <c r="E498" s="328"/>
      <c r="F498" s="328"/>
      <c r="G498" s="273" t="str">
        <f t="shared" si="53"/>
        <v/>
      </c>
      <c r="H498" s="273" t="str">
        <f t="shared" si="54"/>
        <v/>
      </c>
      <c r="I498" s="273" t="str">
        <f t="shared" si="55"/>
        <v/>
      </c>
      <c r="J498" s="187"/>
    </row>
    <row r="499" spans="1:10">
      <c r="A499" s="271" t="str">
        <f t="shared" si="49"/>
        <v/>
      </c>
      <c r="B499" s="272" t="str">
        <f t="shared" si="50"/>
        <v/>
      </c>
      <c r="C499" s="307" t="str">
        <f t="shared" si="51"/>
        <v/>
      </c>
      <c r="D499" s="327" t="str">
        <f t="shared" si="52"/>
        <v/>
      </c>
      <c r="E499" s="328"/>
      <c r="F499" s="328"/>
      <c r="G499" s="273" t="str">
        <f t="shared" si="53"/>
        <v/>
      </c>
      <c r="H499" s="273" t="str">
        <f t="shared" si="54"/>
        <v/>
      </c>
      <c r="I499" s="273" t="str">
        <f t="shared" si="55"/>
        <v/>
      </c>
      <c r="J499" s="187"/>
    </row>
    <row r="500" spans="1:10">
      <c r="A500" s="271" t="str">
        <f t="shared" si="49"/>
        <v/>
      </c>
      <c r="B500" s="272" t="str">
        <f t="shared" si="50"/>
        <v/>
      </c>
      <c r="C500" s="307" t="str">
        <f t="shared" si="51"/>
        <v/>
      </c>
      <c r="D500" s="327" t="str">
        <f t="shared" si="52"/>
        <v/>
      </c>
      <c r="E500" s="328"/>
      <c r="F500" s="328"/>
      <c r="G500" s="273" t="str">
        <f t="shared" si="53"/>
        <v/>
      </c>
      <c r="H500" s="273" t="str">
        <f t="shared" si="54"/>
        <v/>
      </c>
      <c r="I500" s="273" t="str">
        <f t="shared" si="55"/>
        <v/>
      </c>
      <c r="J500" s="187"/>
    </row>
    <row r="501" spans="1:10">
      <c r="A501" s="271" t="str">
        <f t="shared" si="49"/>
        <v/>
      </c>
      <c r="B501" s="272" t="str">
        <f t="shared" si="50"/>
        <v/>
      </c>
      <c r="C501" s="307" t="str">
        <f t="shared" si="51"/>
        <v/>
      </c>
      <c r="D501" s="327" t="str">
        <f t="shared" si="52"/>
        <v/>
      </c>
      <c r="E501" s="328"/>
      <c r="F501" s="328"/>
      <c r="G501" s="273" t="str">
        <f t="shared" si="53"/>
        <v/>
      </c>
      <c r="H501" s="273" t="str">
        <f t="shared" si="54"/>
        <v/>
      </c>
      <c r="I501" s="273" t="str">
        <f t="shared" si="55"/>
        <v/>
      </c>
      <c r="J501" s="187"/>
    </row>
    <row r="502" spans="1:10">
      <c r="A502" s="271" t="str">
        <f t="shared" si="49"/>
        <v/>
      </c>
      <c r="B502" s="272" t="str">
        <f t="shared" si="50"/>
        <v/>
      </c>
      <c r="C502" s="307" t="str">
        <f t="shared" si="51"/>
        <v/>
      </c>
      <c r="D502" s="327" t="str">
        <f t="shared" si="52"/>
        <v/>
      </c>
      <c r="E502" s="328"/>
      <c r="F502" s="328"/>
      <c r="G502" s="273" t="str">
        <f t="shared" si="53"/>
        <v/>
      </c>
      <c r="H502" s="273" t="str">
        <f t="shared" si="54"/>
        <v/>
      </c>
      <c r="I502" s="273" t="str">
        <f t="shared" si="55"/>
        <v/>
      </c>
      <c r="J502" s="187"/>
    </row>
    <row r="503" spans="1:10">
      <c r="A503" s="271" t="str">
        <f t="shared" si="49"/>
        <v/>
      </c>
      <c r="B503" s="272" t="str">
        <f t="shared" si="50"/>
        <v/>
      </c>
      <c r="C503" s="307" t="str">
        <f t="shared" si="51"/>
        <v/>
      </c>
      <c r="D503" s="327" t="str">
        <f t="shared" si="52"/>
        <v/>
      </c>
      <c r="E503" s="328"/>
      <c r="F503" s="328"/>
      <c r="G503" s="273" t="str">
        <f t="shared" si="53"/>
        <v/>
      </c>
      <c r="H503" s="273" t="str">
        <f t="shared" si="54"/>
        <v/>
      </c>
      <c r="I503" s="273" t="str">
        <f t="shared" si="55"/>
        <v/>
      </c>
      <c r="J503" s="187"/>
    </row>
    <row r="504" spans="1:10">
      <c r="A504" s="271" t="str">
        <f t="shared" si="49"/>
        <v/>
      </c>
      <c r="B504" s="272" t="str">
        <f t="shared" si="50"/>
        <v/>
      </c>
      <c r="C504" s="307" t="str">
        <f t="shared" si="51"/>
        <v/>
      </c>
      <c r="D504" s="327" t="str">
        <f t="shared" si="52"/>
        <v/>
      </c>
      <c r="E504" s="328"/>
      <c r="F504" s="328"/>
      <c r="G504" s="273" t="str">
        <f t="shared" si="53"/>
        <v/>
      </c>
      <c r="H504" s="273" t="str">
        <f t="shared" si="54"/>
        <v/>
      </c>
      <c r="I504" s="273" t="str">
        <f t="shared" si="55"/>
        <v/>
      </c>
      <c r="J504" s="187"/>
    </row>
    <row r="505" spans="1:10">
      <c r="A505" s="271" t="str">
        <f t="shared" si="49"/>
        <v/>
      </c>
      <c r="B505" s="272" t="str">
        <f t="shared" si="50"/>
        <v/>
      </c>
      <c r="C505" s="307" t="str">
        <f t="shared" si="51"/>
        <v/>
      </c>
      <c r="D505" s="327" t="str">
        <f t="shared" si="52"/>
        <v/>
      </c>
      <c r="E505" s="328"/>
      <c r="F505" s="328"/>
      <c r="G505" s="273" t="str">
        <f t="shared" si="53"/>
        <v/>
      </c>
      <c r="H505" s="273" t="str">
        <f t="shared" si="54"/>
        <v/>
      </c>
      <c r="I505" s="273" t="str">
        <f t="shared" si="55"/>
        <v/>
      </c>
      <c r="J505" s="187"/>
    </row>
    <row r="506" spans="1:10">
      <c r="A506" s="271" t="str">
        <f t="shared" si="49"/>
        <v/>
      </c>
      <c r="B506" s="272" t="str">
        <f t="shared" si="50"/>
        <v/>
      </c>
      <c r="C506" s="307" t="str">
        <f t="shared" si="51"/>
        <v/>
      </c>
      <c r="D506" s="327" t="str">
        <f t="shared" si="52"/>
        <v/>
      </c>
      <c r="E506" s="328"/>
      <c r="F506" s="328"/>
      <c r="G506" s="273" t="str">
        <f t="shared" si="53"/>
        <v/>
      </c>
      <c r="H506" s="273" t="str">
        <f t="shared" si="54"/>
        <v/>
      </c>
      <c r="I506" s="273" t="str">
        <f t="shared" si="55"/>
        <v/>
      </c>
      <c r="J506" s="187"/>
    </row>
    <row r="507" spans="1:10">
      <c r="A507" s="271" t="str">
        <f t="shared" si="49"/>
        <v/>
      </c>
      <c r="B507" s="272" t="str">
        <f t="shared" si="50"/>
        <v/>
      </c>
      <c r="C507" s="307" t="str">
        <f t="shared" si="51"/>
        <v/>
      </c>
      <c r="D507" s="327" t="str">
        <f t="shared" si="52"/>
        <v/>
      </c>
      <c r="E507" s="328"/>
      <c r="F507" s="328"/>
      <c r="G507" s="273" t="str">
        <f t="shared" si="53"/>
        <v/>
      </c>
      <c r="H507" s="273" t="str">
        <f t="shared" si="54"/>
        <v/>
      </c>
      <c r="I507" s="273" t="str">
        <f t="shared" si="55"/>
        <v/>
      </c>
      <c r="J507" s="187"/>
    </row>
    <row r="508" spans="1:10">
      <c r="A508" s="58"/>
      <c r="B508" s="185"/>
      <c r="C508" s="185"/>
      <c r="D508" s="329"/>
      <c r="E508" s="329"/>
      <c r="F508" s="329"/>
      <c r="G508" s="187"/>
      <c r="H508" s="187"/>
      <c r="I508" s="187"/>
      <c r="J508" s="187"/>
    </row>
    <row r="509" spans="1:10">
      <c r="A509" s="58"/>
      <c r="B509" s="185"/>
      <c r="C509" s="185"/>
      <c r="D509" s="329"/>
      <c r="E509" s="329"/>
      <c r="F509" s="329"/>
      <c r="G509" s="187"/>
      <c r="H509" s="187"/>
      <c r="I509" s="187"/>
      <c r="J509" s="187"/>
    </row>
    <row r="510" spans="1:10">
      <c r="A510" s="58"/>
      <c r="B510" s="185"/>
      <c r="C510" s="185"/>
      <c r="D510" s="329"/>
      <c r="E510" s="329"/>
      <c r="F510" s="329"/>
      <c r="G510" s="187"/>
      <c r="H510" s="187"/>
      <c r="I510" s="187"/>
      <c r="J510" s="187"/>
    </row>
    <row r="511" spans="1:10">
      <c r="A511" s="58"/>
      <c r="B511" s="185"/>
      <c r="C511" s="185"/>
      <c r="D511" s="329"/>
      <c r="E511" s="329"/>
      <c r="F511" s="329"/>
      <c r="G511" s="187"/>
      <c r="H511" s="187"/>
      <c r="I511" s="187"/>
      <c r="J511" s="187"/>
    </row>
    <row r="512" spans="1:10">
      <c r="A512" s="58"/>
      <c r="B512" s="185"/>
      <c r="C512" s="185"/>
      <c r="D512" s="329"/>
      <c r="E512" s="329"/>
      <c r="F512" s="329"/>
      <c r="G512" s="187"/>
      <c r="H512" s="187"/>
      <c r="I512" s="187"/>
      <c r="J512" s="187"/>
    </row>
    <row r="513" spans="1:10">
      <c r="A513" s="58"/>
      <c r="B513" s="185"/>
      <c r="C513" s="185"/>
      <c r="D513" s="329"/>
      <c r="E513" s="329"/>
      <c r="F513" s="329"/>
      <c r="G513" s="187"/>
      <c r="H513" s="187"/>
      <c r="I513" s="187"/>
      <c r="J513" s="187"/>
    </row>
    <row r="514" spans="1:10">
      <c r="A514" s="58"/>
      <c r="B514" s="185"/>
      <c r="C514" s="185"/>
      <c r="D514" s="329"/>
      <c r="E514" s="329"/>
      <c r="F514" s="329"/>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20" t="s">
        <v>536</v>
      </c>
    </row>
    <row r="2" spans="1:9" ht="19.5">
      <c r="B2" s="26"/>
      <c r="C2" s="26"/>
      <c r="D2" s="57" t="str">
        <f>公司名稱</f>
        <v>OO有限公司</v>
      </c>
    </row>
    <row r="3" spans="1:9" ht="19.5">
      <c r="B3" s="1"/>
      <c r="C3" s="1"/>
      <c r="D3" s="204" t="s">
        <v>8</v>
      </c>
      <c r="E3" s="27" t="s">
        <v>10</v>
      </c>
      <c r="F3" s="99" t="s">
        <v>477</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400</v>
      </c>
      <c r="C6" s="138" t="s">
        <v>470</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2" t="s">
        <v>270</v>
      </c>
      <c r="C44" s="332"/>
      <c r="D44" s="332"/>
      <c r="E44" s="332"/>
      <c r="F44" s="332"/>
    </row>
    <row r="46" spans="2:6">
      <c r="B46" s="321"/>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366</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3">
        <f>IF(K1&lt;14,VLOOKUP(K1,清單!J3:L15,3,FALSE),K3)</f>
        <v>45657</v>
      </c>
      <c r="E4" s="333"/>
      <c r="F4" s="333"/>
      <c r="G4" s="333"/>
      <c r="H4" s="21"/>
      <c r="I4" s="22" t="str">
        <f>日記簿!M5</f>
        <v>幣別：新台幣</v>
      </c>
    </row>
    <row r="5" spans="1:26" ht="20" customHeight="1">
      <c r="A5" s="102"/>
      <c r="B5" s="126" t="s">
        <v>247</v>
      </c>
      <c r="C5" s="127" t="s">
        <v>248</v>
      </c>
      <c r="D5" s="126" t="s">
        <v>246</v>
      </c>
      <c r="E5" s="126"/>
      <c r="F5" s="158"/>
      <c r="G5" s="126" t="s">
        <v>247</v>
      </c>
      <c r="H5" s="127" t="s">
        <v>248</v>
      </c>
      <c r="I5" s="126" t="s">
        <v>246</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487</v>
      </c>
      <c r="I2" s="286" t="s">
        <v>488</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247</v>
      </c>
      <c r="C5" s="127" t="s">
        <v>248</v>
      </c>
      <c r="D5" s="34"/>
      <c r="E5" s="126" t="s">
        <v>246</v>
      </c>
      <c r="F5" s="126" t="s">
        <v>469</v>
      </c>
    </row>
    <row r="6" spans="2:9">
      <c r="B6" s="124" t="str">
        <f t="shared" ref="B6:B37" ca="1" si="0">IF(ISNA(VLOOKUP(ROW()-5,益表,1,FALSE))=TRUE,"",IF(VLOOKUP(ROW()-5,益表,7,FALSE)="","",VLOOKUP(ROW()-5,益表,7,FALSE)))</f>
        <v/>
      </c>
      <c r="C6" s="334" t="str">
        <f t="shared" ref="C6:C37" ca="1" si="1">IF(ISNA(VLOOKUP(ROW()-5,益表,1,FALSE))=TRUE,"",VLOOKUP(ROW()-5,益表,9,FALSE))</f>
        <v>營業收入</v>
      </c>
      <c r="D6" s="334"/>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4" t="str">
        <f t="shared" ca="1" si="1"/>
        <v>銷貨收入</v>
      </c>
      <c r="D7" s="334"/>
      <c r="E7" s="118">
        <f t="shared" ca="1" si="2"/>
        <v>6000</v>
      </c>
      <c r="F7" s="262">
        <f t="shared" ca="1" si="3"/>
        <v>1</v>
      </c>
    </row>
    <row r="8" spans="2:9">
      <c r="B8" s="124" t="str">
        <f t="shared" ca="1" si="0"/>
        <v/>
      </c>
      <c r="C8" s="334" t="str">
        <f t="shared" ca="1" si="1"/>
        <v>營業收入淨額</v>
      </c>
      <c r="D8" s="334"/>
      <c r="E8" s="118">
        <f t="shared" ca="1" si="2"/>
        <v>6000</v>
      </c>
      <c r="F8" s="262">
        <f t="shared" ca="1" si="3"/>
        <v>1</v>
      </c>
    </row>
    <row r="9" spans="2:9">
      <c r="B9" s="124" t="str">
        <f t="shared" ca="1" si="0"/>
        <v/>
      </c>
      <c r="C9" s="334" t="str">
        <f t="shared" ca="1" si="1"/>
        <v xml:space="preserve"> </v>
      </c>
      <c r="D9" s="334"/>
      <c r="E9" s="118" t="str">
        <f t="shared" ca="1" si="2"/>
        <v/>
      </c>
      <c r="F9" s="262" t="str">
        <f t="shared" ca="1" si="3"/>
        <v/>
      </c>
    </row>
    <row r="10" spans="2:9">
      <c r="B10" s="124" t="str">
        <f t="shared" ca="1" si="0"/>
        <v/>
      </c>
      <c r="C10" s="334" t="str">
        <f t="shared" ca="1" si="1"/>
        <v>營業毛利</v>
      </c>
      <c r="D10" s="334"/>
      <c r="E10" s="118">
        <f t="shared" ca="1" si="2"/>
        <v>6000</v>
      </c>
      <c r="F10" s="262">
        <f t="shared" ca="1" si="3"/>
        <v>1</v>
      </c>
    </row>
    <row r="11" spans="2:9">
      <c r="B11" s="124" t="str">
        <f t="shared" ca="1" si="0"/>
        <v/>
      </c>
      <c r="C11" s="334" t="str">
        <f t="shared" ca="1" si="1"/>
        <v xml:space="preserve"> </v>
      </c>
      <c r="D11" s="334"/>
      <c r="E11" s="118" t="str">
        <f t="shared" ca="1" si="2"/>
        <v/>
      </c>
      <c r="F11" s="262" t="str">
        <f t="shared" ca="1" si="3"/>
        <v/>
      </c>
    </row>
    <row r="12" spans="2:9">
      <c r="B12" s="124" t="str">
        <f t="shared" ca="1" si="0"/>
        <v/>
      </c>
      <c r="C12" s="334" t="str">
        <f t="shared" ca="1" si="1"/>
        <v>營業費用</v>
      </c>
      <c r="D12" s="334"/>
      <c r="E12" s="118" t="str">
        <f t="shared" ca="1" si="2"/>
        <v/>
      </c>
      <c r="F12" s="262" t="str">
        <f t="shared" ca="1" si="3"/>
        <v/>
      </c>
    </row>
    <row r="13" spans="2:9">
      <c r="B13" s="124">
        <f t="shared" ca="1" si="0"/>
        <v>6040</v>
      </c>
      <c r="C13" s="334" t="str">
        <f t="shared" ca="1" si="1"/>
        <v>旅費</v>
      </c>
      <c r="D13" s="334"/>
      <c r="E13" s="118">
        <f t="shared" ca="1" si="2"/>
        <v>400</v>
      </c>
      <c r="F13" s="262">
        <f t="shared" ca="1" si="3"/>
        <v>6.6666666666666666E-2</v>
      </c>
    </row>
    <row r="14" spans="2:9">
      <c r="B14" s="124" t="str">
        <f t="shared" ca="1" si="0"/>
        <v/>
      </c>
      <c r="C14" s="334" t="str">
        <f t="shared" ca="1" si="1"/>
        <v>營業費用合計</v>
      </c>
      <c r="D14" s="334"/>
      <c r="E14" s="118">
        <f t="shared" ca="1" si="2"/>
        <v>400</v>
      </c>
      <c r="F14" s="262">
        <f t="shared" ca="1" si="3"/>
        <v>6.6666666666666666E-2</v>
      </c>
    </row>
    <row r="15" spans="2:9">
      <c r="B15" s="124" t="str">
        <f t="shared" ca="1" si="0"/>
        <v/>
      </c>
      <c r="C15" s="334" t="str">
        <f t="shared" ca="1" si="1"/>
        <v xml:space="preserve"> </v>
      </c>
      <c r="D15" s="334"/>
      <c r="E15" s="118" t="str">
        <f t="shared" ca="1" si="2"/>
        <v/>
      </c>
      <c r="F15" s="262" t="str">
        <f t="shared" ca="1" si="3"/>
        <v/>
      </c>
    </row>
    <row r="16" spans="2:9">
      <c r="B16" s="124" t="str">
        <f t="shared" ca="1" si="0"/>
        <v/>
      </c>
      <c r="C16" s="334" t="str">
        <f t="shared" ca="1" si="1"/>
        <v>營業淨利</v>
      </c>
      <c r="D16" s="334"/>
      <c r="E16" s="118">
        <f t="shared" ca="1" si="2"/>
        <v>5600</v>
      </c>
      <c r="F16" s="262">
        <f t="shared" ca="1" si="3"/>
        <v>0.93333333333333335</v>
      </c>
    </row>
    <row r="17" spans="2:6">
      <c r="B17" s="124" t="str">
        <f t="shared" ca="1" si="0"/>
        <v/>
      </c>
      <c r="C17" s="334" t="str">
        <f t="shared" ca="1" si="1"/>
        <v xml:space="preserve"> </v>
      </c>
      <c r="D17" s="334"/>
      <c r="E17" s="118" t="str">
        <f t="shared" ca="1" si="2"/>
        <v/>
      </c>
      <c r="F17" s="262" t="str">
        <f t="shared" ca="1" si="3"/>
        <v/>
      </c>
    </row>
    <row r="18" spans="2:6">
      <c r="B18" s="124" t="str">
        <f t="shared" ca="1" si="0"/>
        <v/>
      </c>
      <c r="C18" s="334" t="str">
        <f t="shared" ca="1" si="1"/>
        <v>稅前損益</v>
      </c>
      <c r="D18" s="334"/>
      <c r="E18" s="118">
        <f t="shared" ca="1" si="2"/>
        <v>5600</v>
      </c>
      <c r="F18" s="262">
        <f t="shared" ca="1" si="3"/>
        <v>0.93333333333333335</v>
      </c>
    </row>
    <row r="19" spans="2:6">
      <c r="B19" s="124">
        <f t="shared" ca="1" si="0"/>
        <v>9000</v>
      </c>
      <c r="C19" s="334" t="str">
        <f t="shared" ca="1" si="1"/>
        <v>所得稅費用(利益)</v>
      </c>
      <c r="D19" s="334"/>
      <c r="E19" s="118">
        <f t="shared" ca="1" si="2"/>
        <v>0</v>
      </c>
      <c r="F19" s="262">
        <f t="shared" ca="1" si="3"/>
        <v>0</v>
      </c>
    </row>
    <row r="20" spans="2:6">
      <c r="B20" s="124" t="str">
        <f t="shared" ca="1" si="0"/>
        <v/>
      </c>
      <c r="C20" s="334" t="str">
        <f t="shared" ca="1" si="1"/>
        <v>稅後損益</v>
      </c>
      <c r="D20" s="334"/>
      <c r="E20" s="118">
        <f t="shared" ca="1" si="2"/>
        <v>5600</v>
      </c>
      <c r="F20" s="262">
        <f t="shared" ca="1" si="3"/>
        <v>0.93333333333333335</v>
      </c>
    </row>
    <row r="21" spans="2:6">
      <c r="B21" s="124" t="str">
        <f t="shared" ca="1" si="0"/>
        <v/>
      </c>
      <c r="C21" s="334" t="str">
        <f t="shared" ca="1" si="1"/>
        <v/>
      </c>
      <c r="D21" s="334"/>
      <c r="E21" s="118" t="str">
        <f t="shared" ca="1" si="2"/>
        <v/>
      </c>
      <c r="F21" s="262" t="str">
        <f t="shared" ca="1" si="3"/>
        <v/>
      </c>
    </row>
    <row r="22" spans="2:6">
      <c r="B22" s="124" t="str">
        <f t="shared" ca="1" si="0"/>
        <v/>
      </c>
      <c r="C22" s="334" t="str">
        <f t="shared" ca="1" si="1"/>
        <v/>
      </c>
      <c r="D22" s="334"/>
      <c r="E22" s="118" t="str">
        <f t="shared" ca="1" si="2"/>
        <v/>
      </c>
      <c r="F22" s="262" t="str">
        <f t="shared" ca="1" si="3"/>
        <v/>
      </c>
    </row>
    <row r="23" spans="2:6">
      <c r="B23" s="124" t="str">
        <f t="shared" ca="1" si="0"/>
        <v/>
      </c>
      <c r="C23" s="334" t="str">
        <f t="shared" ca="1" si="1"/>
        <v/>
      </c>
      <c r="D23" s="334"/>
      <c r="E23" s="118" t="str">
        <f t="shared" ca="1" si="2"/>
        <v/>
      </c>
      <c r="F23" s="262" t="str">
        <f t="shared" ca="1" si="3"/>
        <v/>
      </c>
    </row>
    <row r="24" spans="2:6">
      <c r="B24" s="124" t="str">
        <f t="shared" ca="1" si="0"/>
        <v/>
      </c>
      <c r="C24" s="334" t="str">
        <f t="shared" ca="1" si="1"/>
        <v/>
      </c>
      <c r="D24" s="334"/>
      <c r="E24" s="118" t="str">
        <f t="shared" ca="1" si="2"/>
        <v/>
      </c>
      <c r="F24" s="262" t="str">
        <f t="shared" ca="1" si="3"/>
        <v/>
      </c>
    </row>
    <row r="25" spans="2:6">
      <c r="B25" s="124" t="str">
        <f t="shared" ca="1" si="0"/>
        <v/>
      </c>
      <c r="C25" s="334" t="str">
        <f t="shared" ca="1" si="1"/>
        <v/>
      </c>
      <c r="D25" s="334"/>
      <c r="E25" s="118" t="str">
        <f t="shared" ca="1" si="2"/>
        <v/>
      </c>
      <c r="F25" s="262" t="str">
        <f t="shared" ca="1" si="3"/>
        <v/>
      </c>
    </row>
    <row r="26" spans="2:6">
      <c r="B26" s="124" t="str">
        <f t="shared" ca="1" si="0"/>
        <v/>
      </c>
      <c r="C26" s="334" t="str">
        <f t="shared" ca="1" si="1"/>
        <v/>
      </c>
      <c r="D26" s="334"/>
      <c r="E26" s="118" t="str">
        <f t="shared" ca="1" si="2"/>
        <v/>
      </c>
      <c r="F26" s="262" t="str">
        <f t="shared" ca="1" si="3"/>
        <v/>
      </c>
    </row>
    <row r="27" spans="2:6">
      <c r="B27" s="124" t="str">
        <f t="shared" ca="1" si="0"/>
        <v/>
      </c>
      <c r="C27" s="334" t="str">
        <f t="shared" ca="1" si="1"/>
        <v/>
      </c>
      <c r="D27" s="334"/>
      <c r="E27" s="118" t="str">
        <f t="shared" ca="1" si="2"/>
        <v/>
      </c>
      <c r="F27" s="262" t="str">
        <f t="shared" ca="1" si="3"/>
        <v/>
      </c>
    </row>
    <row r="28" spans="2:6">
      <c r="B28" s="124" t="str">
        <f t="shared" ca="1" si="0"/>
        <v/>
      </c>
      <c r="C28" s="334" t="str">
        <f t="shared" ca="1" si="1"/>
        <v/>
      </c>
      <c r="D28" s="334"/>
      <c r="E28" s="118" t="str">
        <f t="shared" ca="1" si="2"/>
        <v/>
      </c>
      <c r="F28" s="262" t="str">
        <f t="shared" ca="1" si="3"/>
        <v/>
      </c>
    </row>
    <row r="29" spans="2:6">
      <c r="B29" s="124" t="str">
        <f t="shared" ca="1" si="0"/>
        <v/>
      </c>
      <c r="C29" s="334" t="str">
        <f t="shared" ca="1" si="1"/>
        <v/>
      </c>
      <c r="D29" s="334"/>
      <c r="E29" s="118" t="str">
        <f t="shared" ca="1" si="2"/>
        <v/>
      </c>
      <c r="F29" s="262" t="str">
        <f t="shared" ca="1" si="3"/>
        <v/>
      </c>
    </row>
    <row r="30" spans="2:6">
      <c r="B30" s="124" t="str">
        <f t="shared" ca="1" si="0"/>
        <v/>
      </c>
      <c r="C30" s="334" t="str">
        <f t="shared" ca="1" si="1"/>
        <v/>
      </c>
      <c r="D30" s="334"/>
      <c r="E30" s="118" t="str">
        <f t="shared" ca="1" si="2"/>
        <v/>
      </c>
      <c r="F30" s="262" t="str">
        <f t="shared" ca="1" si="3"/>
        <v/>
      </c>
    </row>
    <row r="31" spans="2:6">
      <c r="B31" s="124" t="str">
        <f t="shared" ca="1" si="0"/>
        <v/>
      </c>
      <c r="C31" s="334" t="str">
        <f t="shared" ca="1" si="1"/>
        <v/>
      </c>
      <c r="D31" s="334"/>
      <c r="E31" s="118" t="str">
        <f t="shared" ca="1" si="2"/>
        <v/>
      </c>
      <c r="F31" s="262" t="str">
        <f t="shared" ca="1" si="3"/>
        <v/>
      </c>
    </row>
    <row r="32" spans="2:6">
      <c r="B32" s="124" t="str">
        <f t="shared" ca="1" si="0"/>
        <v/>
      </c>
      <c r="C32" s="334" t="str">
        <f t="shared" ca="1" si="1"/>
        <v/>
      </c>
      <c r="D32" s="334"/>
      <c r="E32" s="118" t="str">
        <f t="shared" ca="1" si="2"/>
        <v/>
      </c>
      <c r="F32" s="262" t="str">
        <f t="shared" ca="1" si="3"/>
        <v/>
      </c>
    </row>
    <row r="33" spans="2:6">
      <c r="B33" s="124" t="str">
        <f t="shared" ca="1" si="0"/>
        <v/>
      </c>
      <c r="C33" s="334" t="str">
        <f t="shared" ca="1" si="1"/>
        <v/>
      </c>
      <c r="D33" s="334"/>
      <c r="E33" s="118" t="str">
        <f t="shared" ca="1" si="2"/>
        <v/>
      </c>
      <c r="F33" s="262" t="str">
        <f t="shared" ca="1" si="3"/>
        <v/>
      </c>
    </row>
    <row r="34" spans="2:6">
      <c r="B34" s="124" t="str">
        <f t="shared" ca="1" si="0"/>
        <v/>
      </c>
      <c r="C34" s="334" t="str">
        <f t="shared" ca="1" si="1"/>
        <v/>
      </c>
      <c r="D34" s="334"/>
      <c r="E34" s="118" t="str">
        <f t="shared" ca="1" si="2"/>
        <v/>
      </c>
      <c r="F34" s="262" t="str">
        <f t="shared" ca="1" si="3"/>
        <v/>
      </c>
    </row>
    <row r="35" spans="2:6">
      <c r="B35" s="124" t="str">
        <f t="shared" ca="1" si="0"/>
        <v/>
      </c>
      <c r="C35" s="334" t="str">
        <f t="shared" ca="1" si="1"/>
        <v/>
      </c>
      <c r="D35" s="334"/>
      <c r="E35" s="118" t="str">
        <f t="shared" ca="1" si="2"/>
        <v/>
      </c>
      <c r="F35" s="262" t="str">
        <f t="shared" ca="1" si="3"/>
        <v/>
      </c>
    </row>
    <row r="36" spans="2:6">
      <c r="B36" s="124" t="str">
        <f t="shared" ca="1" si="0"/>
        <v/>
      </c>
      <c r="C36" s="334" t="str">
        <f t="shared" ca="1" si="1"/>
        <v/>
      </c>
      <c r="D36" s="334"/>
      <c r="E36" s="118" t="str">
        <f t="shared" ca="1" si="2"/>
        <v/>
      </c>
      <c r="F36" s="262" t="str">
        <f t="shared" ca="1" si="3"/>
        <v/>
      </c>
    </row>
    <row r="37" spans="2:6">
      <c r="B37" s="124" t="str">
        <f t="shared" ca="1" si="0"/>
        <v/>
      </c>
      <c r="C37" s="334" t="str">
        <f t="shared" ca="1" si="1"/>
        <v/>
      </c>
      <c r="D37" s="334"/>
      <c r="E37" s="118" t="str">
        <f t="shared" ca="1" si="2"/>
        <v/>
      </c>
      <c r="F37" s="262" t="str">
        <f t="shared" ca="1" si="3"/>
        <v/>
      </c>
    </row>
    <row r="38" spans="2:6">
      <c r="B38" s="124" t="str">
        <f t="shared" ref="B38:B69" ca="1" si="4">IF(ISNA(VLOOKUP(ROW()-5,益表,1,FALSE))=TRUE,"",IF(VLOOKUP(ROW()-5,益表,7,FALSE)="","",VLOOKUP(ROW()-5,益表,7,FALSE)))</f>
        <v/>
      </c>
      <c r="C38" s="334" t="str">
        <f t="shared" ref="C38:C69" ca="1" si="5">IF(ISNA(VLOOKUP(ROW()-5,益表,1,FALSE))=TRUE,"",VLOOKUP(ROW()-5,益表,9,FALSE))</f>
        <v/>
      </c>
      <c r="D38" s="334"/>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4" t="str">
        <f t="shared" ca="1" si="5"/>
        <v/>
      </c>
      <c r="D39" s="334"/>
      <c r="E39" s="118" t="str">
        <f t="shared" ca="1" si="6"/>
        <v/>
      </c>
      <c r="F39" s="262" t="str">
        <f t="shared" ca="1" si="7"/>
        <v/>
      </c>
    </row>
    <row r="40" spans="2:6">
      <c r="B40" s="124" t="str">
        <f t="shared" ca="1" si="4"/>
        <v/>
      </c>
      <c r="C40" s="334" t="str">
        <f t="shared" ca="1" si="5"/>
        <v/>
      </c>
      <c r="D40" s="334"/>
      <c r="E40" s="118" t="str">
        <f t="shared" ca="1" si="6"/>
        <v/>
      </c>
      <c r="F40" s="262" t="str">
        <f t="shared" ca="1" si="7"/>
        <v/>
      </c>
    </row>
    <row r="41" spans="2:6">
      <c r="B41" s="124" t="str">
        <f t="shared" ca="1" si="4"/>
        <v/>
      </c>
      <c r="C41" s="334" t="str">
        <f t="shared" ca="1" si="5"/>
        <v/>
      </c>
      <c r="D41" s="334"/>
      <c r="E41" s="118" t="str">
        <f t="shared" ca="1" si="6"/>
        <v/>
      </c>
      <c r="F41" s="262" t="str">
        <f t="shared" ca="1" si="7"/>
        <v/>
      </c>
    </row>
    <row r="42" spans="2:6">
      <c r="B42" s="124" t="str">
        <f t="shared" ca="1" si="4"/>
        <v/>
      </c>
      <c r="C42" s="334" t="str">
        <f t="shared" ca="1" si="5"/>
        <v/>
      </c>
      <c r="D42" s="334"/>
      <c r="E42" s="118" t="str">
        <f t="shared" ca="1" si="6"/>
        <v/>
      </c>
      <c r="F42" s="262" t="str">
        <f t="shared" ca="1" si="7"/>
        <v/>
      </c>
    </row>
    <row r="43" spans="2:6">
      <c r="B43" s="124" t="str">
        <f t="shared" ca="1" si="4"/>
        <v/>
      </c>
      <c r="C43" s="334" t="str">
        <f t="shared" ca="1" si="5"/>
        <v/>
      </c>
      <c r="D43" s="334"/>
      <c r="E43" s="118" t="str">
        <f t="shared" ca="1" si="6"/>
        <v/>
      </c>
      <c r="F43" s="262" t="str">
        <f t="shared" ca="1" si="7"/>
        <v/>
      </c>
    </row>
    <row r="44" spans="2:6">
      <c r="B44" s="124" t="str">
        <f t="shared" ca="1" si="4"/>
        <v/>
      </c>
      <c r="C44" s="334" t="str">
        <f t="shared" ca="1" si="5"/>
        <v/>
      </c>
      <c r="D44" s="334"/>
      <c r="E44" s="118" t="str">
        <f t="shared" ca="1" si="6"/>
        <v/>
      </c>
      <c r="F44" s="262" t="str">
        <f t="shared" ca="1" si="7"/>
        <v/>
      </c>
    </row>
    <row r="45" spans="2:6">
      <c r="B45" s="124" t="str">
        <f t="shared" ca="1" si="4"/>
        <v/>
      </c>
      <c r="C45" s="334" t="str">
        <f t="shared" ca="1" si="5"/>
        <v/>
      </c>
      <c r="D45" s="334"/>
      <c r="E45" s="118" t="str">
        <f t="shared" ca="1" si="6"/>
        <v/>
      </c>
      <c r="F45" s="262" t="str">
        <f t="shared" ca="1" si="7"/>
        <v/>
      </c>
    </row>
    <row r="46" spans="2:6">
      <c r="B46" s="124" t="str">
        <f t="shared" ca="1" si="4"/>
        <v/>
      </c>
      <c r="C46" s="334" t="str">
        <f t="shared" ca="1" si="5"/>
        <v/>
      </c>
      <c r="D46" s="334"/>
      <c r="E46" s="118" t="str">
        <f t="shared" ca="1" si="6"/>
        <v/>
      </c>
      <c r="F46" s="262" t="str">
        <f t="shared" ca="1" si="7"/>
        <v/>
      </c>
    </row>
    <row r="47" spans="2:6">
      <c r="B47" s="124" t="str">
        <f t="shared" ca="1" si="4"/>
        <v/>
      </c>
      <c r="C47" s="334" t="str">
        <f t="shared" ca="1" si="5"/>
        <v/>
      </c>
      <c r="D47" s="334"/>
      <c r="E47" s="118" t="str">
        <f t="shared" ca="1" si="6"/>
        <v/>
      </c>
      <c r="F47" s="262" t="str">
        <f t="shared" ca="1" si="7"/>
        <v/>
      </c>
    </row>
    <row r="48" spans="2:6">
      <c r="B48" s="124" t="str">
        <f t="shared" ca="1" si="4"/>
        <v/>
      </c>
      <c r="C48" s="334" t="str">
        <f t="shared" ca="1" si="5"/>
        <v/>
      </c>
      <c r="D48" s="334"/>
      <c r="E48" s="118" t="str">
        <f t="shared" ca="1" si="6"/>
        <v/>
      </c>
      <c r="F48" s="262" t="str">
        <f t="shared" ca="1" si="7"/>
        <v/>
      </c>
    </row>
    <row r="49" spans="2:6">
      <c r="B49" s="124" t="str">
        <f t="shared" ca="1" si="4"/>
        <v/>
      </c>
      <c r="C49" s="334" t="str">
        <f t="shared" ca="1" si="5"/>
        <v/>
      </c>
      <c r="D49" s="334"/>
      <c r="E49" s="118" t="str">
        <f t="shared" ca="1" si="6"/>
        <v/>
      </c>
      <c r="F49" s="262" t="str">
        <f t="shared" ca="1" si="7"/>
        <v/>
      </c>
    </row>
    <row r="50" spans="2:6">
      <c r="B50" s="124" t="str">
        <f t="shared" ca="1" si="4"/>
        <v/>
      </c>
      <c r="C50" s="334" t="str">
        <f t="shared" ca="1" si="5"/>
        <v/>
      </c>
      <c r="D50" s="334"/>
      <c r="E50" s="118" t="str">
        <f t="shared" ca="1" si="6"/>
        <v/>
      </c>
      <c r="F50" s="262" t="str">
        <f t="shared" ca="1" si="7"/>
        <v/>
      </c>
    </row>
    <row r="51" spans="2:6">
      <c r="B51" s="124" t="str">
        <f t="shared" ca="1" si="4"/>
        <v/>
      </c>
      <c r="C51" s="334" t="str">
        <f t="shared" ca="1" si="5"/>
        <v/>
      </c>
      <c r="D51" s="334"/>
      <c r="E51" s="118" t="str">
        <f t="shared" ca="1" si="6"/>
        <v/>
      </c>
      <c r="F51" s="262" t="str">
        <f t="shared" ca="1" si="7"/>
        <v/>
      </c>
    </row>
    <row r="52" spans="2:6">
      <c r="B52" s="124" t="str">
        <f t="shared" ca="1" si="4"/>
        <v/>
      </c>
      <c r="C52" s="334" t="str">
        <f t="shared" ca="1" si="5"/>
        <v/>
      </c>
      <c r="D52" s="334"/>
      <c r="E52" s="118" t="str">
        <f t="shared" ca="1" si="6"/>
        <v/>
      </c>
      <c r="F52" s="262" t="str">
        <f t="shared" ca="1" si="7"/>
        <v/>
      </c>
    </row>
    <row r="53" spans="2:6">
      <c r="B53" s="124" t="str">
        <f t="shared" ca="1" si="4"/>
        <v/>
      </c>
      <c r="C53" s="334" t="str">
        <f t="shared" ca="1" si="5"/>
        <v/>
      </c>
      <c r="D53" s="334"/>
      <c r="E53" s="118" t="str">
        <f t="shared" ca="1" si="6"/>
        <v/>
      </c>
      <c r="F53" s="262" t="str">
        <f t="shared" ca="1" si="7"/>
        <v/>
      </c>
    </row>
    <row r="54" spans="2:6">
      <c r="B54" s="124" t="str">
        <f t="shared" ca="1" si="4"/>
        <v/>
      </c>
      <c r="C54" s="334" t="str">
        <f t="shared" ca="1" si="5"/>
        <v/>
      </c>
      <c r="D54" s="334"/>
      <c r="E54" s="118" t="str">
        <f t="shared" ca="1" si="6"/>
        <v/>
      </c>
      <c r="F54" s="262" t="str">
        <f t="shared" ca="1" si="7"/>
        <v/>
      </c>
    </row>
    <row r="55" spans="2:6">
      <c r="B55" s="124" t="str">
        <f t="shared" ca="1" si="4"/>
        <v/>
      </c>
      <c r="C55" s="334" t="str">
        <f t="shared" ca="1" si="5"/>
        <v/>
      </c>
      <c r="D55" s="334"/>
      <c r="E55" s="118" t="str">
        <f t="shared" ca="1" si="6"/>
        <v/>
      </c>
      <c r="F55" s="262" t="str">
        <f t="shared" ca="1" si="7"/>
        <v/>
      </c>
    </row>
    <row r="56" spans="2:6">
      <c r="B56" s="124" t="str">
        <f t="shared" ca="1" si="4"/>
        <v/>
      </c>
      <c r="C56" s="334" t="str">
        <f t="shared" ca="1" si="5"/>
        <v/>
      </c>
      <c r="D56" s="334"/>
      <c r="E56" s="118" t="str">
        <f t="shared" ca="1" si="6"/>
        <v/>
      </c>
      <c r="F56" s="262" t="str">
        <f t="shared" ca="1" si="7"/>
        <v/>
      </c>
    </row>
    <row r="57" spans="2:6">
      <c r="B57" s="124" t="str">
        <f t="shared" ca="1" si="4"/>
        <v/>
      </c>
      <c r="C57" s="334" t="str">
        <f t="shared" ca="1" si="5"/>
        <v/>
      </c>
      <c r="D57" s="334"/>
      <c r="E57" s="118" t="str">
        <f t="shared" ca="1" si="6"/>
        <v/>
      </c>
      <c r="F57" s="262" t="str">
        <f t="shared" ca="1" si="7"/>
        <v/>
      </c>
    </row>
    <row r="58" spans="2:6">
      <c r="B58" s="124" t="str">
        <f t="shared" ca="1" si="4"/>
        <v/>
      </c>
      <c r="C58" s="334" t="str">
        <f t="shared" ca="1" si="5"/>
        <v/>
      </c>
      <c r="D58" s="334"/>
      <c r="E58" s="118" t="str">
        <f t="shared" ca="1" si="6"/>
        <v/>
      </c>
      <c r="F58" s="262" t="str">
        <f t="shared" ca="1" si="7"/>
        <v/>
      </c>
    </row>
    <row r="59" spans="2:6">
      <c r="B59" s="124" t="str">
        <f t="shared" ca="1" si="4"/>
        <v/>
      </c>
      <c r="C59" s="334" t="str">
        <f t="shared" ca="1" si="5"/>
        <v/>
      </c>
      <c r="D59" s="334"/>
      <c r="E59" s="118" t="str">
        <f t="shared" ca="1" si="6"/>
        <v/>
      </c>
      <c r="F59" s="262" t="str">
        <f t="shared" ca="1" si="7"/>
        <v/>
      </c>
    </row>
    <row r="60" spans="2:6">
      <c r="B60" s="124" t="str">
        <f t="shared" ca="1" si="4"/>
        <v/>
      </c>
      <c r="C60" s="334" t="str">
        <f t="shared" ca="1" si="5"/>
        <v/>
      </c>
      <c r="D60" s="334"/>
      <c r="E60" s="118" t="str">
        <f t="shared" ca="1" si="6"/>
        <v/>
      </c>
      <c r="F60" s="262" t="str">
        <f t="shared" ca="1" si="7"/>
        <v/>
      </c>
    </row>
    <row r="61" spans="2:6">
      <c r="B61" s="124" t="str">
        <f t="shared" ca="1" si="4"/>
        <v/>
      </c>
      <c r="C61" s="334" t="str">
        <f t="shared" ca="1" si="5"/>
        <v/>
      </c>
      <c r="D61" s="334"/>
      <c r="E61" s="118" t="str">
        <f t="shared" ca="1" si="6"/>
        <v/>
      </c>
      <c r="F61" s="262" t="str">
        <f t="shared" ca="1" si="7"/>
        <v/>
      </c>
    </row>
    <row r="62" spans="2:6">
      <c r="B62" s="124" t="str">
        <f t="shared" ca="1" si="4"/>
        <v/>
      </c>
      <c r="C62" s="334" t="str">
        <f t="shared" ca="1" si="5"/>
        <v/>
      </c>
      <c r="D62" s="334"/>
      <c r="E62" s="118" t="str">
        <f t="shared" ca="1" si="6"/>
        <v/>
      </c>
      <c r="F62" s="262" t="str">
        <f t="shared" ca="1" si="7"/>
        <v/>
      </c>
    </row>
    <row r="63" spans="2:6">
      <c r="B63" s="124" t="str">
        <f t="shared" ca="1" si="4"/>
        <v/>
      </c>
      <c r="C63" s="334" t="str">
        <f t="shared" ca="1" si="5"/>
        <v/>
      </c>
      <c r="D63" s="334"/>
      <c r="E63" s="118" t="str">
        <f t="shared" ca="1" si="6"/>
        <v/>
      </c>
      <c r="F63" s="262" t="str">
        <f t="shared" ca="1" si="7"/>
        <v/>
      </c>
    </row>
    <row r="64" spans="2:6">
      <c r="B64" s="124" t="str">
        <f t="shared" ca="1" si="4"/>
        <v/>
      </c>
      <c r="C64" s="334" t="str">
        <f t="shared" ca="1" si="5"/>
        <v/>
      </c>
      <c r="D64" s="334"/>
      <c r="E64" s="118" t="str">
        <f t="shared" ca="1" si="6"/>
        <v/>
      </c>
      <c r="F64" s="262" t="str">
        <f t="shared" ca="1" si="7"/>
        <v/>
      </c>
    </row>
    <row r="65" spans="2:6">
      <c r="B65" s="124" t="str">
        <f t="shared" ca="1" si="4"/>
        <v/>
      </c>
      <c r="C65" s="334" t="str">
        <f t="shared" ca="1" si="5"/>
        <v/>
      </c>
      <c r="D65" s="334"/>
      <c r="E65" s="118" t="str">
        <f t="shared" ca="1" si="6"/>
        <v/>
      </c>
      <c r="F65" s="262" t="str">
        <f t="shared" ca="1" si="7"/>
        <v/>
      </c>
    </row>
    <row r="66" spans="2:6">
      <c r="B66" s="124" t="str">
        <f t="shared" ca="1" si="4"/>
        <v/>
      </c>
      <c r="C66" s="334" t="str">
        <f t="shared" ca="1" si="5"/>
        <v/>
      </c>
      <c r="D66" s="334"/>
      <c r="E66" s="118" t="str">
        <f t="shared" ca="1" si="6"/>
        <v/>
      </c>
      <c r="F66" s="262" t="str">
        <f t="shared" ca="1" si="7"/>
        <v/>
      </c>
    </row>
    <row r="67" spans="2:6">
      <c r="B67" s="124" t="str">
        <f t="shared" ca="1" si="4"/>
        <v/>
      </c>
      <c r="C67" s="334" t="str">
        <f t="shared" ca="1" si="5"/>
        <v/>
      </c>
      <c r="D67" s="334"/>
      <c r="E67" s="118" t="str">
        <f t="shared" ca="1" si="6"/>
        <v/>
      </c>
      <c r="F67" s="262" t="str">
        <f t="shared" ca="1" si="7"/>
        <v/>
      </c>
    </row>
    <row r="68" spans="2:6">
      <c r="B68" s="124" t="str">
        <f t="shared" ca="1" si="4"/>
        <v/>
      </c>
      <c r="C68" s="334" t="str">
        <f t="shared" ca="1" si="5"/>
        <v/>
      </c>
      <c r="D68" s="334"/>
      <c r="E68" s="118" t="str">
        <f t="shared" ca="1" si="6"/>
        <v/>
      </c>
      <c r="F68" s="262" t="str">
        <f t="shared" ca="1" si="7"/>
        <v/>
      </c>
    </row>
    <row r="69" spans="2:6">
      <c r="B69" s="124" t="str">
        <f t="shared" ca="1" si="4"/>
        <v/>
      </c>
      <c r="C69" s="334" t="str">
        <f t="shared" ca="1" si="5"/>
        <v/>
      </c>
      <c r="D69" s="334"/>
      <c r="E69" s="118" t="str">
        <f t="shared" ca="1" si="6"/>
        <v/>
      </c>
      <c r="F69" s="262" t="str">
        <f t="shared" ca="1" si="7"/>
        <v/>
      </c>
    </row>
    <row r="70" spans="2:6">
      <c r="B70" s="124" t="str">
        <f t="shared" ref="B70:B133" ca="1" si="8">IF(ISNA(VLOOKUP(ROW()-5,益表,1,FALSE))=TRUE,"",IF(VLOOKUP(ROW()-5,益表,7,FALSE)="","",VLOOKUP(ROW()-5,益表,7,FALSE)))</f>
        <v/>
      </c>
      <c r="C70" s="334" t="str">
        <f t="shared" ref="C70:C133" ca="1" si="9">IF(ISNA(VLOOKUP(ROW()-5,益表,1,FALSE))=TRUE,"",VLOOKUP(ROW()-5,益表,9,FALSE))</f>
        <v/>
      </c>
      <c r="D70" s="334"/>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4" t="str">
        <f t="shared" ca="1" si="9"/>
        <v/>
      </c>
      <c r="D71" s="334"/>
      <c r="E71" s="118" t="str">
        <f t="shared" ca="1" si="10"/>
        <v/>
      </c>
      <c r="F71" s="262" t="str">
        <f t="shared" ca="1" si="11"/>
        <v/>
      </c>
    </row>
    <row r="72" spans="2:6">
      <c r="B72" s="124" t="str">
        <f t="shared" ca="1" si="8"/>
        <v/>
      </c>
      <c r="C72" s="334" t="str">
        <f t="shared" ca="1" si="9"/>
        <v/>
      </c>
      <c r="D72" s="334"/>
      <c r="E72" s="118" t="str">
        <f t="shared" ca="1" si="10"/>
        <v/>
      </c>
      <c r="F72" s="262" t="str">
        <f t="shared" ca="1" si="11"/>
        <v/>
      </c>
    </row>
    <row r="73" spans="2:6">
      <c r="B73" s="124" t="str">
        <f t="shared" ca="1" si="8"/>
        <v/>
      </c>
      <c r="C73" s="334" t="str">
        <f t="shared" ca="1" si="9"/>
        <v/>
      </c>
      <c r="D73" s="334"/>
      <c r="E73" s="118" t="str">
        <f t="shared" ca="1" si="10"/>
        <v/>
      </c>
      <c r="F73" s="262" t="str">
        <f t="shared" ca="1" si="11"/>
        <v/>
      </c>
    </row>
    <row r="74" spans="2:6">
      <c r="B74" s="124" t="str">
        <f t="shared" ca="1" si="8"/>
        <v/>
      </c>
      <c r="C74" s="334" t="str">
        <f t="shared" ca="1" si="9"/>
        <v/>
      </c>
      <c r="D74" s="334"/>
      <c r="E74" s="118" t="str">
        <f t="shared" ca="1" si="10"/>
        <v/>
      </c>
      <c r="F74" s="262" t="str">
        <f t="shared" ca="1" si="11"/>
        <v/>
      </c>
    </row>
    <row r="75" spans="2:6">
      <c r="B75" s="124" t="str">
        <f t="shared" ca="1" si="8"/>
        <v/>
      </c>
      <c r="C75" s="334" t="str">
        <f t="shared" ca="1" si="9"/>
        <v/>
      </c>
      <c r="D75" s="334"/>
      <c r="E75" s="118" t="str">
        <f t="shared" ca="1" si="10"/>
        <v/>
      </c>
      <c r="F75" s="262" t="str">
        <f t="shared" ca="1" si="11"/>
        <v/>
      </c>
    </row>
    <row r="76" spans="2:6">
      <c r="B76" s="124" t="str">
        <f t="shared" ca="1" si="8"/>
        <v/>
      </c>
      <c r="C76" s="334" t="str">
        <f t="shared" ca="1" si="9"/>
        <v/>
      </c>
      <c r="D76" s="334"/>
      <c r="E76" s="118" t="str">
        <f t="shared" ca="1" si="10"/>
        <v/>
      </c>
      <c r="F76" s="262" t="str">
        <f t="shared" ca="1" si="11"/>
        <v/>
      </c>
    </row>
    <row r="77" spans="2:6">
      <c r="B77" s="124" t="str">
        <f t="shared" ca="1" si="8"/>
        <v/>
      </c>
      <c r="C77" s="334" t="str">
        <f t="shared" ca="1" si="9"/>
        <v/>
      </c>
      <c r="D77" s="334"/>
      <c r="E77" s="118" t="str">
        <f t="shared" ca="1" si="10"/>
        <v/>
      </c>
      <c r="F77" s="262" t="str">
        <f t="shared" ca="1" si="11"/>
        <v/>
      </c>
    </row>
    <row r="78" spans="2:6">
      <c r="B78" s="124" t="str">
        <f t="shared" ca="1" si="8"/>
        <v/>
      </c>
      <c r="C78" s="334" t="str">
        <f t="shared" ca="1" si="9"/>
        <v/>
      </c>
      <c r="D78" s="334"/>
      <c r="E78" s="118" t="str">
        <f t="shared" ca="1" si="10"/>
        <v/>
      </c>
      <c r="F78" s="262" t="str">
        <f t="shared" ca="1" si="11"/>
        <v/>
      </c>
    </row>
    <row r="79" spans="2:6">
      <c r="B79" s="124" t="str">
        <f t="shared" ca="1" si="8"/>
        <v/>
      </c>
      <c r="C79" s="334" t="str">
        <f t="shared" ca="1" si="9"/>
        <v/>
      </c>
      <c r="D79" s="334"/>
      <c r="E79" s="118" t="str">
        <f t="shared" ca="1" si="10"/>
        <v/>
      </c>
      <c r="F79" s="262" t="str">
        <f t="shared" ca="1" si="11"/>
        <v/>
      </c>
    </row>
    <row r="80" spans="2:6">
      <c r="B80" s="124" t="str">
        <f t="shared" ca="1" si="8"/>
        <v/>
      </c>
      <c r="C80" s="334" t="str">
        <f t="shared" ca="1" si="9"/>
        <v/>
      </c>
      <c r="D80" s="334"/>
      <c r="E80" s="118" t="str">
        <f t="shared" ca="1" si="10"/>
        <v/>
      </c>
      <c r="F80" s="262" t="str">
        <f t="shared" ca="1" si="11"/>
        <v/>
      </c>
    </row>
    <row r="81" spans="2:6">
      <c r="B81" s="124" t="str">
        <f t="shared" ca="1" si="8"/>
        <v/>
      </c>
      <c r="C81" s="334" t="str">
        <f t="shared" ca="1" si="9"/>
        <v/>
      </c>
      <c r="D81" s="334"/>
      <c r="E81" s="118" t="str">
        <f t="shared" ca="1" si="10"/>
        <v/>
      </c>
      <c r="F81" s="262" t="str">
        <f t="shared" ca="1" si="11"/>
        <v/>
      </c>
    </row>
    <row r="82" spans="2:6">
      <c r="B82" s="124" t="str">
        <f t="shared" ca="1" si="8"/>
        <v/>
      </c>
      <c r="C82" s="334" t="str">
        <f t="shared" ca="1" si="9"/>
        <v/>
      </c>
      <c r="D82" s="334"/>
      <c r="E82" s="118" t="str">
        <f t="shared" ca="1" si="10"/>
        <v/>
      </c>
      <c r="F82" s="262" t="str">
        <f t="shared" ca="1" si="11"/>
        <v/>
      </c>
    </row>
    <row r="83" spans="2:6">
      <c r="B83" s="124" t="str">
        <f t="shared" ca="1" si="8"/>
        <v/>
      </c>
      <c r="C83" s="334" t="str">
        <f t="shared" ca="1" si="9"/>
        <v/>
      </c>
      <c r="D83" s="334"/>
      <c r="E83" s="118" t="str">
        <f t="shared" ca="1" si="10"/>
        <v/>
      </c>
      <c r="F83" s="262" t="str">
        <f t="shared" ca="1" si="11"/>
        <v/>
      </c>
    </row>
    <row r="84" spans="2:6">
      <c r="B84" s="124" t="str">
        <f t="shared" ca="1" si="8"/>
        <v/>
      </c>
      <c r="C84" s="334" t="str">
        <f t="shared" ca="1" si="9"/>
        <v/>
      </c>
      <c r="D84" s="334"/>
      <c r="E84" s="118" t="str">
        <f t="shared" ca="1" si="10"/>
        <v/>
      </c>
      <c r="F84" s="262" t="str">
        <f t="shared" ca="1" si="11"/>
        <v/>
      </c>
    </row>
    <row r="85" spans="2:6">
      <c r="B85" s="124" t="str">
        <f t="shared" ca="1" si="8"/>
        <v/>
      </c>
      <c r="C85" s="334" t="str">
        <f t="shared" ca="1" si="9"/>
        <v/>
      </c>
      <c r="D85" s="334"/>
      <c r="E85" s="118" t="str">
        <f t="shared" ca="1" si="10"/>
        <v/>
      </c>
      <c r="F85" s="262" t="str">
        <f t="shared" ca="1" si="11"/>
        <v/>
      </c>
    </row>
    <row r="86" spans="2:6">
      <c r="B86" s="124" t="str">
        <f t="shared" ca="1" si="8"/>
        <v/>
      </c>
      <c r="C86" s="334" t="str">
        <f t="shared" ca="1" si="9"/>
        <v/>
      </c>
      <c r="D86" s="334"/>
      <c r="E86" s="118" t="str">
        <f t="shared" ca="1" si="10"/>
        <v/>
      </c>
      <c r="F86" s="262" t="str">
        <f t="shared" ca="1" si="11"/>
        <v/>
      </c>
    </row>
    <row r="87" spans="2:6">
      <c r="B87" s="124" t="str">
        <f t="shared" ca="1" si="8"/>
        <v/>
      </c>
      <c r="C87" s="334" t="str">
        <f t="shared" ca="1" si="9"/>
        <v/>
      </c>
      <c r="D87" s="334"/>
      <c r="E87" s="118" t="str">
        <f t="shared" ca="1" si="10"/>
        <v/>
      </c>
      <c r="F87" s="262" t="str">
        <f t="shared" ca="1" si="11"/>
        <v/>
      </c>
    </row>
    <row r="88" spans="2:6">
      <c r="B88" s="124" t="str">
        <f t="shared" ca="1" si="8"/>
        <v/>
      </c>
      <c r="C88" s="334" t="str">
        <f t="shared" ca="1" si="9"/>
        <v/>
      </c>
      <c r="D88" s="334"/>
      <c r="E88" s="118" t="str">
        <f t="shared" ca="1" si="10"/>
        <v/>
      </c>
      <c r="F88" s="262" t="str">
        <f t="shared" ca="1" si="11"/>
        <v/>
      </c>
    </row>
    <row r="89" spans="2:6">
      <c r="B89" s="124" t="str">
        <f t="shared" ca="1" si="8"/>
        <v/>
      </c>
      <c r="C89" s="334" t="str">
        <f t="shared" ca="1" si="9"/>
        <v/>
      </c>
      <c r="D89" s="334"/>
      <c r="E89" s="118" t="str">
        <f t="shared" ca="1" si="10"/>
        <v/>
      </c>
      <c r="F89" s="262" t="str">
        <f t="shared" ca="1" si="11"/>
        <v/>
      </c>
    </row>
    <row r="90" spans="2:6">
      <c r="B90" s="124" t="str">
        <f t="shared" ca="1" si="8"/>
        <v/>
      </c>
      <c r="C90" s="334" t="str">
        <f t="shared" ca="1" si="9"/>
        <v/>
      </c>
      <c r="D90" s="334"/>
      <c r="E90" s="118" t="str">
        <f t="shared" ca="1" si="10"/>
        <v/>
      </c>
      <c r="F90" s="262" t="str">
        <f t="shared" ca="1" si="11"/>
        <v/>
      </c>
    </row>
    <row r="91" spans="2:6">
      <c r="B91" s="124" t="str">
        <f t="shared" ca="1" si="8"/>
        <v/>
      </c>
      <c r="C91" s="334" t="str">
        <f t="shared" ca="1" si="9"/>
        <v/>
      </c>
      <c r="D91" s="334"/>
      <c r="E91" s="118" t="str">
        <f t="shared" ca="1" si="10"/>
        <v/>
      </c>
      <c r="F91" s="262" t="str">
        <f t="shared" ca="1" si="11"/>
        <v/>
      </c>
    </row>
    <row r="92" spans="2:6">
      <c r="B92" s="124" t="str">
        <f t="shared" ca="1" si="8"/>
        <v/>
      </c>
      <c r="C92" s="334" t="str">
        <f t="shared" ca="1" si="9"/>
        <v/>
      </c>
      <c r="D92" s="334"/>
      <c r="E92" s="118" t="str">
        <f t="shared" ca="1" si="10"/>
        <v/>
      </c>
      <c r="F92" s="262" t="str">
        <f t="shared" ca="1" si="11"/>
        <v/>
      </c>
    </row>
    <row r="93" spans="2:6">
      <c r="B93" s="124" t="str">
        <f t="shared" ca="1" si="8"/>
        <v/>
      </c>
      <c r="C93" s="334" t="str">
        <f t="shared" ca="1" si="9"/>
        <v/>
      </c>
      <c r="D93" s="334"/>
      <c r="E93" s="118" t="str">
        <f t="shared" ca="1" si="10"/>
        <v/>
      </c>
      <c r="F93" s="262" t="str">
        <f t="shared" ca="1" si="11"/>
        <v/>
      </c>
    </row>
    <row r="94" spans="2:6">
      <c r="B94" s="124" t="str">
        <f t="shared" ca="1" si="8"/>
        <v/>
      </c>
      <c r="C94" s="334" t="str">
        <f t="shared" ca="1" si="9"/>
        <v/>
      </c>
      <c r="D94" s="334"/>
      <c r="E94" s="118" t="str">
        <f t="shared" ca="1" si="10"/>
        <v/>
      </c>
      <c r="F94" s="262" t="str">
        <f t="shared" ca="1" si="11"/>
        <v/>
      </c>
    </row>
    <row r="95" spans="2:6">
      <c r="B95" s="124" t="str">
        <f t="shared" ca="1" si="8"/>
        <v/>
      </c>
      <c r="C95" s="334" t="str">
        <f t="shared" ca="1" si="9"/>
        <v/>
      </c>
      <c r="D95" s="334"/>
      <c r="E95" s="118" t="str">
        <f t="shared" ca="1" si="10"/>
        <v/>
      </c>
      <c r="F95" s="262" t="str">
        <f t="shared" ca="1" si="11"/>
        <v/>
      </c>
    </row>
    <row r="96" spans="2:6">
      <c r="B96" s="124" t="str">
        <f t="shared" ca="1" si="8"/>
        <v/>
      </c>
      <c r="C96" s="334" t="str">
        <f t="shared" ca="1" si="9"/>
        <v/>
      </c>
      <c r="D96" s="334"/>
      <c r="E96" s="118" t="str">
        <f t="shared" ca="1" si="10"/>
        <v/>
      </c>
      <c r="F96" s="262" t="str">
        <f t="shared" ca="1" si="11"/>
        <v/>
      </c>
    </row>
    <row r="97" spans="2:6">
      <c r="B97" s="124" t="str">
        <f t="shared" ca="1" si="8"/>
        <v/>
      </c>
      <c r="C97" s="334" t="str">
        <f t="shared" ca="1" si="9"/>
        <v/>
      </c>
      <c r="D97" s="334"/>
      <c r="E97" s="118" t="str">
        <f t="shared" ca="1" si="10"/>
        <v/>
      </c>
      <c r="F97" s="262" t="str">
        <f t="shared" ca="1" si="11"/>
        <v/>
      </c>
    </row>
    <row r="98" spans="2:6">
      <c r="B98" s="124" t="str">
        <f t="shared" ca="1" si="8"/>
        <v/>
      </c>
      <c r="C98" s="334" t="str">
        <f t="shared" ca="1" si="9"/>
        <v/>
      </c>
      <c r="D98" s="334"/>
      <c r="E98" s="118" t="str">
        <f t="shared" ca="1" si="10"/>
        <v/>
      </c>
      <c r="F98" s="262" t="str">
        <f t="shared" ca="1" si="11"/>
        <v/>
      </c>
    </row>
    <row r="99" spans="2:6">
      <c r="B99" s="124" t="str">
        <f t="shared" ca="1" si="8"/>
        <v/>
      </c>
      <c r="C99" s="334" t="str">
        <f t="shared" ca="1" si="9"/>
        <v/>
      </c>
      <c r="D99" s="334"/>
      <c r="E99" s="118" t="str">
        <f t="shared" ca="1" si="10"/>
        <v/>
      </c>
      <c r="F99" s="262" t="str">
        <f t="shared" ca="1" si="11"/>
        <v/>
      </c>
    </row>
    <row r="100" spans="2:6">
      <c r="B100" s="124" t="str">
        <f t="shared" ca="1" si="8"/>
        <v/>
      </c>
      <c r="C100" s="334" t="str">
        <f t="shared" ca="1" si="9"/>
        <v/>
      </c>
      <c r="D100" s="334"/>
      <c r="E100" s="118" t="str">
        <f t="shared" ca="1" si="10"/>
        <v/>
      </c>
      <c r="F100" s="262" t="str">
        <f t="shared" ca="1" si="11"/>
        <v/>
      </c>
    </row>
    <row r="101" spans="2:6">
      <c r="B101" s="124" t="str">
        <f t="shared" ca="1" si="8"/>
        <v/>
      </c>
      <c r="C101" s="334" t="str">
        <f t="shared" ca="1" si="9"/>
        <v/>
      </c>
      <c r="D101" s="334"/>
      <c r="E101" s="118" t="str">
        <f t="shared" ca="1" si="10"/>
        <v/>
      </c>
      <c r="F101" s="262" t="str">
        <f t="shared" ca="1" si="11"/>
        <v/>
      </c>
    </row>
    <row r="102" spans="2:6">
      <c r="B102" s="124" t="str">
        <f t="shared" ca="1" si="8"/>
        <v/>
      </c>
      <c r="C102" s="334" t="str">
        <f t="shared" ca="1" si="9"/>
        <v/>
      </c>
      <c r="D102" s="334"/>
      <c r="E102" s="118" t="str">
        <f t="shared" ca="1" si="10"/>
        <v/>
      </c>
      <c r="F102" s="262" t="str">
        <f t="shared" ref="F102:F133" ca="1" si="12">IF(AND(ISNUMBER(E102),收入淨額&gt;0),E102/收入淨額,"")</f>
        <v/>
      </c>
    </row>
    <row r="103" spans="2:6">
      <c r="B103" s="124" t="str">
        <f t="shared" ca="1" si="8"/>
        <v/>
      </c>
      <c r="C103" s="334" t="str">
        <f t="shared" ca="1" si="9"/>
        <v/>
      </c>
      <c r="D103" s="334"/>
      <c r="E103" s="118" t="str">
        <f t="shared" ca="1" si="10"/>
        <v/>
      </c>
      <c r="F103" s="262" t="str">
        <f t="shared" ca="1" si="12"/>
        <v/>
      </c>
    </row>
    <row r="104" spans="2:6">
      <c r="B104" s="124" t="str">
        <f t="shared" ca="1" si="8"/>
        <v/>
      </c>
      <c r="C104" s="334" t="str">
        <f t="shared" ca="1" si="9"/>
        <v/>
      </c>
      <c r="D104" s="334"/>
      <c r="E104" s="118" t="str">
        <f t="shared" ca="1" si="10"/>
        <v/>
      </c>
      <c r="F104" s="262" t="str">
        <f t="shared" ca="1" si="12"/>
        <v/>
      </c>
    </row>
    <row r="105" spans="2:6">
      <c r="B105" s="124" t="str">
        <f t="shared" ca="1" si="8"/>
        <v/>
      </c>
      <c r="C105" s="334" t="str">
        <f t="shared" ca="1" si="9"/>
        <v/>
      </c>
      <c r="D105" s="334"/>
      <c r="E105" s="118" t="str">
        <f t="shared" ca="1" si="10"/>
        <v/>
      </c>
      <c r="F105" s="262" t="str">
        <f t="shared" ca="1" si="12"/>
        <v/>
      </c>
    </row>
    <row r="106" spans="2:6">
      <c r="B106" s="124" t="str">
        <f t="shared" ca="1" si="8"/>
        <v/>
      </c>
      <c r="C106" s="334" t="str">
        <f t="shared" ca="1" si="9"/>
        <v/>
      </c>
      <c r="D106" s="334"/>
      <c r="E106" s="118" t="str">
        <f t="shared" ca="1" si="10"/>
        <v/>
      </c>
      <c r="F106" s="262" t="str">
        <f t="shared" ca="1" si="12"/>
        <v/>
      </c>
    </row>
    <row r="107" spans="2:6">
      <c r="B107" s="124" t="str">
        <f t="shared" ca="1" si="8"/>
        <v/>
      </c>
      <c r="C107" s="334" t="str">
        <f t="shared" ca="1" si="9"/>
        <v/>
      </c>
      <c r="D107" s="334"/>
      <c r="E107" s="118" t="str">
        <f t="shared" ca="1" si="10"/>
        <v/>
      </c>
      <c r="F107" s="262" t="str">
        <f t="shared" ca="1" si="12"/>
        <v/>
      </c>
    </row>
    <row r="108" spans="2:6">
      <c r="B108" s="124" t="str">
        <f t="shared" ca="1" si="8"/>
        <v/>
      </c>
      <c r="C108" s="334" t="str">
        <f t="shared" ca="1" si="9"/>
        <v/>
      </c>
      <c r="D108" s="334"/>
      <c r="E108" s="118" t="str">
        <f t="shared" ca="1" si="10"/>
        <v/>
      </c>
      <c r="F108" s="262" t="str">
        <f t="shared" ca="1" si="12"/>
        <v/>
      </c>
    </row>
    <row r="109" spans="2:6">
      <c r="B109" s="124" t="str">
        <f t="shared" ca="1" si="8"/>
        <v/>
      </c>
      <c r="C109" s="334" t="str">
        <f t="shared" ca="1" si="9"/>
        <v/>
      </c>
      <c r="D109" s="334"/>
      <c r="E109" s="118" t="str">
        <f t="shared" ca="1" si="10"/>
        <v/>
      </c>
      <c r="F109" s="262" t="str">
        <f t="shared" ca="1" si="12"/>
        <v/>
      </c>
    </row>
    <row r="110" spans="2:6">
      <c r="B110" s="124" t="str">
        <f t="shared" ca="1" si="8"/>
        <v/>
      </c>
      <c r="C110" s="334" t="str">
        <f t="shared" ca="1" si="9"/>
        <v/>
      </c>
      <c r="D110" s="334"/>
      <c r="E110" s="118" t="str">
        <f t="shared" ca="1" si="10"/>
        <v/>
      </c>
      <c r="F110" s="262" t="str">
        <f t="shared" ca="1" si="12"/>
        <v/>
      </c>
    </row>
    <row r="111" spans="2:6">
      <c r="B111" s="124" t="str">
        <f t="shared" ca="1" si="8"/>
        <v/>
      </c>
      <c r="C111" s="334" t="str">
        <f t="shared" ca="1" si="9"/>
        <v/>
      </c>
      <c r="D111" s="334"/>
      <c r="E111" s="118" t="str">
        <f t="shared" ca="1" si="10"/>
        <v/>
      </c>
      <c r="F111" s="262" t="str">
        <f t="shared" ca="1" si="12"/>
        <v/>
      </c>
    </row>
    <row r="112" spans="2:6">
      <c r="B112" s="124" t="str">
        <f t="shared" ca="1" si="8"/>
        <v/>
      </c>
      <c r="C112" s="334" t="str">
        <f t="shared" ca="1" si="9"/>
        <v/>
      </c>
      <c r="D112" s="334"/>
      <c r="E112" s="118" t="str">
        <f t="shared" ca="1" si="10"/>
        <v/>
      </c>
      <c r="F112" s="262" t="str">
        <f t="shared" ca="1" si="12"/>
        <v/>
      </c>
    </row>
    <row r="113" spans="2:6">
      <c r="B113" s="124" t="str">
        <f t="shared" ca="1" si="8"/>
        <v/>
      </c>
      <c r="C113" s="334" t="str">
        <f t="shared" ca="1" si="9"/>
        <v/>
      </c>
      <c r="D113" s="334"/>
      <c r="E113" s="118" t="str">
        <f t="shared" ca="1" si="10"/>
        <v/>
      </c>
      <c r="F113" s="262" t="str">
        <f t="shared" ca="1" si="12"/>
        <v/>
      </c>
    </row>
    <row r="114" spans="2:6">
      <c r="B114" s="124" t="str">
        <f t="shared" ca="1" si="8"/>
        <v/>
      </c>
      <c r="C114" s="334" t="str">
        <f t="shared" ca="1" si="9"/>
        <v/>
      </c>
      <c r="D114" s="334"/>
      <c r="E114" s="118" t="str">
        <f t="shared" ca="1" si="10"/>
        <v/>
      </c>
      <c r="F114" s="262" t="str">
        <f t="shared" ca="1" si="12"/>
        <v/>
      </c>
    </row>
    <row r="115" spans="2:6">
      <c r="B115" s="124" t="str">
        <f t="shared" ca="1" si="8"/>
        <v/>
      </c>
      <c r="C115" s="334" t="str">
        <f t="shared" ca="1" si="9"/>
        <v/>
      </c>
      <c r="D115" s="334"/>
      <c r="E115" s="118" t="str">
        <f t="shared" ca="1" si="10"/>
        <v/>
      </c>
      <c r="F115" s="262" t="str">
        <f t="shared" ca="1" si="12"/>
        <v/>
      </c>
    </row>
    <row r="116" spans="2:6">
      <c r="B116" s="124" t="str">
        <f t="shared" ca="1" si="8"/>
        <v/>
      </c>
      <c r="C116" s="334" t="str">
        <f t="shared" ca="1" si="9"/>
        <v/>
      </c>
      <c r="D116" s="334"/>
      <c r="E116" s="118" t="str">
        <f t="shared" ca="1" si="10"/>
        <v/>
      </c>
      <c r="F116" s="262" t="str">
        <f t="shared" ca="1" si="12"/>
        <v/>
      </c>
    </row>
    <row r="117" spans="2:6">
      <c r="B117" s="124" t="str">
        <f t="shared" ca="1" si="8"/>
        <v/>
      </c>
      <c r="C117" s="334" t="str">
        <f t="shared" ca="1" si="9"/>
        <v/>
      </c>
      <c r="D117" s="334"/>
      <c r="E117" s="118" t="str">
        <f t="shared" ca="1" si="10"/>
        <v/>
      </c>
      <c r="F117" s="262" t="str">
        <f t="shared" ca="1" si="12"/>
        <v/>
      </c>
    </row>
    <row r="118" spans="2:6">
      <c r="B118" s="124" t="str">
        <f t="shared" ca="1" si="8"/>
        <v/>
      </c>
      <c r="C118" s="334" t="str">
        <f t="shared" ca="1" si="9"/>
        <v/>
      </c>
      <c r="D118" s="334"/>
      <c r="E118" s="118" t="str">
        <f t="shared" ca="1" si="10"/>
        <v/>
      </c>
      <c r="F118" s="262" t="str">
        <f t="shared" ca="1" si="12"/>
        <v/>
      </c>
    </row>
    <row r="119" spans="2:6">
      <c r="B119" s="124" t="str">
        <f t="shared" ca="1" si="8"/>
        <v/>
      </c>
      <c r="C119" s="334" t="str">
        <f t="shared" ca="1" si="9"/>
        <v/>
      </c>
      <c r="D119" s="334"/>
      <c r="E119" s="118" t="str">
        <f t="shared" ca="1" si="10"/>
        <v/>
      </c>
      <c r="F119" s="262" t="str">
        <f t="shared" ca="1" si="12"/>
        <v/>
      </c>
    </row>
    <row r="120" spans="2:6">
      <c r="B120" s="124" t="str">
        <f t="shared" ca="1" si="8"/>
        <v/>
      </c>
      <c r="C120" s="334" t="str">
        <f t="shared" ca="1" si="9"/>
        <v/>
      </c>
      <c r="D120" s="334"/>
      <c r="E120" s="118" t="str">
        <f t="shared" ca="1" si="10"/>
        <v/>
      </c>
      <c r="F120" s="262" t="str">
        <f t="shared" ca="1" si="12"/>
        <v/>
      </c>
    </row>
    <row r="121" spans="2:6">
      <c r="B121" s="124" t="str">
        <f t="shared" ca="1" si="8"/>
        <v/>
      </c>
      <c r="C121" s="334" t="str">
        <f t="shared" ca="1" si="9"/>
        <v/>
      </c>
      <c r="D121" s="334"/>
      <c r="E121" s="118" t="str">
        <f t="shared" ca="1" si="10"/>
        <v/>
      </c>
      <c r="F121" s="262" t="str">
        <f t="shared" ca="1" si="12"/>
        <v/>
      </c>
    </row>
    <row r="122" spans="2:6">
      <c r="B122" s="124" t="str">
        <f t="shared" ca="1" si="8"/>
        <v/>
      </c>
      <c r="C122" s="334" t="str">
        <f t="shared" ca="1" si="9"/>
        <v/>
      </c>
      <c r="D122" s="334"/>
      <c r="E122" s="118" t="str">
        <f t="shared" ca="1" si="10"/>
        <v/>
      </c>
      <c r="F122" s="262" t="str">
        <f t="shared" ca="1" si="12"/>
        <v/>
      </c>
    </row>
    <row r="123" spans="2:6">
      <c r="B123" s="124" t="str">
        <f t="shared" ca="1" si="8"/>
        <v/>
      </c>
      <c r="C123" s="334" t="str">
        <f t="shared" ca="1" si="9"/>
        <v/>
      </c>
      <c r="D123" s="334"/>
      <c r="E123" s="118" t="str">
        <f t="shared" ca="1" si="10"/>
        <v/>
      </c>
      <c r="F123" s="262" t="str">
        <f t="shared" ca="1" si="12"/>
        <v/>
      </c>
    </row>
    <row r="124" spans="2:6">
      <c r="B124" s="124" t="str">
        <f t="shared" ca="1" si="8"/>
        <v/>
      </c>
      <c r="C124" s="334" t="str">
        <f t="shared" ca="1" si="9"/>
        <v/>
      </c>
      <c r="D124" s="334"/>
      <c r="E124" s="118" t="str">
        <f t="shared" ca="1" si="10"/>
        <v/>
      </c>
      <c r="F124" s="262" t="str">
        <f t="shared" ca="1" si="12"/>
        <v/>
      </c>
    </row>
    <row r="125" spans="2:6">
      <c r="B125" s="124" t="str">
        <f t="shared" ca="1" si="8"/>
        <v/>
      </c>
      <c r="C125" s="334" t="str">
        <f t="shared" ca="1" si="9"/>
        <v/>
      </c>
      <c r="D125" s="334"/>
      <c r="E125" s="118" t="str">
        <f t="shared" ca="1" si="10"/>
        <v/>
      </c>
      <c r="F125" s="262" t="str">
        <f t="shared" ca="1" si="12"/>
        <v/>
      </c>
    </row>
    <row r="126" spans="2:6">
      <c r="B126" s="124" t="str">
        <f t="shared" ca="1" si="8"/>
        <v/>
      </c>
      <c r="C126" s="334" t="str">
        <f t="shared" ca="1" si="9"/>
        <v/>
      </c>
      <c r="D126" s="334"/>
      <c r="E126" s="118" t="str">
        <f t="shared" ca="1" si="10"/>
        <v/>
      </c>
      <c r="F126" s="262" t="str">
        <f t="shared" ca="1" si="12"/>
        <v/>
      </c>
    </row>
    <row r="127" spans="2:6">
      <c r="B127" s="124" t="str">
        <f t="shared" ca="1" si="8"/>
        <v/>
      </c>
      <c r="C127" s="334" t="str">
        <f t="shared" ca="1" si="9"/>
        <v/>
      </c>
      <c r="D127" s="334"/>
      <c r="E127" s="118" t="str">
        <f t="shared" ca="1" si="10"/>
        <v/>
      </c>
      <c r="F127" s="262" t="str">
        <f t="shared" ca="1" si="12"/>
        <v/>
      </c>
    </row>
    <row r="128" spans="2:6">
      <c r="B128" s="124" t="str">
        <f t="shared" ca="1" si="8"/>
        <v/>
      </c>
      <c r="C128" s="334" t="str">
        <f t="shared" ca="1" si="9"/>
        <v/>
      </c>
      <c r="D128" s="334"/>
      <c r="E128" s="118" t="str">
        <f t="shared" ca="1" si="10"/>
        <v/>
      </c>
      <c r="F128" s="262" t="str">
        <f t="shared" ca="1" si="12"/>
        <v/>
      </c>
    </row>
    <row r="129" spans="2:6">
      <c r="B129" s="124" t="str">
        <f t="shared" ca="1" si="8"/>
        <v/>
      </c>
      <c r="C129" s="334" t="str">
        <f t="shared" ca="1" si="9"/>
        <v/>
      </c>
      <c r="D129" s="334"/>
      <c r="E129" s="118" t="str">
        <f t="shared" ca="1" si="10"/>
        <v/>
      </c>
      <c r="F129" s="262" t="str">
        <f t="shared" ca="1" si="12"/>
        <v/>
      </c>
    </row>
    <row r="130" spans="2:6">
      <c r="B130" s="124" t="str">
        <f t="shared" ca="1" si="8"/>
        <v/>
      </c>
      <c r="C130" s="334" t="str">
        <f t="shared" ca="1" si="9"/>
        <v/>
      </c>
      <c r="D130" s="334"/>
      <c r="E130" s="118" t="str">
        <f t="shared" ca="1" si="10"/>
        <v/>
      </c>
      <c r="F130" s="262" t="str">
        <f t="shared" ca="1" si="12"/>
        <v/>
      </c>
    </row>
    <row r="131" spans="2:6">
      <c r="B131" s="124" t="str">
        <f t="shared" ca="1" si="8"/>
        <v/>
      </c>
      <c r="C131" s="334" t="str">
        <f t="shared" ca="1" si="9"/>
        <v/>
      </c>
      <c r="D131" s="334"/>
      <c r="E131" s="118" t="str">
        <f t="shared" ca="1" si="10"/>
        <v/>
      </c>
      <c r="F131" s="262" t="str">
        <f t="shared" ca="1" si="12"/>
        <v/>
      </c>
    </row>
    <row r="132" spans="2:6">
      <c r="B132" s="124" t="str">
        <f t="shared" ca="1" si="8"/>
        <v/>
      </c>
      <c r="C132" s="334" t="str">
        <f t="shared" ca="1" si="9"/>
        <v/>
      </c>
      <c r="D132" s="334"/>
      <c r="E132" s="118" t="str">
        <f t="shared" ca="1" si="10"/>
        <v/>
      </c>
      <c r="F132" s="262" t="str">
        <f t="shared" ca="1" si="12"/>
        <v/>
      </c>
    </row>
    <row r="133" spans="2:6">
      <c r="B133" s="124" t="str">
        <f t="shared" ca="1" si="8"/>
        <v/>
      </c>
      <c r="C133" s="334" t="str">
        <f t="shared" ca="1" si="9"/>
        <v/>
      </c>
      <c r="D133" s="334"/>
      <c r="E133" s="118" t="str">
        <f t="shared" ca="1" si="10"/>
        <v/>
      </c>
      <c r="F133" s="262" t="str">
        <f t="shared" ca="1" si="12"/>
        <v/>
      </c>
    </row>
    <row r="134" spans="2:6">
      <c r="B134" s="124" t="str">
        <f t="shared" ref="B134:B197" ca="1" si="13">IF(ISNA(VLOOKUP(ROW()-5,益表,1,FALSE))=TRUE,"",IF(VLOOKUP(ROW()-5,益表,7,FALSE)="","",VLOOKUP(ROW()-5,益表,7,FALSE)))</f>
        <v/>
      </c>
      <c r="C134" s="334" t="str">
        <f t="shared" ref="C134:C197" ca="1" si="14">IF(ISNA(VLOOKUP(ROW()-5,益表,1,FALSE))=TRUE,"",VLOOKUP(ROW()-5,益表,9,FALSE))</f>
        <v/>
      </c>
      <c r="D134" s="334"/>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4" t="str">
        <f t="shared" ca="1" si="14"/>
        <v/>
      </c>
      <c r="D135" s="334"/>
      <c r="E135" s="118" t="str">
        <f t="shared" ca="1" si="15"/>
        <v/>
      </c>
      <c r="F135" s="262" t="str">
        <f t="shared" ca="1" si="16"/>
        <v/>
      </c>
    </row>
    <row r="136" spans="2:6">
      <c r="B136" s="124" t="str">
        <f t="shared" ca="1" si="13"/>
        <v/>
      </c>
      <c r="C136" s="334" t="str">
        <f t="shared" ca="1" si="14"/>
        <v/>
      </c>
      <c r="D136" s="334"/>
      <c r="E136" s="118" t="str">
        <f t="shared" ca="1" si="15"/>
        <v/>
      </c>
      <c r="F136" s="262" t="str">
        <f t="shared" ca="1" si="16"/>
        <v/>
      </c>
    </row>
    <row r="137" spans="2:6">
      <c r="B137" s="124" t="str">
        <f t="shared" ca="1" si="13"/>
        <v/>
      </c>
      <c r="C137" s="334" t="str">
        <f t="shared" ca="1" si="14"/>
        <v/>
      </c>
      <c r="D137" s="334"/>
      <c r="E137" s="118" t="str">
        <f t="shared" ca="1" si="15"/>
        <v/>
      </c>
      <c r="F137" s="262" t="str">
        <f t="shared" ca="1" si="16"/>
        <v/>
      </c>
    </row>
    <row r="138" spans="2:6">
      <c r="B138" s="124" t="str">
        <f t="shared" ca="1" si="13"/>
        <v/>
      </c>
      <c r="C138" s="334" t="str">
        <f t="shared" ca="1" si="14"/>
        <v/>
      </c>
      <c r="D138" s="334"/>
      <c r="E138" s="118" t="str">
        <f t="shared" ca="1" si="15"/>
        <v/>
      </c>
      <c r="F138" s="262" t="str">
        <f t="shared" ca="1" si="16"/>
        <v/>
      </c>
    </row>
    <row r="139" spans="2:6">
      <c r="B139" s="124" t="str">
        <f t="shared" ca="1" si="13"/>
        <v/>
      </c>
      <c r="C139" s="334" t="str">
        <f t="shared" ca="1" si="14"/>
        <v/>
      </c>
      <c r="D139" s="334"/>
      <c r="E139" s="118" t="str">
        <f t="shared" ca="1" si="15"/>
        <v/>
      </c>
      <c r="F139" s="262" t="str">
        <f t="shared" ca="1" si="16"/>
        <v/>
      </c>
    </row>
    <row r="140" spans="2:6">
      <c r="B140" s="124" t="str">
        <f t="shared" ca="1" si="13"/>
        <v/>
      </c>
      <c r="C140" s="334" t="str">
        <f t="shared" ca="1" si="14"/>
        <v/>
      </c>
      <c r="D140" s="334"/>
      <c r="E140" s="118" t="str">
        <f t="shared" ca="1" si="15"/>
        <v/>
      </c>
      <c r="F140" s="262" t="str">
        <f t="shared" ca="1" si="16"/>
        <v/>
      </c>
    </row>
    <row r="141" spans="2:6">
      <c r="B141" s="124" t="str">
        <f t="shared" ca="1" si="13"/>
        <v/>
      </c>
      <c r="C141" s="334" t="str">
        <f t="shared" ca="1" si="14"/>
        <v/>
      </c>
      <c r="D141" s="334"/>
      <c r="E141" s="118" t="str">
        <f t="shared" ca="1" si="15"/>
        <v/>
      </c>
      <c r="F141" s="262" t="str">
        <f t="shared" ca="1" si="16"/>
        <v/>
      </c>
    </row>
    <row r="142" spans="2:6">
      <c r="B142" s="124" t="str">
        <f t="shared" ca="1" si="13"/>
        <v/>
      </c>
      <c r="C142" s="334" t="str">
        <f t="shared" ca="1" si="14"/>
        <v/>
      </c>
      <c r="D142" s="334"/>
      <c r="E142" s="118" t="str">
        <f t="shared" ca="1" si="15"/>
        <v/>
      </c>
      <c r="F142" s="262" t="str">
        <f t="shared" ca="1" si="16"/>
        <v/>
      </c>
    </row>
    <row r="143" spans="2:6">
      <c r="B143" s="124" t="str">
        <f t="shared" ca="1" si="13"/>
        <v/>
      </c>
      <c r="C143" s="334" t="str">
        <f t="shared" ca="1" si="14"/>
        <v/>
      </c>
      <c r="D143" s="334"/>
      <c r="E143" s="118" t="str">
        <f t="shared" ca="1" si="15"/>
        <v/>
      </c>
      <c r="F143" s="262" t="str">
        <f t="shared" ca="1" si="16"/>
        <v/>
      </c>
    </row>
    <row r="144" spans="2:6">
      <c r="B144" s="124" t="str">
        <f t="shared" ca="1" si="13"/>
        <v/>
      </c>
      <c r="C144" s="334" t="str">
        <f t="shared" ca="1" si="14"/>
        <v/>
      </c>
      <c r="D144" s="334"/>
      <c r="E144" s="118" t="str">
        <f t="shared" ca="1" si="15"/>
        <v/>
      </c>
      <c r="F144" s="262" t="str">
        <f t="shared" ca="1" si="16"/>
        <v/>
      </c>
    </row>
    <row r="145" spans="2:6">
      <c r="B145" s="124" t="str">
        <f t="shared" ca="1" si="13"/>
        <v/>
      </c>
      <c r="C145" s="334" t="str">
        <f t="shared" ca="1" si="14"/>
        <v/>
      </c>
      <c r="D145" s="334"/>
      <c r="E145" s="118" t="str">
        <f t="shared" ca="1" si="15"/>
        <v/>
      </c>
      <c r="F145" s="262" t="str">
        <f t="shared" ca="1" si="16"/>
        <v/>
      </c>
    </row>
    <row r="146" spans="2:6">
      <c r="B146" s="124" t="str">
        <f t="shared" ca="1" si="13"/>
        <v/>
      </c>
      <c r="C146" s="334" t="str">
        <f t="shared" ca="1" si="14"/>
        <v/>
      </c>
      <c r="D146" s="334"/>
      <c r="E146" s="118" t="str">
        <f t="shared" ca="1" si="15"/>
        <v/>
      </c>
      <c r="F146" s="262" t="str">
        <f t="shared" ca="1" si="16"/>
        <v/>
      </c>
    </row>
    <row r="147" spans="2:6">
      <c r="B147" s="124" t="str">
        <f t="shared" ca="1" si="13"/>
        <v/>
      </c>
      <c r="C147" s="334" t="str">
        <f t="shared" ca="1" si="14"/>
        <v/>
      </c>
      <c r="D147" s="334"/>
      <c r="E147" s="118" t="str">
        <f t="shared" ca="1" si="15"/>
        <v/>
      </c>
      <c r="F147" s="262" t="str">
        <f t="shared" ca="1" si="16"/>
        <v/>
      </c>
    </row>
    <row r="148" spans="2:6">
      <c r="B148" s="124" t="str">
        <f t="shared" ca="1" si="13"/>
        <v/>
      </c>
      <c r="C148" s="334" t="str">
        <f t="shared" ca="1" si="14"/>
        <v/>
      </c>
      <c r="D148" s="334"/>
      <c r="E148" s="118" t="str">
        <f t="shared" ca="1" si="15"/>
        <v/>
      </c>
      <c r="F148" s="262" t="str">
        <f t="shared" ca="1" si="16"/>
        <v/>
      </c>
    </row>
    <row r="149" spans="2:6">
      <c r="B149" s="124" t="str">
        <f t="shared" ca="1" si="13"/>
        <v/>
      </c>
      <c r="C149" s="334" t="str">
        <f t="shared" ca="1" si="14"/>
        <v/>
      </c>
      <c r="D149" s="334"/>
      <c r="E149" s="118" t="str">
        <f t="shared" ca="1" si="15"/>
        <v/>
      </c>
      <c r="F149" s="262" t="str">
        <f t="shared" ca="1" si="16"/>
        <v/>
      </c>
    </row>
    <row r="150" spans="2:6">
      <c r="B150" s="124" t="str">
        <f t="shared" ca="1" si="13"/>
        <v/>
      </c>
      <c r="C150" s="334" t="str">
        <f t="shared" ca="1" si="14"/>
        <v/>
      </c>
      <c r="D150" s="334"/>
      <c r="E150" s="118" t="str">
        <f t="shared" ca="1" si="15"/>
        <v/>
      </c>
      <c r="F150" s="262" t="str">
        <f t="shared" ca="1" si="16"/>
        <v/>
      </c>
    </row>
    <row r="151" spans="2:6">
      <c r="B151" s="124" t="str">
        <f t="shared" ca="1" si="13"/>
        <v/>
      </c>
      <c r="C151" s="334" t="str">
        <f t="shared" ca="1" si="14"/>
        <v/>
      </c>
      <c r="D151" s="334"/>
      <c r="E151" s="118" t="str">
        <f t="shared" ca="1" si="15"/>
        <v/>
      </c>
      <c r="F151" s="262" t="str">
        <f t="shared" ca="1" si="16"/>
        <v/>
      </c>
    </row>
    <row r="152" spans="2:6">
      <c r="B152" s="124" t="str">
        <f t="shared" ca="1" si="13"/>
        <v/>
      </c>
      <c r="C152" s="334" t="str">
        <f t="shared" ca="1" si="14"/>
        <v/>
      </c>
      <c r="D152" s="334"/>
      <c r="E152" s="118" t="str">
        <f t="shared" ca="1" si="15"/>
        <v/>
      </c>
      <c r="F152" s="262" t="str">
        <f t="shared" ca="1" si="16"/>
        <v/>
      </c>
    </row>
    <row r="153" spans="2:6">
      <c r="B153" s="124" t="str">
        <f t="shared" ca="1" si="13"/>
        <v/>
      </c>
      <c r="C153" s="334" t="str">
        <f t="shared" ca="1" si="14"/>
        <v/>
      </c>
      <c r="D153" s="334"/>
      <c r="E153" s="118" t="str">
        <f t="shared" ca="1" si="15"/>
        <v/>
      </c>
      <c r="F153" s="262" t="str">
        <f t="shared" ca="1" si="16"/>
        <v/>
      </c>
    </row>
    <row r="154" spans="2:6">
      <c r="B154" s="124" t="str">
        <f t="shared" ca="1" si="13"/>
        <v/>
      </c>
      <c r="C154" s="334" t="str">
        <f t="shared" ca="1" si="14"/>
        <v/>
      </c>
      <c r="D154" s="334"/>
      <c r="E154" s="118" t="str">
        <f t="shared" ca="1" si="15"/>
        <v/>
      </c>
      <c r="F154" s="262" t="str">
        <f t="shared" ca="1" si="16"/>
        <v/>
      </c>
    </row>
    <row r="155" spans="2:6">
      <c r="B155" s="124" t="str">
        <f t="shared" ca="1" si="13"/>
        <v/>
      </c>
      <c r="C155" s="334" t="str">
        <f t="shared" ca="1" si="14"/>
        <v/>
      </c>
      <c r="D155" s="334"/>
      <c r="E155" s="118" t="str">
        <f t="shared" ca="1" si="15"/>
        <v/>
      </c>
      <c r="F155" s="262" t="str">
        <f t="shared" ca="1" si="16"/>
        <v/>
      </c>
    </row>
    <row r="156" spans="2:6">
      <c r="B156" s="124" t="str">
        <f t="shared" ca="1" si="13"/>
        <v/>
      </c>
      <c r="C156" s="334" t="str">
        <f t="shared" ca="1" si="14"/>
        <v/>
      </c>
      <c r="D156" s="334"/>
      <c r="E156" s="118" t="str">
        <f t="shared" ca="1" si="15"/>
        <v/>
      </c>
      <c r="F156" s="262" t="str">
        <f t="shared" ca="1" si="16"/>
        <v/>
      </c>
    </row>
    <row r="157" spans="2:6">
      <c r="B157" s="124" t="str">
        <f t="shared" ca="1" si="13"/>
        <v/>
      </c>
      <c r="C157" s="334" t="str">
        <f t="shared" ca="1" si="14"/>
        <v/>
      </c>
      <c r="D157" s="334"/>
      <c r="E157" s="118" t="str">
        <f t="shared" ca="1" si="15"/>
        <v/>
      </c>
      <c r="F157" s="262" t="str">
        <f t="shared" ca="1" si="16"/>
        <v/>
      </c>
    </row>
    <row r="158" spans="2:6">
      <c r="B158" s="124" t="str">
        <f t="shared" ca="1" si="13"/>
        <v/>
      </c>
      <c r="C158" s="334" t="str">
        <f t="shared" ca="1" si="14"/>
        <v/>
      </c>
      <c r="D158" s="334"/>
      <c r="E158" s="118" t="str">
        <f t="shared" ca="1" si="15"/>
        <v/>
      </c>
      <c r="F158" s="262" t="str">
        <f t="shared" ca="1" si="16"/>
        <v/>
      </c>
    </row>
    <row r="159" spans="2:6">
      <c r="B159" s="124" t="str">
        <f t="shared" ca="1" si="13"/>
        <v/>
      </c>
      <c r="C159" s="334" t="str">
        <f t="shared" ca="1" si="14"/>
        <v/>
      </c>
      <c r="D159" s="334"/>
      <c r="E159" s="118" t="str">
        <f t="shared" ca="1" si="15"/>
        <v/>
      </c>
      <c r="F159" s="262" t="str">
        <f t="shared" ca="1" si="16"/>
        <v/>
      </c>
    </row>
    <row r="160" spans="2:6">
      <c r="B160" s="124" t="str">
        <f t="shared" ca="1" si="13"/>
        <v/>
      </c>
      <c r="C160" s="334" t="str">
        <f t="shared" ca="1" si="14"/>
        <v/>
      </c>
      <c r="D160" s="334"/>
      <c r="E160" s="118" t="str">
        <f t="shared" ca="1" si="15"/>
        <v/>
      </c>
      <c r="F160" s="262" t="str">
        <f t="shared" ca="1" si="16"/>
        <v/>
      </c>
    </row>
    <row r="161" spans="2:6">
      <c r="B161" s="124" t="str">
        <f t="shared" ca="1" si="13"/>
        <v/>
      </c>
      <c r="C161" s="334" t="str">
        <f t="shared" ca="1" si="14"/>
        <v/>
      </c>
      <c r="D161" s="334"/>
      <c r="E161" s="118" t="str">
        <f t="shared" ca="1" si="15"/>
        <v/>
      </c>
      <c r="F161" s="262" t="str">
        <f t="shared" ca="1" si="16"/>
        <v/>
      </c>
    </row>
    <row r="162" spans="2:6">
      <c r="B162" s="124" t="str">
        <f t="shared" ca="1" si="13"/>
        <v/>
      </c>
      <c r="C162" s="334" t="str">
        <f t="shared" ca="1" si="14"/>
        <v/>
      </c>
      <c r="D162" s="334"/>
      <c r="E162" s="118" t="str">
        <f t="shared" ca="1" si="15"/>
        <v/>
      </c>
      <c r="F162" s="262" t="str">
        <f t="shared" ca="1" si="16"/>
        <v/>
      </c>
    </row>
    <row r="163" spans="2:6">
      <c r="B163" s="124" t="str">
        <f t="shared" ca="1" si="13"/>
        <v/>
      </c>
      <c r="C163" s="334" t="str">
        <f t="shared" ca="1" si="14"/>
        <v/>
      </c>
      <c r="D163" s="334"/>
      <c r="E163" s="118" t="str">
        <f t="shared" ca="1" si="15"/>
        <v/>
      </c>
      <c r="F163" s="262" t="str">
        <f t="shared" ca="1" si="16"/>
        <v/>
      </c>
    </row>
    <row r="164" spans="2:6">
      <c r="B164" s="124" t="str">
        <f t="shared" ca="1" si="13"/>
        <v/>
      </c>
      <c r="C164" s="334" t="str">
        <f t="shared" ca="1" si="14"/>
        <v/>
      </c>
      <c r="D164" s="334"/>
      <c r="E164" s="118" t="str">
        <f t="shared" ca="1" si="15"/>
        <v/>
      </c>
      <c r="F164" s="262" t="str">
        <f t="shared" ca="1" si="16"/>
        <v/>
      </c>
    </row>
    <row r="165" spans="2:6">
      <c r="B165" s="124" t="str">
        <f t="shared" ca="1" si="13"/>
        <v/>
      </c>
      <c r="C165" s="334" t="str">
        <f t="shared" ca="1" si="14"/>
        <v/>
      </c>
      <c r="D165" s="334"/>
      <c r="E165" s="118" t="str">
        <f t="shared" ca="1" si="15"/>
        <v/>
      </c>
      <c r="F165" s="262" t="str">
        <f t="shared" ca="1" si="16"/>
        <v/>
      </c>
    </row>
    <row r="166" spans="2:6">
      <c r="B166" s="124" t="str">
        <f t="shared" ca="1" si="13"/>
        <v/>
      </c>
      <c r="C166" s="334" t="str">
        <f t="shared" ca="1" si="14"/>
        <v/>
      </c>
      <c r="D166" s="334"/>
      <c r="E166" s="118" t="str">
        <f t="shared" ca="1" si="15"/>
        <v/>
      </c>
      <c r="F166" s="262" t="str">
        <f t="shared" ref="F166:F197" ca="1" si="17">IF(AND(ISNUMBER(E166),收入淨額&gt;0),E166/收入淨額,"")</f>
        <v/>
      </c>
    </row>
    <row r="167" spans="2:6">
      <c r="B167" s="124" t="str">
        <f t="shared" ca="1" si="13"/>
        <v/>
      </c>
      <c r="C167" s="334" t="str">
        <f t="shared" ca="1" si="14"/>
        <v/>
      </c>
      <c r="D167" s="334"/>
      <c r="E167" s="118" t="str">
        <f t="shared" ca="1" si="15"/>
        <v/>
      </c>
      <c r="F167" s="262" t="str">
        <f t="shared" ca="1" si="17"/>
        <v/>
      </c>
    </row>
    <row r="168" spans="2:6">
      <c r="B168" s="124" t="str">
        <f t="shared" ca="1" si="13"/>
        <v/>
      </c>
      <c r="C168" s="334" t="str">
        <f t="shared" ca="1" si="14"/>
        <v/>
      </c>
      <c r="D168" s="334"/>
      <c r="E168" s="118" t="str">
        <f t="shared" ca="1" si="15"/>
        <v/>
      </c>
      <c r="F168" s="262" t="str">
        <f t="shared" ca="1" si="17"/>
        <v/>
      </c>
    </row>
    <row r="169" spans="2:6">
      <c r="B169" s="124" t="str">
        <f t="shared" ca="1" si="13"/>
        <v/>
      </c>
      <c r="C169" s="334" t="str">
        <f t="shared" ca="1" si="14"/>
        <v/>
      </c>
      <c r="D169" s="334"/>
      <c r="E169" s="118" t="str">
        <f t="shared" ca="1" si="15"/>
        <v/>
      </c>
      <c r="F169" s="262" t="str">
        <f t="shared" ca="1" si="17"/>
        <v/>
      </c>
    </row>
    <row r="170" spans="2:6">
      <c r="B170" s="124" t="str">
        <f t="shared" ca="1" si="13"/>
        <v/>
      </c>
      <c r="C170" s="334" t="str">
        <f t="shared" ca="1" si="14"/>
        <v/>
      </c>
      <c r="D170" s="334"/>
      <c r="E170" s="118" t="str">
        <f t="shared" ca="1" si="15"/>
        <v/>
      </c>
      <c r="F170" s="262" t="str">
        <f t="shared" ca="1" si="17"/>
        <v/>
      </c>
    </row>
    <row r="171" spans="2:6">
      <c r="B171" s="124" t="str">
        <f t="shared" ca="1" si="13"/>
        <v/>
      </c>
      <c r="C171" s="334" t="str">
        <f t="shared" ca="1" si="14"/>
        <v/>
      </c>
      <c r="D171" s="334"/>
      <c r="E171" s="118" t="str">
        <f t="shared" ca="1" si="15"/>
        <v/>
      </c>
      <c r="F171" s="262" t="str">
        <f t="shared" ca="1" si="17"/>
        <v/>
      </c>
    </row>
    <row r="172" spans="2:6">
      <c r="B172" s="124" t="str">
        <f t="shared" ca="1" si="13"/>
        <v/>
      </c>
      <c r="C172" s="334" t="str">
        <f t="shared" ca="1" si="14"/>
        <v/>
      </c>
      <c r="D172" s="334"/>
      <c r="E172" s="118" t="str">
        <f t="shared" ca="1" si="15"/>
        <v/>
      </c>
      <c r="F172" s="262" t="str">
        <f t="shared" ca="1" si="17"/>
        <v/>
      </c>
    </row>
    <row r="173" spans="2:6">
      <c r="B173" s="124" t="str">
        <f t="shared" ca="1" si="13"/>
        <v/>
      </c>
      <c r="C173" s="334" t="str">
        <f t="shared" ca="1" si="14"/>
        <v/>
      </c>
      <c r="D173" s="334"/>
      <c r="E173" s="118" t="str">
        <f t="shared" ca="1" si="15"/>
        <v/>
      </c>
      <c r="F173" s="262" t="str">
        <f t="shared" ca="1" si="17"/>
        <v/>
      </c>
    </row>
    <row r="174" spans="2:6">
      <c r="B174" s="124" t="str">
        <f t="shared" ca="1" si="13"/>
        <v/>
      </c>
      <c r="C174" s="334" t="str">
        <f t="shared" ca="1" si="14"/>
        <v/>
      </c>
      <c r="D174" s="334"/>
      <c r="E174" s="118" t="str">
        <f t="shared" ca="1" si="15"/>
        <v/>
      </c>
      <c r="F174" s="262" t="str">
        <f t="shared" ca="1" si="17"/>
        <v/>
      </c>
    </row>
    <row r="175" spans="2:6">
      <c r="B175" s="124" t="str">
        <f t="shared" ca="1" si="13"/>
        <v/>
      </c>
      <c r="C175" s="334" t="str">
        <f t="shared" ca="1" si="14"/>
        <v/>
      </c>
      <c r="D175" s="334"/>
      <c r="E175" s="118" t="str">
        <f t="shared" ca="1" si="15"/>
        <v/>
      </c>
      <c r="F175" s="262" t="str">
        <f t="shared" ca="1" si="17"/>
        <v/>
      </c>
    </row>
    <row r="176" spans="2:6">
      <c r="B176" s="124" t="str">
        <f t="shared" ca="1" si="13"/>
        <v/>
      </c>
      <c r="C176" s="334" t="str">
        <f t="shared" ca="1" si="14"/>
        <v/>
      </c>
      <c r="D176" s="334"/>
      <c r="E176" s="118" t="str">
        <f t="shared" ca="1" si="15"/>
        <v/>
      </c>
      <c r="F176" s="262" t="str">
        <f t="shared" ca="1" si="17"/>
        <v/>
      </c>
    </row>
    <row r="177" spans="2:6">
      <c r="B177" s="124" t="str">
        <f t="shared" ca="1" si="13"/>
        <v/>
      </c>
      <c r="C177" s="334" t="str">
        <f t="shared" ca="1" si="14"/>
        <v/>
      </c>
      <c r="D177" s="334"/>
      <c r="E177" s="118" t="str">
        <f t="shared" ca="1" si="15"/>
        <v/>
      </c>
      <c r="F177" s="262" t="str">
        <f t="shared" ca="1" si="17"/>
        <v/>
      </c>
    </row>
    <row r="178" spans="2:6">
      <c r="B178" s="124" t="str">
        <f t="shared" ca="1" si="13"/>
        <v/>
      </c>
      <c r="C178" s="334" t="str">
        <f t="shared" ca="1" si="14"/>
        <v/>
      </c>
      <c r="D178" s="334"/>
      <c r="E178" s="118" t="str">
        <f t="shared" ca="1" si="15"/>
        <v/>
      </c>
      <c r="F178" s="262" t="str">
        <f t="shared" ca="1" si="17"/>
        <v/>
      </c>
    </row>
    <row r="179" spans="2:6">
      <c r="B179" s="124" t="str">
        <f t="shared" ca="1" si="13"/>
        <v/>
      </c>
      <c r="C179" s="334" t="str">
        <f t="shared" ca="1" si="14"/>
        <v/>
      </c>
      <c r="D179" s="334"/>
      <c r="E179" s="118" t="str">
        <f t="shared" ca="1" si="15"/>
        <v/>
      </c>
      <c r="F179" s="262" t="str">
        <f t="shared" ca="1" si="17"/>
        <v/>
      </c>
    </row>
    <row r="180" spans="2:6">
      <c r="B180" s="124" t="str">
        <f t="shared" ca="1" si="13"/>
        <v/>
      </c>
      <c r="C180" s="334" t="str">
        <f t="shared" ca="1" si="14"/>
        <v/>
      </c>
      <c r="D180" s="334"/>
      <c r="E180" s="118" t="str">
        <f t="shared" ca="1" si="15"/>
        <v/>
      </c>
      <c r="F180" s="262" t="str">
        <f t="shared" ca="1" si="17"/>
        <v/>
      </c>
    </row>
    <row r="181" spans="2:6">
      <c r="B181" s="124" t="str">
        <f t="shared" ca="1" si="13"/>
        <v/>
      </c>
      <c r="C181" s="334" t="str">
        <f t="shared" ca="1" si="14"/>
        <v/>
      </c>
      <c r="D181" s="334"/>
      <c r="E181" s="118" t="str">
        <f t="shared" ca="1" si="15"/>
        <v/>
      </c>
      <c r="F181" s="262" t="str">
        <f t="shared" ca="1" si="17"/>
        <v/>
      </c>
    </row>
    <row r="182" spans="2:6">
      <c r="B182" s="124" t="str">
        <f t="shared" ca="1" si="13"/>
        <v/>
      </c>
      <c r="C182" s="334" t="str">
        <f t="shared" ca="1" si="14"/>
        <v/>
      </c>
      <c r="D182" s="334"/>
      <c r="E182" s="118" t="str">
        <f t="shared" ca="1" si="15"/>
        <v/>
      </c>
      <c r="F182" s="262" t="str">
        <f t="shared" ca="1" si="17"/>
        <v/>
      </c>
    </row>
    <row r="183" spans="2:6">
      <c r="B183" s="124" t="str">
        <f t="shared" ca="1" si="13"/>
        <v/>
      </c>
      <c r="C183" s="334" t="str">
        <f t="shared" ca="1" si="14"/>
        <v/>
      </c>
      <c r="D183" s="334"/>
      <c r="E183" s="118" t="str">
        <f t="shared" ca="1" si="15"/>
        <v/>
      </c>
      <c r="F183" s="262" t="str">
        <f t="shared" ca="1" si="17"/>
        <v/>
      </c>
    </row>
    <row r="184" spans="2:6">
      <c r="B184" s="124" t="str">
        <f t="shared" ca="1" si="13"/>
        <v/>
      </c>
      <c r="C184" s="334" t="str">
        <f t="shared" ca="1" si="14"/>
        <v/>
      </c>
      <c r="D184" s="334"/>
      <c r="E184" s="118" t="str">
        <f t="shared" ca="1" si="15"/>
        <v/>
      </c>
      <c r="F184" s="262" t="str">
        <f t="shared" ca="1" si="17"/>
        <v/>
      </c>
    </row>
    <row r="185" spans="2:6">
      <c r="B185" s="124" t="str">
        <f t="shared" ca="1" si="13"/>
        <v/>
      </c>
      <c r="C185" s="334" t="str">
        <f t="shared" ca="1" si="14"/>
        <v/>
      </c>
      <c r="D185" s="334"/>
      <c r="E185" s="118" t="str">
        <f t="shared" ca="1" si="15"/>
        <v/>
      </c>
      <c r="F185" s="262" t="str">
        <f t="shared" ca="1" si="17"/>
        <v/>
      </c>
    </row>
    <row r="186" spans="2:6">
      <c r="B186" s="124" t="str">
        <f t="shared" ca="1" si="13"/>
        <v/>
      </c>
      <c r="C186" s="334" t="str">
        <f t="shared" ca="1" si="14"/>
        <v/>
      </c>
      <c r="D186" s="334"/>
      <c r="E186" s="118" t="str">
        <f t="shared" ca="1" si="15"/>
        <v/>
      </c>
      <c r="F186" s="262" t="str">
        <f t="shared" ca="1" si="17"/>
        <v/>
      </c>
    </row>
    <row r="187" spans="2:6">
      <c r="B187" s="124" t="str">
        <f t="shared" ca="1" si="13"/>
        <v/>
      </c>
      <c r="C187" s="334" t="str">
        <f t="shared" ca="1" si="14"/>
        <v/>
      </c>
      <c r="D187" s="334"/>
      <c r="E187" s="118" t="str">
        <f t="shared" ca="1" si="15"/>
        <v/>
      </c>
      <c r="F187" s="262" t="str">
        <f t="shared" ca="1" si="17"/>
        <v/>
      </c>
    </row>
    <row r="188" spans="2:6">
      <c r="B188" s="124" t="str">
        <f t="shared" ca="1" si="13"/>
        <v/>
      </c>
      <c r="C188" s="334" t="str">
        <f t="shared" ca="1" si="14"/>
        <v/>
      </c>
      <c r="D188" s="334"/>
      <c r="E188" s="118" t="str">
        <f t="shared" ca="1" si="15"/>
        <v/>
      </c>
      <c r="F188" s="262" t="str">
        <f t="shared" ca="1" si="17"/>
        <v/>
      </c>
    </row>
    <row r="189" spans="2:6">
      <c r="B189" s="124" t="str">
        <f t="shared" ca="1" si="13"/>
        <v/>
      </c>
      <c r="C189" s="334" t="str">
        <f t="shared" ca="1" si="14"/>
        <v/>
      </c>
      <c r="D189" s="334"/>
      <c r="E189" s="118" t="str">
        <f t="shared" ca="1" si="15"/>
        <v/>
      </c>
      <c r="F189" s="262" t="str">
        <f t="shared" ca="1" si="17"/>
        <v/>
      </c>
    </row>
    <row r="190" spans="2:6">
      <c r="B190" s="124" t="str">
        <f t="shared" ca="1" si="13"/>
        <v/>
      </c>
      <c r="C190" s="334" t="str">
        <f t="shared" ca="1" si="14"/>
        <v/>
      </c>
      <c r="D190" s="334"/>
      <c r="E190" s="118" t="str">
        <f t="shared" ca="1" si="15"/>
        <v/>
      </c>
      <c r="F190" s="262" t="str">
        <f t="shared" ca="1" si="17"/>
        <v/>
      </c>
    </row>
    <row r="191" spans="2:6">
      <c r="B191" s="124" t="str">
        <f t="shared" ca="1" si="13"/>
        <v/>
      </c>
      <c r="C191" s="334" t="str">
        <f t="shared" ca="1" si="14"/>
        <v/>
      </c>
      <c r="D191" s="334"/>
      <c r="E191" s="118" t="str">
        <f t="shared" ca="1" si="15"/>
        <v/>
      </c>
      <c r="F191" s="262" t="str">
        <f t="shared" ca="1" si="17"/>
        <v/>
      </c>
    </row>
    <row r="192" spans="2:6">
      <c r="B192" s="124" t="str">
        <f t="shared" ca="1" si="13"/>
        <v/>
      </c>
      <c r="C192" s="334" t="str">
        <f t="shared" ca="1" si="14"/>
        <v/>
      </c>
      <c r="D192" s="334"/>
      <c r="E192" s="118" t="str">
        <f t="shared" ca="1" si="15"/>
        <v/>
      </c>
      <c r="F192" s="262" t="str">
        <f t="shared" ca="1" si="17"/>
        <v/>
      </c>
    </row>
    <row r="193" spans="2:6">
      <c r="B193" s="124" t="str">
        <f t="shared" ca="1" si="13"/>
        <v/>
      </c>
      <c r="C193" s="334" t="str">
        <f t="shared" ca="1" si="14"/>
        <v/>
      </c>
      <c r="D193" s="334"/>
      <c r="E193" s="118" t="str">
        <f t="shared" ca="1" si="15"/>
        <v/>
      </c>
      <c r="F193" s="262" t="str">
        <f t="shared" ca="1" si="17"/>
        <v/>
      </c>
    </row>
    <row r="194" spans="2:6">
      <c r="B194" s="124" t="str">
        <f t="shared" ca="1" si="13"/>
        <v/>
      </c>
      <c r="C194" s="334" t="str">
        <f t="shared" ca="1" si="14"/>
        <v/>
      </c>
      <c r="D194" s="334"/>
      <c r="E194" s="118" t="str">
        <f t="shared" ca="1" si="15"/>
        <v/>
      </c>
      <c r="F194" s="262" t="str">
        <f t="shared" ca="1" si="17"/>
        <v/>
      </c>
    </row>
    <row r="195" spans="2:6">
      <c r="B195" s="124" t="str">
        <f t="shared" ca="1" si="13"/>
        <v/>
      </c>
      <c r="C195" s="334" t="str">
        <f t="shared" ca="1" si="14"/>
        <v/>
      </c>
      <c r="D195" s="334"/>
      <c r="E195" s="118" t="str">
        <f t="shared" ca="1" si="15"/>
        <v/>
      </c>
      <c r="F195" s="262" t="str">
        <f t="shared" ca="1" si="17"/>
        <v/>
      </c>
    </row>
    <row r="196" spans="2:6">
      <c r="B196" s="124" t="str">
        <f t="shared" ca="1" si="13"/>
        <v/>
      </c>
      <c r="C196" s="334" t="str">
        <f t="shared" ca="1" si="14"/>
        <v/>
      </c>
      <c r="D196" s="334"/>
      <c r="E196" s="118" t="str">
        <f t="shared" ca="1" si="15"/>
        <v/>
      </c>
      <c r="F196" s="262" t="str">
        <f t="shared" ca="1" si="17"/>
        <v/>
      </c>
    </row>
    <row r="197" spans="2:6">
      <c r="B197" s="124" t="str">
        <f t="shared" ca="1" si="13"/>
        <v/>
      </c>
      <c r="C197" s="334" t="str">
        <f t="shared" ca="1" si="14"/>
        <v/>
      </c>
      <c r="D197" s="334"/>
      <c r="E197" s="118" t="str">
        <f t="shared" ca="1" si="15"/>
        <v/>
      </c>
      <c r="F197" s="262" t="str">
        <f t="shared" ca="1" si="17"/>
        <v/>
      </c>
    </row>
    <row r="198" spans="2:6">
      <c r="B198" s="124" t="str">
        <f ca="1">IF(ISNA(VLOOKUP(ROW()-5,益表,1,FALSE))=TRUE,"",IF(VLOOKUP(ROW()-5,益表,7,FALSE)="","",VLOOKUP(ROW()-5,益表,7,FALSE)))</f>
        <v/>
      </c>
      <c r="C198" s="334" t="str">
        <f ca="1">IF(ISNA(VLOOKUP(ROW()-5,益表,1,FALSE))=TRUE,"",VLOOKUP(ROW()-5,益表,9,FALSE))</f>
        <v/>
      </c>
      <c r="D198" s="334"/>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4" t="str">
        <f ca="1">IF(ISNA(VLOOKUP(ROW()-5,益表,1,FALSE))=TRUE,"",VLOOKUP(ROW()-5,益表,9,FALSE))</f>
        <v/>
      </c>
      <c r="D199" s="334"/>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4" t="str">
        <f ca="1">IF(ISNA(VLOOKUP(ROW()-5,益表,1,FALSE))=TRUE,"",VLOOKUP(ROW()-5,益表,9,FALSE))</f>
        <v/>
      </c>
      <c r="D200" s="334"/>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247</v>
      </c>
      <c r="C6" s="126" t="s">
        <v>248</v>
      </c>
      <c r="D6" s="126" t="s">
        <v>162</v>
      </c>
      <c r="E6" s="300"/>
      <c r="F6" s="128" t="s">
        <v>247</v>
      </c>
      <c r="G6" s="126" t="s">
        <v>248</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522</v>
      </c>
    </row>
    <row r="2" spans="1:19" s="111" customFormat="1">
      <c r="A2" s="192" t="s">
        <v>348</v>
      </c>
      <c r="B2" s="192"/>
      <c r="C2" s="105" t="s">
        <v>6</v>
      </c>
      <c r="D2" s="106"/>
      <c r="E2" s="105"/>
      <c r="F2" s="106"/>
      <c r="G2" s="107" t="s">
        <v>234</v>
      </c>
      <c r="H2" s="108"/>
      <c r="I2" s="109" t="s">
        <v>163</v>
      </c>
      <c r="J2" s="110"/>
      <c r="K2" s="110"/>
      <c r="L2" s="110"/>
      <c r="M2" s="30" t="s">
        <v>271</v>
      </c>
      <c r="N2" s="30" t="s">
        <v>251</v>
      </c>
      <c r="O2" s="155" t="s">
        <v>273</v>
      </c>
      <c r="P2" s="30" t="s">
        <v>403</v>
      </c>
      <c r="Q2" s="130" t="str">
        <f>"BS:"&amp;MONTH(資產負債表日)&amp;"/"&amp;DAY(資產負債表日)</f>
        <v>BS:12/31</v>
      </c>
      <c r="R2" s="130" t="str">
        <f>"IS:"&amp;MONTH(損益表起日)&amp;"/"&amp;DAY(損益表起日)&amp;"~"&amp;MONTH(損益表訖日)&amp;"/"&amp;DAY(損益表訖日)</f>
        <v>IS:1/1~12/31</v>
      </c>
    </row>
    <row r="3" spans="1:19">
      <c r="A3" s="211" t="s">
        <v>345</v>
      </c>
      <c r="B3" s="193" t="s">
        <v>345</v>
      </c>
      <c r="C3" s="144">
        <f ca="1">IF(D3,COUNTIF(OFFSET(D3,ROW()*-1+3,,ROW()-2),TRUE)," ")</f>
        <v>1</v>
      </c>
      <c r="D3" s="144" t="b">
        <f>D44</f>
        <v>1</v>
      </c>
      <c r="E3" s="144" t="s">
        <v>272</v>
      </c>
      <c r="F3" s="144" t="s">
        <v>272</v>
      </c>
      <c r="G3" s="145" t="s">
        <v>272</v>
      </c>
      <c r="H3" s="146" t="s">
        <v>272</v>
      </c>
      <c r="I3" s="147" t="s">
        <v>272</v>
      </c>
      <c r="J3" s="148" t="s">
        <v>272</v>
      </c>
      <c r="K3" s="147" t="s">
        <v>272</v>
      </c>
      <c r="L3" s="148" t="s">
        <v>272</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272</v>
      </c>
      <c r="F4" s="144" t="s">
        <v>272</v>
      </c>
      <c r="G4" s="145" t="s">
        <v>272</v>
      </c>
      <c r="H4" s="146" t="s">
        <v>272</v>
      </c>
      <c r="I4" s="147">
        <f ca="1">IF(J4,COUNTIF(OFFSET(J4,ROW()*-1+3,,ROW()-2),TRUE)," ")</f>
        <v>1</v>
      </c>
      <c r="J4" s="147" t="b">
        <f>AND(P4="借",Q4&lt;&gt;0)</f>
        <v>1</v>
      </c>
      <c r="K4" s="147" t="str">
        <f ca="1">IF(L4,COUNTIF(OFFSET(L4,ROW()*-1+3,,ROW()-2),TRUE)," ")</f>
        <v xml:space="preserve"> </v>
      </c>
      <c r="L4" s="147" t="b">
        <f>AND(P4="貸",Q4&lt;&gt;0)</f>
        <v>0</v>
      </c>
      <c r="M4" s="222">
        <v>1111</v>
      </c>
      <c r="N4" s="191" t="s">
        <v>282</v>
      </c>
      <c r="O4" s="223" t="s">
        <v>252</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272</v>
      </c>
      <c r="F5" s="144" t="s">
        <v>272</v>
      </c>
      <c r="G5" s="145" t="s">
        <v>272</v>
      </c>
      <c r="H5" s="146" t="s">
        <v>272</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462</v>
      </c>
      <c r="O5" s="223" t="s">
        <v>319</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272</v>
      </c>
      <c r="F6" s="144" t="s">
        <v>272</v>
      </c>
      <c r="G6" s="145" t="s">
        <v>272</v>
      </c>
      <c r="H6" s="146" t="s">
        <v>272</v>
      </c>
      <c r="I6" s="147">
        <f ca="1">IF(J6,COUNTIF(OFFSET(J6,ROW()*-1+3,,ROW()-2),TRUE)," ")</f>
        <v>2</v>
      </c>
      <c r="J6" s="147" t="b">
        <f>AND(P6="借",Q6&lt;&gt;0)</f>
        <v>1</v>
      </c>
      <c r="K6" s="147" t="str">
        <f ca="1">IF(L6,COUNTIF(OFFSET(L6,ROW()*-1+3,,ROW()-2),TRUE)," ")</f>
        <v xml:space="preserve"> </v>
      </c>
      <c r="L6" s="147" t="b">
        <f>AND(P6="貸",Q6&lt;&gt;0)</f>
        <v>0</v>
      </c>
      <c r="M6" s="222">
        <v>11121</v>
      </c>
      <c r="N6" s="191" t="s">
        <v>406</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272</v>
      </c>
      <c r="F7" s="144" t="s">
        <v>272</v>
      </c>
      <c r="G7" s="145" t="s">
        <v>272</v>
      </c>
      <c r="H7" s="146" t="s">
        <v>272</v>
      </c>
      <c r="I7" s="147" t="str">
        <f t="shared" ca="1" si="3"/>
        <v xml:space="preserve"> </v>
      </c>
      <c r="J7" s="147" t="b">
        <f t="shared" si="4"/>
        <v>0</v>
      </c>
      <c r="K7" s="147" t="str">
        <f t="shared" ca="1" si="5"/>
        <v xml:space="preserve"> </v>
      </c>
      <c r="L7" s="147" t="b">
        <f t="shared" si="6"/>
        <v>0</v>
      </c>
      <c r="M7" s="222">
        <v>11122</v>
      </c>
      <c r="N7" s="191" t="s">
        <v>390</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272</v>
      </c>
      <c r="F8" s="144" t="s">
        <v>272</v>
      </c>
      <c r="G8" s="145" t="s">
        <v>272</v>
      </c>
      <c r="H8" s="146" t="s">
        <v>272</v>
      </c>
      <c r="I8" s="147" t="str">
        <f t="shared" ca="1" si="3"/>
        <v xml:space="preserve"> </v>
      </c>
      <c r="J8" s="147" t="b">
        <f t="shared" si="4"/>
        <v>0</v>
      </c>
      <c r="K8" s="147" t="str">
        <f t="shared" ca="1" si="5"/>
        <v xml:space="preserve"> </v>
      </c>
      <c r="L8" s="147" t="b">
        <f t="shared" si="6"/>
        <v>0</v>
      </c>
      <c r="M8" s="222">
        <v>11123</v>
      </c>
      <c r="N8" s="191"/>
      <c r="O8" s="223" t="s">
        <v>254</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272</v>
      </c>
      <c r="F9" s="144" t="s">
        <v>272</v>
      </c>
      <c r="G9" s="145" t="s">
        <v>272</v>
      </c>
      <c r="H9" s="146" t="s">
        <v>272</v>
      </c>
      <c r="I9" s="147" t="str">
        <f t="shared" ca="1" si="3"/>
        <v xml:space="preserve"> </v>
      </c>
      <c r="J9" s="147" t="b">
        <f t="shared" si="4"/>
        <v>0</v>
      </c>
      <c r="K9" s="147" t="str">
        <f t="shared" ca="1" si="5"/>
        <v xml:space="preserve"> </v>
      </c>
      <c r="L9" s="147" t="b">
        <f t="shared" si="6"/>
        <v>0</v>
      </c>
      <c r="M9" s="222">
        <v>11124</v>
      </c>
      <c r="N9" s="191"/>
      <c r="O9" s="223" t="s">
        <v>255</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272</v>
      </c>
      <c r="F10" s="144" t="s">
        <v>272</v>
      </c>
      <c r="G10" s="145" t="s">
        <v>272</v>
      </c>
      <c r="H10" s="146" t="s">
        <v>272</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272</v>
      </c>
      <c r="F11" s="144" t="s">
        <v>272</v>
      </c>
      <c r="G11" s="145" t="s">
        <v>272</v>
      </c>
      <c r="H11" s="146" t="s">
        <v>272</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272</v>
      </c>
      <c r="F12" s="144" t="s">
        <v>272</v>
      </c>
      <c r="G12" s="145" t="s">
        <v>272</v>
      </c>
      <c r="H12" s="146" t="s">
        <v>272</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272</v>
      </c>
      <c r="F13" s="144" t="s">
        <v>272</v>
      </c>
      <c r="G13" s="145" t="s">
        <v>272</v>
      </c>
      <c r="H13" s="146" t="s">
        <v>272</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272</v>
      </c>
      <c r="F14" s="144" t="s">
        <v>272</v>
      </c>
      <c r="G14" s="145" t="s">
        <v>272</v>
      </c>
      <c r="H14" s="146" t="s">
        <v>272</v>
      </c>
      <c r="I14" s="147" t="str">
        <f t="shared" ca="1" si="3"/>
        <v xml:space="preserve"> </v>
      </c>
      <c r="J14" s="147" t="b">
        <f t="shared" si="4"/>
        <v>0</v>
      </c>
      <c r="K14" s="147" t="str">
        <f t="shared" ca="1" si="5"/>
        <v xml:space="preserve"> </v>
      </c>
      <c r="L14" s="147" t="b">
        <f t="shared" si="6"/>
        <v>0</v>
      </c>
      <c r="M14" s="222">
        <v>1158</v>
      </c>
      <c r="N14" s="191" t="s">
        <v>462</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272</v>
      </c>
      <c r="F15" s="144" t="s">
        <v>272</v>
      </c>
      <c r="G15" s="145" t="s">
        <v>272</v>
      </c>
      <c r="H15" s="146" t="s">
        <v>272</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272</v>
      </c>
      <c r="F16" s="144" t="s">
        <v>272</v>
      </c>
      <c r="G16" s="145" t="s">
        <v>272</v>
      </c>
      <c r="H16" s="146" t="s">
        <v>272</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272</v>
      </c>
      <c r="F17" s="144" t="s">
        <v>272</v>
      </c>
      <c r="G17" s="145" t="s">
        <v>272</v>
      </c>
      <c r="H17" s="146" t="s">
        <v>272</v>
      </c>
      <c r="I17" s="147" t="str">
        <f t="shared" ca="1" si="3"/>
        <v xml:space="preserve"> </v>
      </c>
      <c r="J17" s="147" t="b">
        <f t="shared" si="4"/>
        <v>0</v>
      </c>
      <c r="K17" s="147" t="str">
        <f t="shared" ca="1" si="5"/>
        <v xml:space="preserve"> </v>
      </c>
      <c r="L17" s="147" t="b">
        <f t="shared" si="6"/>
        <v>0</v>
      </c>
      <c r="M17" s="222">
        <v>1159</v>
      </c>
      <c r="N17" s="191"/>
      <c r="O17" s="224" t="s">
        <v>290</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272</v>
      </c>
      <c r="F18" s="144" t="s">
        <v>272</v>
      </c>
      <c r="G18" s="145" t="s">
        <v>272</v>
      </c>
      <c r="H18" s="146" t="s">
        <v>272</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272</v>
      </c>
      <c r="F19" s="144" t="s">
        <v>272</v>
      </c>
      <c r="G19" s="145" t="s">
        <v>272</v>
      </c>
      <c r="H19" s="146" t="s">
        <v>272</v>
      </c>
      <c r="I19" s="147" t="str">
        <f t="shared" ca="1" si="3"/>
        <v xml:space="preserve"> </v>
      </c>
      <c r="J19" s="147" t="b">
        <f t="shared" si="4"/>
        <v>0</v>
      </c>
      <c r="K19" s="147" t="str">
        <f t="shared" ca="1" si="5"/>
        <v xml:space="preserve"> </v>
      </c>
      <c r="L19" s="147" t="b">
        <f t="shared" si="6"/>
        <v>0</v>
      </c>
      <c r="M19" s="222">
        <v>1126</v>
      </c>
      <c r="N19" s="191"/>
      <c r="O19" s="224" t="s">
        <v>291</v>
      </c>
      <c r="P19" s="191" t="s">
        <v>14</v>
      </c>
      <c r="Q19" s="131">
        <f t="shared" si="1"/>
        <v>0</v>
      </c>
      <c r="R19" s="132"/>
    </row>
    <row r="20" spans="1:18">
      <c r="A20" s="211">
        <f t="shared" ca="1" si="7"/>
        <v>4</v>
      </c>
      <c r="B20" s="193" t="b">
        <f t="shared" si="2"/>
        <v>1</v>
      </c>
      <c r="C20" s="144" t="str">
        <f t="shared" ca="1" si="0"/>
        <v xml:space="preserve"> </v>
      </c>
      <c r="D20" s="144" t="b">
        <f t="shared" si="8"/>
        <v>0</v>
      </c>
      <c r="E20" s="144" t="s">
        <v>272</v>
      </c>
      <c r="F20" s="144" t="s">
        <v>272</v>
      </c>
      <c r="G20" s="145" t="s">
        <v>272</v>
      </c>
      <c r="H20" s="146" t="s">
        <v>272</v>
      </c>
      <c r="I20" s="147" t="str">
        <f t="shared" ca="1" si="3"/>
        <v xml:space="preserve"> </v>
      </c>
      <c r="J20" s="147" t="b">
        <f t="shared" si="4"/>
        <v>0</v>
      </c>
      <c r="K20" s="147" t="str">
        <f t="shared" ca="1" si="5"/>
        <v xml:space="preserve"> </v>
      </c>
      <c r="L20" s="147" t="b">
        <f t="shared" si="6"/>
        <v>0</v>
      </c>
      <c r="M20" s="222">
        <v>1121</v>
      </c>
      <c r="N20" s="191" t="s">
        <v>333</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272</v>
      </c>
      <c r="F21" s="144" t="s">
        <v>272</v>
      </c>
      <c r="G21" s="145" t="s">
        <v>272</v>
      </c>
      <c r="H21" s="146" t="s">
        <v>272</v>
      </c>
      <c r="I21" s="147" t="str">
        <f t="shared" ca="1" si="3"/>
        <v xml:space="preserve"> </v>
      </c>
      <c r="J21" s="147" t="b">
        <f t="shared" si="4"/>
        <v>0</v>
      </c>
      <c r="K21" s="147" t="str">
        <f t="shared" ca="1" si="5"/>
        <v xml:space="preserve"> </v>
      </c>
      <c r="L21" s="147" t="b">
        <f t="shared" si="6"/>
        <v>0</v>
      </c>
      <c r="M21" s="222">
        <v>1122</v>
      </c>
      <c r="N21" s="191"/>
      <c r="O21" s="224" t="s">
        <v>292</v>
      </c>
      <c r="P21" s="191" t="s">
        <v>14</v>
      </c>
      <c r="Q21" s="131">
        <f t="shared" si="1"/>
        <v>0</v>
      </c>
      <c r="R21" s="132"/>
    </row>
    <row r="22" spans="1:18">
      <c r="A22" s="211">
        <f t="shared" ca="1" si="7"/>
        <v>5</v>
      </c>
      <c r="B22" s="193" t="b">
        <f t="shared" si="2"/>
        <v>1</v>
      </c>
      <c r="C22" s="144" t="str">
        <f t="shared" ca="1" si="0"/>
        <v xml:space="preserve"> </v>
      </c>
      <c r="D22" s="144" t="b">
        <f t="shared" si="8"/>
        <v>0</v>
      </c>
      <c r="E22" s="144" t="s">
        <v>272</v>
      </c>
      <c r="F22" s="144" t="s">
        <v>272</v>
      </c>
      <c r="G22" s="145" t="s">
        <v>272</v>
      </c>
      <c r="H22" s="146" t="s">
        <v>272</v>
      </c>
      <c r="I22" s="147" t="str">
        <f t="shared" ca="1" si="3"/>
        <v xml:space="preserve"> </v>
      </c>
      <c r="J22" s="147" t="b">
        <f t="shared" si="4"/>
        <v>0</v>
      </c>
      <c r="K22" s="147" t="str">
        <f t="shared" ca="1" si="5"/>
        <v xml:space="preserve"> </v>
      </c>
      <c r="L22" s="147" t="b">
        <f t="shared" si="6"/>
        <v>0</v>
      </c>
      <c r="M22" s="222">
        <v>1123</v>
      </c>
      <c r="N22" s="191" t="s">
        <v>253</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272</v>
      </c>
      <c r="F23" s="144" t="s">
        <v>272</v>
      </c>
      <c r="G23" s="145" t="s">
        <v>272</v>
      </c>
      <c r="H23" s="146" t="s">
        <v>272</v>
      </c>
      <c r="I23" s="147" t="str">
        <f t="shared" ca="1" si="3"/>
        <v xml:space="preserve"> </v>
      </c>
      <c r="J23" s="147" t="b">
        <f t="shared" si="4"/>
        <v>0</v>
      </c>
      <c r="K23" s="147" t="str">
        <f t="shared" ca="1" si="5"/>
        <v xml:space="preserve"> </v>
      </c>
      <c r="L23" s="147" t="b">
        <f t="shared" si="6"/>
        <v>0</v>
      </c>
      <c r="M23" s="222">
        <v>1124</v>
      </c>
      <c r="N23" s="191"/>
      <c r="O23" s="224" t="s">
        <v>294</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272</v>
      </c>
      <c r="F24" s="144" t="s">
        <v>272</v>
      </c>
      <c r="G24" s="145" t="s">
        <v>272</v>
      </c>
      <c r="H24" s="146" t="s">
        <v>272</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272</v>
      </c>
      <c r="F25" s="144" t="s">
        <v>272</v>
      </c>
      <c r="G25" s="145" t="s">
        <v>272</v>
      </c>
      <c r="H25" s="146" t="s">
        <v>272</v>
      </c>
      <c r="I25" s="147">
        <f t="shared" ca="1" si="3"/>
        <v>3</v>
      </c>
      <c r="J25" s="147" t="b">
        <f t="shared" si="4"/>
        <v>1</v>
      </c>
      <c r="K25" s="147" t="str">
        <f t="shared" ca="1" si="5"/>
        <v xml:space="preserve"> </v>
      </c>
      <c r="L25" s="147" t="b">
        <f t="shared" si="6"/>
        <v>0</v>
      </c>
      <c r="M25" s="222">
        <v>1131</v>
      </c>
      <c r="N25" s="191" t="s">
        <v>253</v>
      </c>
      <c r="O25" s="223" t="s">
        <v>537</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272</v>
      </c>
      <c r="F26" s="144" t="s">
        <v>272</v>
      </c>
      <c r="G26" s="145" t="s">
        <v>272</v>
      </c>
      <c r="H26" s="146" t="s">
        <v>272</v>
      </c>
      <c r="I26" s="147" t="str">
        <f t="shared" ca="1" si="3"/>
        <v xml:space="preserve"> </v>
      </c>
      <c r="J26" s="147" t="b">
        <f t="shared" si="4"/>
        <v>0</v>
      </c>
      <c r="K26" s="147" t="str">
        <f t="shared" ca="1" si="5"/>
        <v xml:space="preserve"> </v>
      </c>
      <c r="L26" s="147" t="b">
        <f t="shared" si="6"/>
        <v>0</v>
      </c>
      <c r="M26" s="222">
        <v>1132</v>
      </c>
      <c r="N26" s="191"/>
      <c r="O26" s="223" t="s">
        <v>180</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272</v>
      </c>
      <c r="F27" s="144" t="s">
        <v>272</v>
      </c>
      <c r="G27" s="145" t="s">
        <v>272</v>
      </c>
      <c r="H27" s="146" t="s">
        <v>272</v>
      </c>
      <c r="I27" s="147" t="str">
        <f t="shared" ca="1" si="3"/>
        <v xml:space="preserve"> </v>
      </c>
      <c r="J27" s="147" t="b">
        <f t="shared" si="4"/>
        <v>0</v>
      </c>
      <c r="K27" s="147" t="str">
        <f t="shared" ca="1" si="5"/>
        <v xml:space="preserve"> </v>
      </c>
      <c r="L27" s="147" t="b">
        <f t="shared" si="6"/>
        <v>0</v>
      </c>
      <c r="M27" s="222">
        <v>1133</v>
      </c>
      <c r="N27" s="191"/>
      <c r="O27" s="223" t="s">
        <v>181</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272</v>
      </c>
      <c r="F28" s="144" t="s">
        <v>272</v>
      </c>
      <c r="G28" s="145" t="s">
        <v>272</v>
      </c>
      <c r="H28" s="146" t="s">
        <v>272</v>
      </c>
      <c r="I28" s="147" t="str">
        <f t="shared" ca="1" si="3"/>
        <v xml:space="preserve"> </v>
      </c>
      <c r="J28" s="147" t="b">
        <f t="shared" si="4"/>
        <v>0</v>
      </c>
      <c r="K28" s="147" t="str">
        <f t="shared" ca="1" si="5"/>
        <v xml:space="preserve"> </v>
      </c>
      <c r="L28" s="147" t="b">
        <f t="shared" si="6"/>
        <v>0</v>
      </c>
      <c r="M28" s="222">
        <v>1134</v>
      </c>
      <c r="N28" s="191"/>
      <c r="O28" s="223" t="s">
        <v>182</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272</v>
      </c>
      <c r="F29" s="144" t="s">
        <v>272</v>
      </c>
      <c r="G29" s="145" t="s">
        <v>272</v>
      </c>
      <c r="H29" s="146" t="s">
        <v>272</v>
      </c>
      <c r="I29" s="147" t="str">
        <f t="shared" ca="1" si="3"/>
        <v xml:space="preserve"> </v>
      </c>
      <c r="J29" s="147" t="b">
        <f t="shared" si="4"/>
        <v>0</v>
      </c>
      <c r="K29" s="147" t="str">
        <f t="shared" ca="1" si="5"/>
        <v xml:space="preserve"> </v>
      </c>
      <c r="L29" s="147" t="b">
        <f t="shared" si="6"/>
        <v>0</v>
      </c>
      <c r="M29" s="222">
        <v>1135</v>
      </c>
      <c r="N29" s="191"/>
      <c r="O29" s="223" t="s">
        <v>183</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272</v>
      </c>
      <c r="F30" s="144" t="s">
        <v>272</v>
      </c>
      <c r="G30" s="145" t="s">
        <v>272</v>
      </c>
      <c r="H30" s="146" t="s">
        <v>272</v>
      </c>
      <c r="I30" s="147" t="str">
        <f t="shared" ca="1" si="3"/>
        <v xml:space="preserve"> </v>
      </c>
      <c r="J30" s="147" t="b">
        <f t="shared" si="4"/>
        <v>0</v>
      </c>
      <c r="K30" s="147" t="str">
        <f t="shared" ca="1" si="5"/>
        <v xml:space="preserve"> </v>
      </c>
      <c r="L30" s="147" t="b">
        <f t="shared" si="6"/>
        <v>0</v>
      </c>
      <c r="M30" s="222">
        <v>1136</v>
      </c>
      <c r="N30" s="191"/>
      <c r="O30" s="223" t="s">
        <v>184</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272</v>
      </c>
      <c r="F31" s="144" t="s">
        <v>272</v>
      </c>
      <c r="G31" s="145" t="s">
        <v>272</v>
      </c>
      <c r="H31" s="146" t="s">
        <v>272</v>
      </c>
      <c r="I31" s="147" t="str">
        <f t="shared" ca="1" si="3"/>
        <v xml:space="preserve"> </v>
      </c>
      <c r="J31" s="147" t="b">
        <f t="shared" si="4"/>
        <v>0</v>
      </c>
      <c r="K31" s="147" t="str">
        <f t="shared" ca="1" si="5"/>
        <v xml:space="preserve"> </v>
      </c>
      <c r="L31" s="147" t="b">
        <f t="shared" si="6"/>
        <v>0</v>
      </c>
      <c r="M31" s="222">
        <v>1138</v>
      </c>
      <c r="N31" s="191"/>
      <c r="O31" s="223" t="s">
        <v>185</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272</v>
      </c>
      <c r="F32" s="144" t="s">
        <v>272</v>
      </c>
      <c r="G32" s="145" t="s">
        <v>272</v>
      </c>
      <c r="H32" s="146" t="s">
        <v>272</v>
      </c>
      <c r="I32" s="147" t="str">
        <f t="shared" ca="1" si="3"/>
        <v xml:space="preserve"> </v>
      </c>
      <c r="J32" s="147" t="b">
        <f t="shared" si="4"/>
        <v>0</v>
      </c>
      <c r="K32" s="147" t="str">
        <f t="shared" ca="1" si="5"/>
        <v xml:space="preserve"> </v>
      </c>
      <c r="L32" s="147" t="b">
        <f t="shared" si="6"/>
        <v>0</v>
      </c>
      <c r="M32" s="222">
        <v>1137</v>
      </c>
      <c r="N32" s="191"/>
      <c r="O32" s="224" t="s">
        <v>232</v>
      </c>
      <c r="P32" s="191" t="s">
        <v>14</v>
      </c>
      <c r="Q32" s="131">
        <f t="shared" si="1"/>
        <v>0</v>
      </c>
      <c r="R32" s="132"/>
    </row>
    <row r="33" spans="1:18">
      <c r="A33" s="211">
        <f t="shared" ca="1" si="7"/>
        <v>7</v>
      </c>
      <c r="B33" s="193" t="b">
        <f t="shared" si="2"/>
        <v>1</v>
      </c>
      <c r="C33" s="144" t="str">
        <f t="shared" ca="1" si="0"/>
        <v xml:space="preserve"> </v>
      </c>
      <c r="D33" s="144" t="b">
        <f t="shared" si="8"/>
        <v>0</v>
      </c>
      <c r="E33" s="144" t="s">
        <v>272</v>
      </c>
      <c r="F33" s="144" t="s">
        <v>272</v>
      </c>
      <c r="G33" s="145" t="s">
        <v>272</v>
      </c>
      <c r="H33" s="146" t="s">
        <v>272</v>
      </c>
      <c r="I33" s="147" t="str">
        <f t="shared" ca="1" si="3"/>
        <v xml:space="preserve"> </v>
      </c>
      <c r="J33" s="147" t="b">
        <f t="shared" si="4"/>
        <v>0</v>
      </c>
      <c r="K33" s="147" t="str">
        <f t="shared" ca="1" si="5"/>
        <v xml:space="preserve"> </v>
      </c>
      <c r="L33" s="147" t="b">
        <f t="shared" si="6"/>
        <v>0</v>
      </c>
      <c r="M33" s="222">
        <v>1141</v>
      </c>
      <c r="N33" s="191" t="s">
        <v>314</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272</v>
      </c>
      <c r="F34" s="144" t="s">
        <v>272</v>
      </c>
      <c r="G34" s="145" t="s">
        <v>272</v>
      </c>
      <c r="H34" s="146" t="s">
        <v>272</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272</v>
      </c>
      <c r="F35" s="144" t="s">
        <v>272</v>
      </c>
      <c r="G35" s="145" t="s">
        <v>272</v>
      </c>
      <c r="H35" s="146" t="s">
        <v>272</v>
      </c>
      <c r="I35" s="147" t="str">
        <f t="shared" ca="1" si="3"/>
        <v xml:space="preserve"> </v>
      </c>
      <c r="J35" s="147" t="b">
        <f t="shared" si="4"/>
        <v>0</v>
      </c>
      <c r="K35" s="147" t="str">
        <f t="shared" ca="1" si="5"/>
        <v xml:space="preserve"> </v>
      </c>
      <c r="L35" s="147" t="b">
        <f t="shared" si="6"/>
        <v>0</v>
      </c>
      <c r="M35" s="222">
        <v>1143</v>
      </c>
      <c r="N35" s="191" t="s">
        <v>353</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272</v>
      </c>
      <c r="F36" s="144" t="s">
        <v>272</v>
      </c>
      <c r="G36" s="145" t="s">
        <v>272</v>
      </c>
      <c r="H36" s="146" t="s">
        <v>272</v>
      </c>
      <c r="I36" s="147" t="str">
        <f t="shared" ca="1" si="3"/>
        <v xml:space="preserve"> </v>
      </c>
      <c r="J36" s="147" t="b">
        <f t="shared" si="4"/>
        <v>0</v>
      </c>
      <c r="K36" s="147" t="str">
        <f t="shared" ca="1" si="5"/>
        <v xml:space="preserve"> </v>
      </c>
      <c r="L36" s="147" t="b">
        <f t="shared" si="6"/>
        <v>0</v>
      </c>
      <c r="M36" s="222">
        <v>1144</v>
      </c>
      <c r="N36" s="191" t="s">
        <v>253</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272</v>
      </c>
      <c r="F37" s="144" t="s">
        <v>272</v>
      </c>
      <c r="G37" s="145" t="s">
        <v>272</v>
      </c>
      <c r="H37" s="146" t="s">
        <v>272</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253</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272</v>
      </c>
      <c r="F38" s="144" t="s">
        <v>272</v>
      </c>
      <c r="G38" s="145" t="s">
        <v>272</v>
      </c>
      <c r="H38" s="146" t="s">
        <v>272</v>
      </c>
      <c r="I38" s="147" t="str">
        <f t="shared" ca="1" si="3"/>
        <v xml:space="preserve"> </v>
      </c>
      <c r="J38" s="147" t="b">
        <f t="shared" si="4"/>
        <v>0</v>
      </c>
      <c r="K38" s="147" t="str">
        <f t="shared" ca="1" si="5"/>
        <v xml:space="preserve"> </v>
      </c>
      <c r="L38" s="147" t="b">
        <f t="shared" si="6"/>
        <v>0</v>
      </c>
      <c r="M38" s="222">
        <v>1146</v>
      </c>
      <c r="N38" s="191" t="s">
        <v>253</v>
      </c>
      <c r="O38" s="223" t="s">
        <v>486</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272</v>
      </c>
      <c r="F39" s="144" t="s">
        <v>272</v>
      </c>
      <c r="G39" s="145" t="s">
        <v>272</v>
      </c>
      <c r="H39" s="146" t="s">
        <v>272</v>
      </c>
      <c r="I39" s="147" t="str">
        <f t="shared" ca="1" si="3"/>
        <v xml:space="preserve"> </v>
      </c>
      <c r="J39" s="147" t="b">
        <f t="shared" si="4"/>
        <v>0</v>
      </c>
      <c r="K39" s="147" t="str">
        <f t="shared" ca="1" si="5"/>
        <v xml:space="preserve"> </v>
      </c>
      <c r="L39" s="147" t="b">
        <f t="shared" si="6"/>
        <v>0</v>
      </c>
      <c r="M39" s="222">
        <v>1149</v>
      </c>
      <c r="N39" s="191"/>
      <c r="O39" s="223" t="s">
        <v>186</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272</v>
      </c>
      <c r="F40" s="144" t="s">
        <v>272</v>
      </c>
      <c r="G40" s="145" t="s">
        <v>272</v>
      </c>
      <c r="H40" s="146" t="s">
        <v>272</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272</v>
      </c>
      <c r="F41" s="144" t="s">
        <v>272</v>
      </c>
      <c r="G41" s="145" t="s">
        <v>272</v>
      </c>
      <c r="H41" s="146" t="s">
        <v>272</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272</v>
      </c>
      <c r="F42" s="144" t="s">
        <v>272</v>
      </c>
      <c r="G42" s="145" t="s">
        <v>272</v>
      </c>
      <c r="H42" s="146" t="s">
        <v>272</v>
      </c>
      <c r="I42" s="147" t="str">
        <f t="shared" ca="1" si="3"/>
        <v xml:space="preserve"> </v>
      </c>
      <c r="J42" s="147" t="b">
        <f t="shared" si="4"/>
        <v>0</v>
      </c>
      <c r="K42" s="147" t="str">
        <f t="shared" ca="1" si="5"/>
        <v xml:space="preserve"> </v>
      </c>
      <c r="L42" s="147" t="b">
        <f t="shared" si="6"/>
        <v>0</v>
      </c>
      <c r="M42" s="222">
        <v>1193</v>
      </c>
      <c r="N42" s="191" t="s">
        <v>462</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272</v>
      </c>
      <c r="F43" s="144" t="s">
        <v>272</v>
      </c>
      <c r="G43" s="145" t="s">
        <v>272</v>
      </c>
      <c r="H43" s="146" t="s">
        <v>272</v>
      </c>
      <c r="I43" s="147" t="str">
        <f t="shared" ca="1" si="3"/>
        <v xml:space="preserve"> </v>
      </c>
      <c r="J43" s="147" t="b">
        <f t="shared" si="4"/>
        <v>0</v>
      </c>
      <c r="K43" s="147" t="str">
        <f t="shared" ca="1" si="5"/>
        <v xml:space="preserve"> </v>
      </c>
      <c r="L43" s="147" t="b">
        <f t="shared" si="6"/>
        <v>0</v>
      </c>
      <c r="M43" s="222">
        <v>1199</v>
      </c>
      <c r="N43" s="191"/>
      <c r="O43" s="223" t="s">
        <v>187</v>
      </c>
      <c r="P43" s="191" t="s">
        <v>11</v>
      </c>
      <c r="Q43" s="131">
        <f t="shared" si="1"/>
        <v>0</v>
      </c>
      <c r="R43" s="132"/>
    </row>
    <row r="44" spans="1:18">
      <c r="A44" s="211" t="s">
        <v>272</v>
      </c>
      <c r="B44" s="193" t="s">
        <v>389</v>
      </c>
      <c r="C44" s="144">
        <f t="shared" ca="1" si="0"/>
        <v>5</v>
      </c>
      <c r="D44" s="144" t="b">
        <f t="shared" si="8"/>
        <v>1</v>
      </c>
      <c r="E44" s="144" t="s">
        <v>272</v>
      </c>
      <c r="F44" s="144" t="s">
        <v>272</v>
      </c>
      <c r="G44" s="145" t="s">
        <v>272</v>
      </c>
      <c r="H44" s="146" t="s">
        <v>272</v>
      </c>
      <c r="I44" s="147" t="s">
        <v>272</v>
      </c>
      <c r="J44" s="147" t="s">
        <v>272</v>
      </c>
      <c r="K44" s="147" t="s">
        <v>272</v>
      </c>
      <c r="L44" s="147" t="s">
        <v>272</v>
      </c>
      <c r="N44" s="104"/>
      <c r="O44" s="100" t="s">
        <v>233</v>
      </c>
      <c r="Q44" s="131">
        <f>SUMIF(P4:P43,"借",Q4:Q43)-SUMIF(P4:P43,"貸",Q4:Q43)</f>
        <v>280600</v>
      </c>
      <c r="R44" s="132"/>
    </row>
    <row r="45" spans="1:18" s="123" customFormat="1" hidden="1">
      <c r="A45" s="211" t="s">
        <v>345</v>
      </c>
      <c r="B45" s="193" t="b">
        <f t="shared" si="2"/>
        <v>0</v>
      </c>
      <c r="C45" s="144">
        <f t="shared" ca="1" si="0"/>
        <v>6</v>
      </c>
      <c r="D45" s="150" t="b">
        <f>D44</f>
        <v>1</v>
      </c>
      <c r="E45" s="144" t="s">
        <v>272</v>
      </c>
      <c r="F45" s="144" t="s">
        <v>272</v>
      </c>
      <c r="G45" s="145" t="s">
        <v>272</v>
      </c>
      <c r="H45" s="146" t="s">
        <v>272</v>
      </c>
      <c r="I45" s="147" t="s">
        <v>272</v>
      </c>
      <c r="J45" s="147" t="s">
        <v>272</v>
      </c>
      <c r="K45" s="147" t="s">
        <v>272</v>
      </c>
      <c r="L45" s="147" t="s">
        <v>272</v>
      </c>
      <c r="M45" s="121"/>
      <c r="N45" s="121"/>
      <c r="O45" s="156"/>
      <c r="P45" s="122"/>
      <c r="Q45" s="133"/>
      <c r="R45" s="134"/>
    </row>
    <row r="46" spans="1:18">
      <c r="A46" s="211" t="s">
        <v>272</v>
      </c>
      <c r="B46" s="193" t="s">
        <v>389</v>
      </c>
      <c r="C46" s="144">
        <f t="shared" ca="1" si="0"/>
        <v>7</v>
      </c>
      <c r="D46" s="151" t="b">
        <f>D91</f>
        <v>1</v>
      </c>
      <c r="E46" s="144" t="s">
        <v>272</v>
      </c>
      <c r="F46" s="144" t="s">
        <v>272</v>
      </c>
      <c r="G46" s="145" t="s">
        <v>272</v>
      </c>
      <c r="H46" s="146" t="s">
        <v>272</v>
      </c>
      <c r="I46" s="147" t="s">
        <v>272</v>
      </c>
      <c r="J46" s="147" t="s">
        <v>272</v>
      </c>
      <c r="K46" s="147" t="s">
        <v>272</v>
      </c>
      <c r="L46" s="147" t="s">
        <v>272</v>
      </c>
      <c r="M46" s="32"/>
      <c r="N46" s="104"/>
      <c r="O46" s="32" t="s">
        <v>236</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272</v>
      </c>
      <c r="F47" s="144" t="s">
        <v>272</v>
      </c>
      <c r="G47" s="145" t="s">
        <v>272</v>
      </c>
      <c r="H47" s="146" t="s">
        <v>272</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188</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272</v>
      </c>
      <c r="F48" s="144" t="s">
        <v>272</v>
      </c>
      <c r="G48" s="145" t="s">
        <v>272</v>
      </c>
      <c r="H48" s="146" t="s">
        <v>272</v>
      </c>
      <c r="I48" s="147" t="str">
        <f t="shared" ca="1" si="10"/>
        <v xml:space="preserve"> </v>
      </c>
      <c r="J48" s="147" t="b">
        <f t="shared" si="4"/>
        <v>0</v>
      </c>
      <c r="K48" s="147" t="str">
        <f t="shared" ca="1" si="11"/>
        <v xml:space="preserve"> </v>
      </c>
      <c r="L48" s="147" t="b">
        <f t="shared" si="6"/>
        <v>0</v>
      </c>
      <c r="M48" s="226">
        <v>1415</v>
      </c>
      <c r="N48" s="191"/>
      <c r="O48" s="228" t="s">
        <v>295</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272</v>
      </c>
      <c r="F49" s="144" t="s">
        <v>272</v>
      </c>
      <c r="G49" s="145" t="s">
        <v>272</v>
      </c>
      <c r="H49" s="146" t="s">
        <v>272</v>
      </c>
      <c r="I49" s="147" t="str">
        <f t="shared" ca="1" si="10"/>
        <v xml:space="preserve"> </v>
      </c>
      <c r="J49" s="147" t="b">
        <f t="shared" si="4"/>
        <v>0</v>
      </c>
      <c r="K49" s="147" t="str">
        <f t="shared" ca="1" si="11"/>
        <v xml:space="preserve"> </v>
      </c>
      <c r="L49" s="147" t="b">
        <f t="shared" si="6"/>
        <v>0</v>
      </c>
      <c r="M49" s="226">
        <v>1612</v>
      </c>
      <c r="N49" s="191"/>
      <c r="O49" s="227" t="s">
        <v>190</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272</v>
      </c>
      <c r="F50" s="144" t="s">
        <v>272</v>
      </c>
      <c r="G50" s="145" t="s">
        <v>272</v>
      </c>
      <c r="H50" s="146" t="s">
        <v>272</v>
      </c>
      <c r="I50" s="147" t="str">
        <f t="shared" ca="1" si="10"/>
        <v xml:space="preserve"> </v>
      </c>
      <c r="J50" s="147" t="b">
        <f t="shared" si="4"/>
        <v>0</v>
      </c>
      <c r="K50" s="147" t="str">
        <f t="shared" ca="1" si="11"/>
        <v xml:space="preserve"> </v>
      </c>
      <c r="L50" s="147" t="b">
        <f t="shared" si="6"/>
        <v>0</v>
      </c>
      <c r="M50" s="226">
        <v>1615</v>
      </c>
      <c r="N50" s="191"/>
      <c r="O50" s="227" t="s">
        <v>191</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272</v>
      </c>
      <c r="F51" s="144" t="s">
        <v>272</v>
      </c>
      <c r="G51" s="145" t="s">
        <v>272</v>
      </c>
      <c r="H51" s="146" t="s">
        <v>272</v>
      </c>
      <c r="I51" s="147" t="str">
        <f t="shared" ca="1" si="10"/>
        <v xml:space="preserve"> </v>
      </c>
      <c r="J51" s="147" t="b">
        <f t="shared" si="4"/>
        <v>0</v>
      </c>
      <c r="K51" s="147" t="str">
        <f t="shared" ca="1" si="11"/>
        <v xml:space="preserve"> </v>
      </c>
      <c r="L51" s="147" t="b">
        <f t="shared" si="6"/>
        <v>0</v>
      </c>
      <c r="M51" s="226">
        <v>1621</v>
      </c>
      <c r="N51" s="191"/>
      <c r="O51" s="227" t="s">
        <v>192</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272</v>
      </c>
      <c r="F52" s="144" t="s">
        <v>272</v>
      </c>
      <c r="G52" s="145" t="s">
        <v>272</v>
      </c>
      <c r="H52" s="146" t="s">
        <v>272</v>
      </c>
      <c r="I52" s="147" t="str">
        <f t="shared" ca="1" si="10"/>
        <v xml:space="preserve"> </v>
      </c>
      <c r="J52" s="147" t="b">
        <f t="shared" si="4"/>
        <v>0</v>
      </c>
      <c r="K52" s="147" t="str">
        <f t="shared" ca="1" si="11"/>
        <v xml:space="preserve"> </v>
      </c>
      <c r="L52" s="147" t="b">
        <f t="shared" si="6"/>
        <v>0</v>
      </c>
      <c r="M52" s="226">
        <v>1622</v>
      </c>
      <c r="N52" s="191"/>
      <c r="O52" s="227" t="s">
        <v>193</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272</v>
      </c>
      <c r="F53" s="144" t="s">
        <v>272</v>
      </c>
      <c r="G53" s="145" t="s">
        <v>272</v>
      </c>
      <c r="H53" s="146" t="s">
        <v>272</v>
      </c>
      <c r="I53" s="147" t="str">
        <f t="shared" ca="1" si="10"/>
        <v xml:space="preserve"> </v>
      </c>
      <c r="J53" s="147" t="b">
        <f t="shared" si="4"/>
        <v>0</v>
      </c>
      <c r="K53" s="147" t="str">
        <f t="shared" ca="1" si="11"/>
        <v xml:space="preserve"> </v>
      </c>
      <c r="L53" s="147" t="b">
        <f t="shared" si="6"/>
        <v>0</v>
      </c>
      <c r="M53" s="226">
        <v>1618</v>
      </c>
      <c r="N53" s="191"/>
      <c r="O53" s="227" t="s">
        <v>194</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272</v>
      </c>
      <c r="F54" s="144" t="s">
        <v>272</v>
      </c>
      <c r="G54" s="145" t="s">
        <v>272</v>
      </c>
      <c r="H54" s="146" t="s">
        <v>272</v>
      </c>
      <c r="I54" s="147" t="str">
        <f t="shared" ca="1" si="10"/>
        <v xml:space="preserve"> </v>
      </c>
      <c r="J54" s="147" t="b">
        <f t="shared" si="4"/>
        <v>0</v>
      </c>
      <c r="K54" s="147" t="str">
        <f t="shared" ca="1" si="11"/>
        <v xml:space="preserve"> </v>
      </c>
      <c r="L54" s="147" t="b">
        <f t="shared" si="6"/>
        <v>0</v>
      </c>
      <c r="M54" s="226">
        <v>1630</v>
      </c>
      <c r="N54" s="191"/>
      <c r="O54" s="227" t="s">
        <v>189</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272</v>
      </c>
      <c r="F55" s="144" t="s">
        <v>272</v>
      </c>
      <c r="G55" s="145" t="s">
        <v>272</v>
      </c>
      <c r="H55" s="146" t="s">
        <v>272</v>
      </c>
      <c r="I55" s="147" t="str">
        <f t="shared" ca="1" si="10"/>
        <v xml:space="preserve"> </v>
      </c>
      <c r="J55" s="147" t="b">
        <f t="shared" si="4"/>
        <v>0</v>
      </c>
      <c r="K55" s="147" t="str">
        <f t="shared" ca="1" si="11"/>
        <v xml:space="preserve"> </v>
      </c>
      <c r="L55" s="147" t="b">
        <f t="shared" si="6"/>
        <v>0</v>
      </c>
      <c r="M55" s="226">
        <v>1631</v>
      </c>
      <c r="N55" s="191"/>
      <c r="O55" s="228" t="s">
        <v>296</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272</v>
      </c>
      <c r="F56" s="144" t="s">
        <v>272</v>
      </c>
      <c r="G56" s="145" t="s">
        <v>272</v>
      </c>
      <c r="H56" s="146" t="s">
        <v>272</v>
      </c>
      <c r="I56" s="147" t="str">
        <f t="shared" ca="1" si="10"/>
        <v xml:space="preserve"> </v>
      </c>
      <c r="J56" s="147" t="b">
        <f t="shared" si="4"/>
        <v>0</v>
      </c>
      <c r="K56" s="147" t="str">
        <f t="shared" ca="1" si="11"/>
        <v xml:space="preserve"> </v>
      </c>
      <c r="L56" s="147" t="b">
        <f t="shared" si="6"/>
        <v>0</v>
      </c>
      <c r="M56" s="226">
        <v>1640</v>
      </c>
      <c r="N56" s="191"/>
      <c r="O56" s="227" t="s">
        <v>195</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272</v>
      </c>
      <c r="F57" s="144" t="s">
        <v>272</v>
      </c>
      <c r="G57" s="145" t="s">
        <v>272</v>
      </c>
      <c r="H57" s="146" t="s">
        <v>272</v>
      </c>
      <c r="I57" s="147" t="str">
        <f t="shared" ca="1" si="10"/>
        <v xml:space="preserve"> </v>
      </c>
      <c r="J57" s="147" t="b">
        <f t="shared" si="4"/>
        <v>0</v>
      </c>
      <c r="K57" s="147" t="str">
        <f t="shared" ca="1" si="11"/>
        <v xml:space="preserve"> </v>
      </c>
      <c r="L57" s="147" t="b">
        <f t="shared" si="6"/>
        <v>0</v>
      </c>
      <c r="M57" s="226">
        <v>1641</v>
      </c>
      <c r="N57" s="191"/>
      <c r="O57" s="228" t="s">
        <v>297</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272</v>
      </c>
      <c r="F58" s="144" t="s">
        <v>272</v>
      </c>
      <c r="G58" s="145" t="s">
        <v>272</v>
      </c>
      <c r="H58" s="146" t="s">
        <v>272</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272</v>
      </c>
      <c r="F59" s="144" t="s">
        <v>272</v>
      </c>
      <c r="G59" s="145" t="s">
        <v>272</v>
      </c>
      <c r="H59" s="146" t="s">
        <v>272</v>
      </c>
      <c r="I59" s="147" t="str">
        <f t="shared" ca="1" si="10"/>
        <v xml:space="preserve"> </v>
      </c>
      <c r="J59" s="147" t="b">
        <f t="shared" si="4"/>
        <v>0</v>
      </c>
      <c r="K59" s="147" t="str">
        <f t="shared" ca="1" si="11"/>
        <v xml:space="preserve"> </v>
      </c>
      <c r="L59" s="147" t="b">
        <f t="shared" si="6"/>
        <v>0</v>
      </c>
      <c r="M59" s="226">
        <v>1411</v>
      </c>
      <c r="N59" s="191"/>
      <c r="O59" s="228" t="s">
        <v>298</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272</v>
      </c>
      <c r="F60" s="144" t="s">
        <v>272</v>
      </c>
      <c r="G60" s="145" t="s">
        <v>272</v>
      </c>
      <c r="H60" s="146" t="s">
        <v>272</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272</v>
      </c>
      <c r="F61" s="144" t="s">
        <v>272</v>
      </c>
      <c r="G61" s="145" t="s">
        <v>272</v>
      </c>
      <c r="H61" s="146" t="s">
        <v>272</v>
      </c>
      <c r="I61" s="147" t="str">
        <f t="shared" ca="1" si="10"/>
        <v xml:space="preserve"> </v>
      </c>
      <c r="J61" s="147" t="b">
        <f t="shared" si="4"/>
        <v>0</v>
      </c>
      <c r="K61" s="147" t="str">
        <f t="shared" ca="1" si="11"/>
        <v xml:space="preserve"> </v>
      </c>
      <c r="L61" s="147" t="b">
        <f t="shared" si="6"/>
        <v>0</v>
      </c>
      <c r="M61" s="226">
        <v>1432</v>
      </c>
      <c r="N61" s="191"/>
      <c r="O61" s="228" t="s">
        <v>299</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272</v>
      </c>
      <c r="F62" s="144" t="s">
        <v>272</v>
      </c>
      <c r="G62" s="145" t="s">
        <v>272</v>
      </c>
      <c r="H62" s="146" t="s">
        <v>272</v>
      </c>
      <c r="I62" s="147" t="str">
        <f t="shared" ca="1" si="10"/>
        <v xml:space="preserve"> </v>
      </c>
      <c r="J62" s="147" t="b">
        <f t="shared" si="4"/>
        <v>0</v>
      </c>
      <c r="K62" s="147" t="str">
        <f t="shared" ca="1" si="11"/>
        <v xml:space="preserve"> </v>
      </c>
      <c r="L62" s="147" t="b">
        <f t="shared" si="6"/>
        <v>0</v>
      </c>
      <c r="M62" s="226">
        <v>1433</v>
      </c>
      <c r="N62" s="191"/>
      <c r="O62" s="228" t="s">
        <v>300</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272</v>
      </c>
      <c r="F63" s="144" t="s">
        <v>272</v>
      </c>
      <c r="G63" s="145" t="s">
        <v>272</v>
      </c>
      <c r="H63" s="146" t="s">
        <v>272</v>
      </c>
      <c r="I63" s="147" t="str">
        <f t="shared" ca="1" si="10"/>
        <v xml:space="preserve"> </v>
      </c>
      <c r="J63" s="147" t="b">
        <f t="shared" si="4"/>
        <v>0</v>
      </c>
      <c r="K63" s="147" t="str">
        <f t="shared" ca="1" si="11"/>
        <v xml:space="preserve"> </v>
      </c>
      <c r="L63" s="147" t="b">
        <f t="shared" si="6"/>
        <v>0</v>
      </c>
      <c r="M63" s="226">
        <v>1441</v>
      </c>
      <c r="N63" s="191"/>
      <c r="O63" s="227" t="s">
        <v>196</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272</v>
      </c>
      <c r="F64" s="144" t="s">
        <v>272</v>
      </c>
      <c r="G64" s="145" t="s">
        <v>272</v>
      </c>
      <c r="H64" s="146" t="s">
        <v>272</v>
      </c>
      <c r="I64" s="147" t="str">
        <f t="shared" ca="1" si="10"/>
        <v xml:space="preserve"> </v>
      </c>
      <c r="J64" s="147" t="b">
        <f t="shared" si="4"/>
        <v>0</v>
      </c>
      <c r="K64" s="147" t="str">
        <f t="shared" ca="1" si="11"/>
        <v xml:space="preserve"> </v>
      </c>
      <c r="L64" s="147" t="b">
        <f t="shared" si="6"/>
        <v>0</v>
      </c>
      <c r="M64" s="226">
        <v>1442</v>
      </c>
      <c r="N64" s="191"/>
      <c r="O64" s="229" t="s">
        <v>293</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272</v>
      </c>
      <c r="F65" s="144" t="s">
        <v>272</v>
      </c>
      <c r="G65" s="145" t="s">
        <v>272</v>
      </c>
      <c r="H65" s="146" t="s">
        <v>272</v>
      </c>
      <c r="I65" s="147" t="str">
        <f t="shared" ca="1" si="10"/>
        <v xml:space="preserve"> </v>
      </c>
      <c r="J65" s="147" t="b">
        <f t="shared" si="4"/>
        <v>0</v>
      </c>
      <c r="K65" s="147" t="str">
        <f t="shared" ca="1" si="11"/>
        <v xml:space="preserve"> </v>
      </c>
      <c r="L65" s="147" t="b">
        <f t="shared" si="6"/>
        <v>0</v>
      </c>
      <c r="M65" s="226">
        <v>1443</v>
      </c>
      <c r="N65" s="191"/>
      <c r="O65" s="229" t="s">
        <v>301</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272</v>
      </c>
      <c r="F66" s="144" t="s">
        <v>272</v>
      </c>
      <c r="G66" s="145" t="s">
        <v>272</v>
      </c>
      <c r="H66" s="146" t="s">
        <v>272</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272</v>
      </c>
      <c r="F67" s="144" t="s">
        <v>272</v>
      </c>
      <c r="G67" s="145" t="s">
        <v>272</v>
      </c>
      <c r="H67" s="146" t="s">
        <v>272</v>
      </c>
      <c r="I67" s="147" t="str">
        <f t="shared" ca="1" si="10"/>
        <v xml:space="preserve"> </v>
      </c>
      <c r="J67" s="147" t="b">
        <f t="shared" si="4"/>
        <v>0</v>
      </c>
      <c r="K67" s="147" t="str">
        <f t="shared" ca="1" si="11"/>
        <v xml:space="preserve"> </v>
      </c>
      <c r="L67" s="147" t="b">
        <f t="shared" si="6"/>
        <v>0</v>
      </c>
      <c r="M67" s="226">
        <v>1452</v>
      </c>
      <c r="N67" s="191"/>
      <c r="O67" s="229" t="s">
        <v>302</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272</v>
      </c>
      <c r="F68" s="144" t="s">
        <v>272</v>
      </c>
      <c r="G68" s="145" t="s">
        <v>272</v>
      </c>
      <c r="H68" s="146" t="s">
        <v>272</v>
      </c>
      <c r="I68" s="147" t="str">
        <f t="shared" ca="1" si="10"/>
        <v xml:space="preserve"> </v>
      </c>
      <c r="J68" s="147" t="b">
        <f t="shared" si="4"/>
        <v>0</v>
      </c>
      <c r="K68" s="147" t="str">
        <f t="shared" ca="1" si="11"/>
        <v xml:space="preserve"> </v>
      </c>
      <c r="L68" s="147" t="b">
        <f t="shared" si="6"/>
        <v>0</v>
      </c>
      <c r="M68" s="226">
        <v>1453</v>
      </c>
      <c r="N68" s="191"/>
      <c r="O68" s="229" t="s">
        <v>303</v>
      </c>
      <c r="P68" s="191" t="s">
        <v>14</v>
      </c>
      <c r="Q68" s="131">
        <f t="shared" si="12"/>
        <v>0</v>
      </c>
      <c r="R68" s="132"/>
    </row>
    <row r="69" spans="1:18">
      <c r="A69" s="211">
        <f t="shared" ca="1" si="7"/>
        <v>12</v>
      </c>
      <c r="B69" s="193" t="b">
        <f t="shared" si="2"/>
        <v>1</v>
      </c>
      <c r="C69" s="144" t="str">
        <f t="shared" ca="1" si="0"/>
        <v xml:space="preserve"> </v>
      </c>
      <c r="D69" s="144" t="b">
        <f t="shared" si="9"/>
        <v>0</v>
      </c>
      <c r="E69" s="144" t="s">
        <v>272</v>
      </c>
      <c r="F69" s="144" t="s">
        <v>272</v>
      </c>
      <c r="G69" s="145" t="s">
        <v>272</v>
      </c>
      <c r="H69" s="146" t="s">
        <v>272</v>
      </c>
      <c r="I69" s="147" t="str">
        <f t="shared" ca="1" si="10"/>
        <v xml:space="preserve"> </v>
      </c>
      <c r="J69" s="147" t="b">
        <f t="shared" si="4"/>
        <v>0</v>
      </c>
      <c r="K69" s="147" t="str">
        <f t="shared" ca="1" si="11"/>
        <v xml:space="preserve"> </v>
      </c>
      <c r="L69" s="147" t="b">
        <f t="shared" si="6"/>
        <v>0</v>
      </c>
      <c r="M69" s="226">
        <v>1461</v>
      </c>
      <c r="N69" s="191" t="s">
        <v>253</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272</v>
      </c>
      <c r="F70" s="144" t="s">
        <v>272</v>
      </c>
      <c r="G70" s="145" t="s">
        <v>272</v>
      </c>
      <c r="H70" s="146" t="s">
        <v>272</v>
      </c>
      <c r="I70" s="147" t="str">
        <f t="shared" ca="1" si="10"/>
        <v xml:space="preserve"> </v>
      </c>
      <c r="J70" s="147" t="b">
        <f t="shared" si="4"/>
        <v>0</v>
      </c>
      <c r="K70" s="147" t="str">
        <f t="shared" ca="1" si="11"/>
        <v xml:space="preserve"> </v>
      </c>
      <c r="L70" s="147" t="b">
        <f t="shared" si="6"/>
        <v>0</v>
      </c>
      <c r="M70" s="226">
        <v>1462</v>
      </c>
      <c r="N70" s="191" t="s">
        <v>253</v>
      </c>
      <c r="O70" s="228" t="s">
        <v>304</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272</v>
      </c>
      <c r="F71" s="144" t="s">
        <v>272</v>
      </c>
      <c r="G71" s="145" t="s">
        <v>272</v>
      </c>
      <c r="H71" s="146" t="s">
        <v>272</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305</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272</v>
      </c>
      <c r="F72" s="144" t="s">
        <v>272</v>
      </c>
      <c r="G72" s="145" t="s">
        <v>272</v>
      </c>
      <c r="H72" s="146" t="s">
        <v>272</v>
      </c>
      <c r="I72" s="147" t="str">
        <f t="shared" ca="1" si="10"/>
        <v xml:space="preserve"> </v>
      </c>
      <c r="J72" s="147" t="b">
        <f t="shared" si="16"/>
        <v>0</v>
      </c>
      <c r="K72" s="147" t="str">
        <f t="shared" ca="1" si="11"/>
        <v xml:space="preserve"> </v>
      </c>
      <c r="L72" s="147" t="b">
        <f t="shared" si="17"/>
        <v>0</v>
      </c>
      <c r="M72" s="226">
        <v>1470</v>
      </c>
      <c r="N72" s="191"/>
      <c r="O72" s="227" t="s">
        <v>197</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272</v>
      </c>
      <c r="F73" s="144" t="s">
        <v>272</v>
      </c>
      <c r="G73" s="145" t="s">
        <v>272</v>
      </c>
      <c r="H73" s="146" t="s">
        <v>272</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272</v>
      </c>
      <c r="F74" s="144" t="s">
        <v>272</v>
      </c>
      <c r="G74" s="145" t="s">
        <v>272</v>
      </c>
      <c r="H74" s="146" t="s">
        <v>272</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272</v>
      </c>
      <c r="F75" s="144" t="s">
        <v>272</v>
      </c>
      <c r="G75" s="145" t="s">
        <v>272</v>
      </c>
      <c r="H75" s="146" t="s">
        <v>272</v>
      </c>
      <c r="I75" s="147" t="str">
        <f t="shared" ca="1" si="10"/>
        <v xml:space="preserve"> </v>
      </c>
      <c r="J75" s="147" t="b">
        <f t="shared" si="16"/>
        <v>0</v>
      </c>
      <c r="K75" s="147" t="str">
        <f t="shared" ca="1" si="11"/>
        <v xml:space="preserve"> </v>
      </c>
      <c r="L75" s="147" t="b">
        <f t="shared" si="17"/>
        <v>0</v>
      </c>
      <c r="M75" s="226">
        <v>1492</v>
      </c>
      <c r="N75" s="191"/>
      <c r="O75" s="228" t="s">
        <v>306</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272</v>
      </c>
      <c r="F76" s="144" t="s">
        <v>272</v>
      </c>
      <c r="G76" s="145" t="s">
        <v>272</v>
      </c>
      <c r="H76" s="146" t="s">
        <v>272</v>
      </c>
      <c r="I76" s="147" t="str">
        <f t="shared" ca="1" si="10"/>
        <v xml:space="preserve"> </v>
      </c>
      <c r="J76" s="147" t="b">
        <f t="shared" si="16"/>
        <v>0</v>
      </c>
      <c r="K76" s="147" t="str">
        <f t="shared" ca="1" si="11"/>
        <v xml:space="preserve"> </v>
      </c>
      <c r="L76" s="147" t="b">
        <f t="shared" si="17"/>
        <v>0</v>
      </c>
      <c r="M76" s="226">
        <v>1493</v>
      </c>
      <c r="N76" s="191"/>
      <c r="O76" s="228" t="s">
        <v>307</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272</v>
      </c>
      <c r="F77" s="144" t="s">
        <v>272</v>
      </c>
      <c r="G77" s="145" t="s">
        <v>272</v>
      </c>
      <c r="H77" s="146" t="s">
        <v>272</v>
      </c>
      <c r="I77" s="147" t="str">
        <f t="shared" ca="1" si="10"/>
        <v xml:space="preserve"> </v>
      </c>
      <c r="J77" s="147" t="b">
        <f t="shared" si="16"/>
        <v>0</v>
      </c>
      <c r="K77" s="147" t="str">
        <f t="shared" ca="1" si="11"/>
        <v xml:space="preserve"> </v>
      </c>
      <c r="L77" s="147" t="b">
        <f t="shared" si="17"/>
        <v>0</v>
      </c>
      <c r="M77" s="226">
        <v>1541</v>
      </c>
      <c r="N77" s="191"/>
      <c r="O77" s="227" t="s">
        <v>198</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272</v>
      </c>
      <c r="F78" s="144" t="s">
        <v>272</v>
      </c>
      <c r="G78" s="145" t="s">
        <v>272</v>
      </c>
      <c r="H78" s="146" t="s">
        <v>272</v>
      </c>
      <c r="I78" s="147" t="str">
        <f t="shared" ca="1" si="10"/>
        <v xml:space="preserve"> </v>
      </c>
      <c r="J78" s="147" t="b">
        <f t="shared" si="16"/>
        <v>0</v>
      </c>
      <c r="K78" s="147" t="str">
        <f t="shared" ca="1" si="11"/>
        <v xml:space="preserve"> </v>
      </c>
      <c r="L78" s="147" t="b">
        <f t="shared" si="17"/>
        <v>0</v>
      </c>
      <c r="M78" s="226">
        <v>1542</v>
      </c>
      <c r="N78" s="191"/>
      <c r="O78" s="228" t="s">
        <v>308</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272</v>
      </c>
      <c r="F79" s="144" t="s">
        <v>272</v>
      </c>
      <c r="G79" s="145" t="s">
        <v>272</v>
      </c>
      <c r="H79" s="146" t="s">
        <v>272</v>
      </c>
      <c r="I79" s="147" t="str">
        <f t="shared" ca="1" si="10"/>
        <v xml:space="preserve"> </v>
      </c>
      <c r="J79" s="147" t="b">
        <f t="shared" si="16"/>
        <v>0</v>
      </c>
      <c r="K79" s="147" t="str">
        <f t="shared" ca="1" si="11"/>
        <v xml:space="preserve"> </v>
      </c>
      <c r="L79" s="147" t="b">
        <f t="shared" si="17"/>
        <v>0</v>
      </c>
      <c r="M79" s="226">
        <v>1421</v>
      </c>
      <c r="N79" s="191"/>
      <c r="O79" s="227" t="s">
        <v>199</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272</v>
      </c>
      <c r="F80" s="144" t="s">
        <v>272</v>
      </c>
      <c r="G80" s="145" t="s">
        <v>272</v>
      </c>
      <c r="H80" s="146" t="s">
        <v>272</v>
      </c>
      <c r="I80" s="147" t="str">
        <f t="shared" ca="1" si="10"/>
        <v xml:space="preserve"> </v>
      </c>
      <c r="J80" s="147" t="b">
        <f t="shared" si="16"/>
        <v>0</v>
      </c>
      <c r="K80" s="147" t="str">
        <f t="shared" ca="1" si="11"/>
        <v xml:space="preserve"> </v>
      </c>
      <c r="L80" s="147" t="b">
        <f t="shared" si="17"/>
        <v>0</v>
      </c>
      <c r="M80" s="226">
        <v>1422</v>
      </c>
      <c r="N80" s="191"/>
      <c r="O80" s="228" t="s">
        <v>309</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272</v>
      </c>
      <c r="F81" s="144" t="s">
        <v>272</v>
      </c>
      <c r="G81" s="145" t="s">
        <v>272</v>
      </c>
      <c r="H81" s="146" t="s">
        <v>272</v>
      </c>
      <c r="I81" s="147" t="str">
        <f t="shared" ca="1" si="10"/>
        <v xml:space="preserve"> </v>
      </c>
      <c r="J81" s="147" t="b">
        <f t="shared" si="16"/>
        <v>0</v>
      </c>
      <c r="K81" s="147" t="str">
        <f t="shared" ca="1" si="11"/>
        <v xml:space="preserve"> </v>
      </c>
      <c r="L81" s="147" t="b">
        <f t="shared" si="17"/>
        <v>0</v>
      </c>
      <c r="M81" s="226">
        <v>1551</v>
      </c>
      <c r="N81" s="191"/>
      <c r="O81" s="227" t="s">
        <v>200</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272</v>
      </c>
      <c r="F82" s="144" t="s">
        <v>272</v>
      </c>
      <c r="G82" s="145" t="s">
        <v>272</v>
      </c>
      <c r="H82" s="146" t="s">
        <v>272</v>
      </c>
      <c r="I82" s="147" t="str">
        <f t="shared" ca="1" si="10"/>
        <v xml:space="preserve"> </v>
      </c>
      <c r="J82" s="147" t="b">
        <f t="shared" si="16"/>
        <v>0</v>
      </c>
      <c r="K82" s="147" t="str">
        <f t="shared" ca="1" si="11"/>
        <v xml:space="preserve"> </v>
      </c>
      <c r="L82" s="147" t="b">
        <f t="shared" si="17"/>
        <v>0</v>
      </c>
      <c r="M82" s="226">
        <v>1552</v>
      </c>
      <c r="N82" s="191"/>
      <c r="O82" s="228" t="s">
        <v>310</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272</v>
      </c>
      <c r="F83" s="144" t="s">
        <v>272</v>
      </c>
      <c r="G83" s="145" t="s">
        <v>272</v>
      </c>
      <c r="H83" s="146" t="s">
        <v>272</v>
      </c>
      <c r="I83" s="147" t="str">
        <f t="shared" ca="1" si="10"/>
        <v xml:space="preserve"> </v>
      </c>
      <c r="J83" s="147" t="b">
        <f t="shared" si="16"/>
        <v>0</v>
      </c>
      <c r="K83" s="147" t="str">
        <f t="shared" ca="1" si="11"/>
        <v xml:space="preserve"> </v>
      </c>
      <c r="L83" s="147" t="b">
        <f t="shared" si="17"/>
        <v>0</v>
      </c>
      <c r="M83" s="226">
        <v>1553</v>
      </c>
      <c r="N83" s="191"/>
      <c r="O83" s="228" t="s">
        <v>311</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272</v>
      </c>
      <c r="F84" s="144" t="s">
        <v>272</v>
      </c>
      <c r="G84" s="145" t="s">
        <v>272</v>
      </c>
      <c r="H84" s="146" t="s">
        <v>272</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272</v>
      </c>
      <c r="F85" s="144" t="s">
        <v>272</v>
      </c>
      <c r="G85" s="145" t="s">
        <v>272</v>
      </c>
      <c r="H85" s="146" t="s">
        <v>272</v>
      </c>
      <c r="I85" s="147" t="str">
        <f t="shared" ca="1" si="10"/>
        <v xml:space="preserve"> </v>
      </c>
      <c r="J85" s="147" t="b">
        <f t="shared" si="16"/>
        <v>0</v>
      </c>
      <c r="K85" s="147" t="str">
        <f t="shared" ca="1" si="11"/>
        <v xml:space="preserve"> </v>
      </c>
      <c r="L85" s="147" t="b">
        <f t="shared" si="17"/>
        <v>0</v>
      </c>
      <c r="M85" s="226">
        <v>1511</v>
      </c>
      <c r="N85" s="191"/>
      <c r="O85" s="228" t="s">
        <v>312</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272</v>
      </c>
      <c r="F86" s="144" t="s">
        <v>272</v>
      </c>
      <c r="G86" s="145" t="s">
        <v>272</v>
      </c>
      <c r="H86" s="146" t="s">
        <v>272</v>
      </c>
      <c r="I86" s="147" t="str">
        <f t="shared" ca="1" si="10"/>
        <v xml:space="preserve"> </v>
      </c>
      <c r="J86" s="147" t="b">
        <f t="shared" si="16"/>
        <v>0</v>
      </c>
      <c r="K86" s="147" t="str">
        <f t="shared" ca="1" si="11"/>
        <v xml:space="preserve"> </v>
      </c>
      <c r="L86" s="147" t="b">
        <f t="shared" si="17"/>
        <v>0</v>
      </c>
      <c r="M86" s="226">
        <v>1512</v>
      </c>
      <c r="N86" s="191"/>
      <c r="O86" s="228" t="s">
        <v>313</v>
      </c>
      <c r="P86" s="191" t="s">
        <v>14</v>
      </c>
      <c r="Q86" s="131">
        <f t="shared" si="12"/>
        <v>0</v>
      </c>
      <c r="R86" s="132"/>
    </row>
    <row r="87" spans="1:18">
      <c r="A87" s="211">
        <f t="shared" ca="1" si="15"/>
        <v>14</v>
      </c>
      <c r="B87" s="193" t="b">
        <f t="shared" si="13"/>
        <v>1</v>
      </c>
      <c r="C87" s="144">
        <f t="shared" ca="1" si="14"/>
        <v>8</v>
      </c>
      <c r="D87" s="144" t="b">
        <f t="shared" si="9"/>
        <v>1</v>
      </c>
      <c r="E87" s="144" t="s">
        <v>272</v>
      </c>
      <c r="F87" s="144" t="s">
        <v>272</v>
      </c>
      <c r="G87" s="145" t="s">
        <v>272</v>
      </c>
      <c r="H87" s="146" t="s">
        <v>272</v>
      </c>
      <c r="I87" s="147">
        <f t="shared" ca="1" si="10"/>
        <v>4</v>
      </c>
      <c r="J87" s="147" t="b">
        <f t="shared" si="16"/>
        <v>1</v>
      </c>
      <c r="K87" s="147" t="str">
        <f t="shared" ca="1" si="11"/>
        <v xml:space="preserve"> </v>
      </c>
      <c r="L87" s="147" t="b">
        <f t="shared" si="17"/>
        <v>0</v>
      </c>
      <c r="M87" s="226">
        <v>1901</v>
      </c>
      <c r="N87" s="191" t="s">
        <v>253</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272</v>
      </c>
      <c r="F88" s="144" t="s">
        <v>272</v>
      </c>
      <c r="G88" s="145" t="s">
        <v>272</v>
      </c>
      <c r="H88" s="146" t="s">
        <v>272</v>
      </c>
      <c r="I88" s="147" t="str">
        <f t="shared" ca="1" si="10"/>
        <v xml:space="preserve"> </v>
      </c>
      <c r="J88" s="147" t="b">
        <f t="shared" si="16"/>
        <v>0</v>
      </c>
      <c r="K88" s="147" t="str">
        <f t="shared" ca="1" si="11"/>
        <v xml:space="preserve"> </v>
      </c>
      <c r="L88" s="147" t="b">
        <f t="shared" si="17"/>
        <v>0</v>
      </c>
      <c r="M88" s="226">
        <v>1902</v>
      </c>
      <c r="N88" s="191" t="s">
        <v>462</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272</v>
      </c>
      <c r="F89" s="144" t="s">
        <v>272</v>
      </c>
      <c r="G89" s="145" t="s">
        <v>272</v>
      </c>
      <c r="H89" s="146" t="s">
        <v>272</v>
      </c>
      <c r="I89" s="147" t="str">
        <f t="shared" ca="1" si="10"/>
        <v xml:space="preserve"> </v>
      </c>
      <c r="J89" s="147" t="b">
        <f t="shared" si="16"/>
        <v>0</v>
      </c>
      <c r="K89" s="147" t="str">
        <f t="shared" ca="1" si="11"/>
        <v xml:space="preserve"> </v>
      </c>
      <c r="L89" s="147" t="b">
        <f t="shared" si="17"/>
        <v>0</v>
      </c>
      <c r="M89" s="226">
        <v>1903</v>
      </c>
      <c r="N89" s="191"/>
      <c r="O89" s="227" t="s">
        <v>201</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272</v>
      </c>
      <c r="F90" s="144" t="s">
        <v>272</v>
      </c>
      <c r="G90" s="145" t="s">
        <v>272</v>
      </c>
      <c r="H90" s="146" t="s">
        <v>272</v>
      </c>
      <c r="I90" s="147" t="str">
        <f t="shared" ca="1" si="10"/>
        <v xml:space="preserve"> </v>
      </c>
      <c r="J90" s="147" t="b">
        <f t="shared" si="16"/>
        <v>0</v>
      </c>
      <c r="K90" s="147" t="str">
        <f t="shared" ca="1" si="11"/>
        <v xml:space="preserve"> </v>
      </c>
      <c r="L90" s="147" t="b">
        <f t="shared" si="17"/>
        <v>0</v>
      </c>
      <c r="M90" s="226">
        <v>1904</v>
      </c>
      <c r="N90" s="191"/>
      <c r="O90" s="227" t="s">
        <v>202</v>
      </c>
      <c r="P90" s="191" t="s">
        <v>11</v>
      </c>
      <c r="Q90" s="131">
        <f t="shared" si="12"/>
        <v>0</v>
      </c>
      <c r="R90" s="132"/>
    </row>
    <row r="91" spans="1:18">
      <c r="A91" s="211" t="s">
        <v>272</v>
      </c>
      <c r="B91" s="193" t="s">
        <v>389</v>
      </c>
      <c r="C91" s="144">
        <f t="shared" ca="1" si="14"/>
        <v>9</v>
      </c>
      <c r="D91" s="144" t="b">
        <f t="shared" si="9"/>
        <v>1</v>
      </c>
      <c r="E91" s="144" t="s">
        <v>272</v>
      </c>
      <c r="F91" s="144" t="s">
        <v>272</v>
      </c>
      <c r="G91" s="145" t="s">
        <v>272</v>
      </c>
      <c r="H91" s="146" t="s">
        <v>272</v>
      </c>
      <c r="I91" s="147" t="s">
        <v>272</v>
      </c>
      <c r="J91" s="147" t="s">
        <v>272</v>
      </c>
      <c r="K91" s="147" t="s">
        <v>272</v>
      </c>
      <c r="L91" s="147" t="s">
        <v>272</v>
      </c>
      <c r="N91" s="104"/>
      <c r="O91" s="100" t="s">
        <v>235</v>
      </c>
      <c r="Q91" s="131">
        <f>SUMIF(P47:P90,"借",Q47:Q90)-SUMIF(P47:P90,"貸",Q47:Q90)</f>
        <v>50000</v>
      </c>
      <c r="R91" s="132"/>
    </row>
    <row r="92" spans="1:18" s="123" customFormat="1" hidden="1">
      <c r="A92" s="211" t="s">
        <v>272</v>
      </c>
      <c r="B92" s="193" t="s">
        <v>389</v>
      </c>
      <c r="C92" s="144">
        <f t="shared" ca="1" si="14"/>
        <v>10</v>
      </c>
      <c r="D92" s="149" t="b">
        <f>D91</f>
        <v>1</v>
      </c>
      <c r="E92" s="144" t="s">
        <v>272</v>
      </c>
      <c r="F92" s="144" t="s">
        <v>272</v>
      </c>
      <c r="G92" s="145" t="s">
        <v>272</v>
      </c>
      <c r="H92" s="146" t="s">
        <v>272</v>
      </c>
      <c r="I92" s="147" t="s">
        <v>272</v>
      </c>
      <c r="J92" s="147" t="s">
        <v>272</v>
      </c>
      <c r="K92" s="147" t="s">
        <v>272</v>
      </c>
      <c r="L92" s="147" t="s">
        <v>272</v>
      </c>
      <c r="M92" s="121"/>
      <c r="N92" s="121"/>
      <c r="O92" s="156"/>
      <c r="P92" s="122"/>
      <c r="Q92" s="133"/>
      <c r="R92" s="134"/>
    </row>
    <row r="93" spans="1:18" ht="17.5" thickBot="1">
      <c r="A93" s="211" t="s">
        <v>272</v>
      </c>
      <c r="B93" s="193" t="s">
        <v>389</v>
      </c>
      <c r="C93" s="144">
        <f>MAX($D$1,$F$1)</f>
        <v>13</v>
      </c>
      <c r="D93" s="144" t="b">
        <f>Q93&lt;&gt;0</f>
        <v>1</v>
      </c>
      <c r="E93" s="144" t="s">
        <v>272</v>
      </c>
      <c r="F93" s="144" t="s">
        <v>272</v>
      </c>
      <c r="G93" s="145" t="s">
        <v>272</v>
      </c>
      <c r="H93" s="146" t="s">
        <v>272</v>
      </c>
      <c r="I93" s="147" t="s">
        <v>272</v>
      </c>
      <c r="J93" s="147" t="s">
        <v>272</v>
      </c>
      <c r="K93" s="147" t="s">
        <v>272</v>
      </c>
      <c r="L93" s="147" t="s">
        <v>272</v>
      </c>
      <c r="M93" s="115"/>
      <c r="N93" s="115"/>
      <c r="O93" s="157" t="s">
        <v>242</v>
      </c>
      <c r="P93" s="117"/>
      <c r="Q93" s="131">
        <f>Q44+Q91</f>
        <v>330600</v>
      </c>
      <c r="R93" s="132"/>
    </row>
    <row r="94" spans="1:18">
      <c r="A94" s="211" t="s">
        <v>272</v>
      </c>
      <c r="B94" s="193" t="s">
        <v>389</v>
      </c>
      <c r="C94" s="144" t="s">
        <v>272</v>
      </c>
      <c r="D94" s="144" t="s">
        <v>272</v>
      </c>
      <c r="E94" s="144">
        <f ca="1">IF(F94,COUNTIF(OFFSET(F94,ROW()*-1+3,,ROW()-2),TRUE)," ")</f>
        <v>1</v>
      </c>
      <c r="F94" s="144" t="b">
        <f>F120</f>
        <v>1</v>
      </c>
      <c r="G94" s="145" t="s">
        <v>272</v>
      </c>
      <c r="H94" s="146" t="s">
        <v>272</v>
      </c>
      <c r="I94" s="147" t="s">
        <v>272</v>
      </c>
      <c r="J94" s="147" t="s">
        <v>272</v>
      </c>
      <c r="K94" s="147" t="s">
        <v>272</v>
      </c>
      <c r="L94" s="147" t="s">
        <v>272</v>
      </c>
      <c r="N94" s="104"/>
      <c r="O94" s="100" t="s">
        <v>237</v>
      </c>
      <c r="Q94" s="131"/>
      <c r="R94" s="132"/>
    </row>
    <row r="95" spans="1:18">
      <c r="A95" s="211" t="str">
        <f t="shared" ca="1" si="15"/>
        <v xml:space="preserve"> </v>
      </c>
      <c r="B95" s="193" t="b">
        <f t="shared" si="13"/>
        <v>0</v>
      </c>
      <c r="C95" s="144" t="s">
        <v>272</v>
      </c>
      <c r="D95" s="144" t="s">
        <v>272</v>
      </c>
      <c r="E95" s="144" t="str">
        <f t="shared" ref="E95:E158" ca="1" si="18">IF(F95,COUNTIF(OFFSET(F95,ROW()*-1+3,,ROW()-2),TRUE)," ")</f>
        <v xml:space="preserve"> </v>
      </c>
      <c r="F95" s="144" t="b">
        <f>Q95&lt;&gt;0</f>
        <v>0</v>
      </c>
      <c r="G95" s="145" t="s">
        <v>272</v>
      </c>
      <c r="H95" s="146" t="s">
        <v>272</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272</v>
      </c>
      <c r="D96" s="144" t="s">
        <v>272</v>
      </c>
      <c r="E96" s="144" t="str">
        <f t="shared" ca="1" si="18"/>
        <v xml:space="preserve"> </v>
      </c>
      <c r="F96" s="144" t="b">
        <f t="shared" ref="F96:F120" si="21">Q96&lt;&gt;0</f>
        <v>0</v>
      </c>
      <c r="G96" s="145" t="s">
        <v>272</v>
      </c>
      <c r="H96" s="146" t="s">
        <v>272</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272</v>
      </c>
      <c r="D97" s="144" t="s">
        <v>272</v>
      </c>
      <c r="E97" s="144" t="str">
        <f t="shared" ca="1" si="18"/>
        <v xml:space="preserve"> </v>
      </c>
      <c r="F97" s="144" t="b">
        <f t="shared" si="21"/>
        <v>0</v>
      </c>
      <c r="G97" s="145" t="s">
        <v>272</v>
      </c>
      <c r="H97" s="146" t="s">
        <v>272</v>
      </c>
      <c r="I97" s="147" t="str">
        <f t="shared" ca="1" si="22"/>
        <v xml:space="preserve"> </v>
      </c>
      <c r="J97" s="147" t="b">
        <f t="shared" si="16"/>
        <v>0</v>
      </c>
      <c r="K97" s="147" t="str">
        <f t="shared" ca="1" si="19"/>
        <v xml:space="preserve"> </v>
      </c>
      <c r="L97" s="147" t="b">
        <f t="shared" si="17"/>
        <v>0</v>
      </c>
      <c r="M97" s="226">
        <v>2113</v>
      </c>
      <c r="N97" s="191"/>
      <c r="O97" s="227" t="s">
        <v>203</v>
      </c>
      <c r="P97" s="191" t="s">
        <v>14</v>
      </c>
      <c r="Q97" s="131">
        <f t="shared" si="20"/>
        <v>0</v>
      </c>
      <c r="R97" s="132"/>
    </row>
    <row r="98" spans="1:18">
      <c r="A98" s="211" t="str">
        <f t="shared" ca="1" si="15"/>
        <v xml:space="preserve"> </v>
      </c>
      <c r="B98" s="193" t="b">
        <f t="shared" si="13"/>
        <v>0</v>
      </c>
      <c r="C98" s="144" t="s">
        <v>272</v>
      </c>
      <c r="D98" s="144" t="s">
        <v>272</v>
      </c>
      <c r="E98" s="144" t="str">
        <f t="shared" ca="1" si="18"/>
        <v xml:space="preserve"> </v>
      </c>
      <c r="F98" s="144" t="b">
        <f t="shared" si="21"/>
        <v>0</v>
      </c>
      <c r="G98" s="145" t="s">
        <v>272</v>
      </c>
      <c r="H98" s="146" t="s">
        <v>272</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272</v>
      </c>
      <c r="D99" s="144" t="s">
        <v>272</v>
      </c>
      <c r="E99" s="144" t="str">
        <f t="shared" ca="1" si="18"/>
        <v xml:space="preserve"> </v>
      </c>
      <c r="F99" s="144" t="b">
        <f t="shared" si="21"/>
        <v>0</v>
      </c>
      <c r="G99" s="145" t="s">
        <v>272</v>
      </c>
      <c r="H99" s="146" t="s">
        <v>272</v>
      </c>
      <c r="I99" s="147" t="str">
        <f t="shared" ca="1" si="22"/>
        <v xml:space="preserve"> </v>
      </c>
      <c r="J99" s="147" t="b">
        <f t="shared" si="16"/>
        <v>0</v>
      </c>
      <c r="K99" s="147" t="str">
        <f t="shared" ca="1" si="19"/>
        <v xml:space="preserve"> </v>
      </c>
      <c r="L99" s="147" t="b">
        <f t="shared" si="17"/>
        <v>0</v>
      </c>
      <c r="M99" s="226">
        <v>2140</v>
      </c>
      <c r="N99" s="191"/>
      <c r="O99" s="227" t="s">
        <v>204</v>
      </c>
      <c r="P99" s="191" t="s">
        <v>14</v>
      </c>
      <c r="Q99" s="131">
        <f t="shared" si="20"/>
        <v>0</v>
      </c>
      <c r="R99" s="132"/>
    </row>
    <row r="100" spans="1:18">
      <c r="A100" s="211" t="str">
        <f t="shared" ca="1" si="15"/>
        <v xml:space="preserve"> </v>
      </c>
      <c r="B100" s="193" t="b">
        <f t="shared" si="13"/>
        <v>0</v>
      </c>
      <c r="C100" s="144" t="s">
        <v>272</v>
      </c>
      <c r="D100" s="144" t="s">
        <v>272</v>
      </c>
      <c r="E100" s="144" t="str">
        <f t="shared" ca="1" si="18"/>
        <v xml:space="preserve"> </v>
      </c>
      <c r="F100" s="144" t="b">
        <f t="shared" si="21"/>
        <v>0</v>
      </c>
      <c r="G100" s="145" t="s">
        <v>272</v>
      </c>
      <c r="H100" s="146" t="s">
        <v>272</v>
      </c>
      <c r="I100" s="147" t="str">
        <f t="shared" ca="1" si="22"/>
        <v xml:space="preserve"> </v>
      </c>
      <c r="J100" s="147" t="b">
        <f t="shared" si="16"/>
        <v>0</v>
      </c>
      <c r="K100" s="147" t="str">
        <f t="shared" ca="1" si="19"/>
        <v xml:space="preserve"> </v>
      </c>
      <c r="L100" s="147" t="b">
        <f t="shared" si="17"/>
        <v>0</v>
      </c>
      <c r="M100" s="226">
        <v>2150</v>
      </c>
      <c r="N100" s="191"/>
      <c r="O100" s="227" t="s">
        <v>205</v>
      </c>
      <c r="P100" s="191" t="s">
        <v>14</v>
      </c>
      <c r="Q100" s="131">
        <f t="shared" si="20"/>
        <v>0</v>
      </c>
      <c r="R100" s="132"/>
    </row>
    <row r="101" spans="1:18">
      <c r="A101" s="211" t="str">
        <f t="shared" ca="1" si="15"/>
        <v xml:space="preserve"> </v>
      </c>
      <c r="B101" s="193" t="b">
        <f t="shared" si="13"/>
        <v>0</v>
      </c>
      <c r="C101" s="144" t="s">
        <v>272</v>
      </c>
      <c r="D101" s="144" t="s">
        <v>272</v>
      </c>
      <c r="E101" s="144" t="str">
        <f t="shared" ca="1" si="18"/>
        <v xml:space="preserve"> </v>
      </c>
      <c r="F101" s="144" t="b">
        <f t="shared" si="21"/>
        <v>0</v>
      </c>
      <c r="G101" s="145" t="s">
        <v>272</v>
      </c>
      <c r="H101" s="146" t="s">
        <v>272</v>
      </c>
      <c r="I101" s="147" t="str">
        <f t="shared" ca="1" si="22"/>
        <v xml:space="preserve"> </v>
      </c>
      <c r="J101" s="147" t="b">
        <f t="shared" si="16"/>
        <v>0</v>
      </c>
      <c r="K101" s="147" t="str">
        <f t="shared" ca="1" si="19"/>
        <v xml:space="preserve"> </v>
      </c>
      <c r="L101" s="147" t="b">
        <f t="shared" si="17"/>
        <v>0</v>
      </c>
      <c r="M101" s="226">
        <v>2170</v>
      </c>
      <c r="N101" s="191"/>
      <c r="O101" s="227" t="s">
        <v>206</v>
      </c>
      <c r="P101" s="191" t="s">
        <v>14</v>
      </c>
      <c r="Q101" s="131">
        <f t="shared" si="20"/>
        <v>0</v>
      </c>
      <c r="R101" s="132"/>
    </row>
    <row r="102" spans="1:18">
      <c r="A102" s="211" t="str">
        <f t="shared" ca="1" si="15"/>
        <v xml:space="preserve"> </v>
      </c>
      <c r="B102" s="193" t="b">
        <f t="shared" si="13"/>
        <v>0</v>
      </c>
      <c r="C102" s="144" t="s">
        <v>272</v>
      </c>
      <c r="D102" s="144" t="s">
        <v>272</v>
      </c>
      <c r="E102" s="144" t="str">
        <f t="shared" ca="1" si="18"/>
        <v xml:space="preserve"> </v>
      </c>
      <c r="F102" s="144" t="b">
        <f t="shared" si="21"/>
        <v>0</v>
      </c>
      <c r="G102" s="145" t="s">
        <v>272</v>
      </c>
      <c r="H102" s="146" t="s">
        <v>272</v>
      </c>
      <c r="I102" s="147" t="str">
        <f t="shared" ca="1" si="22"/>
        <v xml:space="preserve"> </v>
      </c>
      <c r="J102" s="147" t="b">
        <f t="shared" si="16"/>
        <v>0</v>
      </c>
      <c r="K102" s="147" t="str">
        <f t="shared" ca="1" si="19"/>
        <v xml:space="preserve"> </v>
      </c>
      <c r="L102" s="147" t="b">
        <f t="shared" si="17"/>
        <v>0</v>
      </c>
      <c r="M102" s="226">
        <v>2180</v>
      </c>
      <c r="N102" s="191"/>
      <c r="O102" s="227" t="s">
        <v>207</v>
      </c>
      <c r="P102" s="191" t="s">
        <v>14</v>
      </c>
      <c r="Q102" s="131">
        <f t="shared" si="20"/>
        <v>0</v>
      </c>
      <c r="R102" s="132"/>
    </row>
    <row r="103" spans="1:18">
      <c r="A103" s="211" t="str">
        <f t="shared" ca="1" si="15"/>
        <v xml:space="preserve"> </v>
      </c>
      <c r="B103" s="193" t="b">
        <f t="shared" si="13"/>
        <v>0</v>
      </c>
      <c r="C103" s="144" t="s">
        <v>272</v>
      </c>
      <c r="D103" s="144" t="s">
        <v>272</v>
      </c>
      <c r="E103" s="144" t="str">
        <f t="shared" ca="1" si="18"/>
        <v xml:space="preserve"> </v>
      </c>
      <c r="F103" s="144" t="b">
        <f t="shared" si="21"/>
        <v>0</v>
      </c>
      <c r="G103" s="145" t="s">
        <v>272</v>
      </c>
      <c r="H103" s="146" t="s">
        <v>272</v>
      </c>
      <c r="I103" s="147" t="str">
        <f t="shared" ca="1" si="22"/>
        <v xml:space="preserve"> </v>
      </c>
      <c r="J103" s="147" t="b">
        <f t="shared" si="16"/>
        <v>0</v>
      </c>
      <c r="K103" s="147" t="str">
        <f t="shared" ca="1" si="19"/>
        <v xml:space="preserve"> </v>
      </c>
      <c r="L103" s="147" t="b">
        <f t="shared" si="17"/>
        <v>0</v>
      </c>
      <c r="M103" s="226">
        <v>2126</v>
      </c>
      <c r="N103" s="191"/>
      <c r="O103" s="227" t="s">
        <v>208</v>
      </c>
      <c r="P103" s="191" t="s">
        <v>14</v>
      </c>
      <c r="Q103" s="131">
        <f t="shared" si="20"/>
        <v>0</v>
      </c>
      <c r="R103" s="132"/>
    </row>
    <row r="104" spans="1:18">
      <c r="A104" s="211" t="str">
        <f t="shared" ca="1" si="15"/>
        <v xml:space="preserve"> </v>
      </c>
      <c r="B104" s="193" t="b">
        <f t="shared" si="13"/>
        <v>0</v>
      </c>
      <c r="C104" s="144" t="s">
        <v>272</v>
      </c>
      <c r="D104" s="144" t="s">
        <v>272</v>
      </c>
      <c r="E104" s="144" t="str">
        <f t="shared" ca="1" si="18"/>
        <v xml:space="preserve"> </v>
      </c>
      <c r="F104" s="144" t="b">
        <f t="shared" si="21"/>
        <v>0</v>
      </c>
      <c r="G104" s="145" t="s">
        <v>272</v>
      </c>
      <c r="H104" s="146" t="s">
        <v>272</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272</v>
      </c>
      <c r="D105" s="144" t="s">
        <v>272</v>
      </c>
      <c r="E105" s="144" t="str">
        <f t="shared" ca="1" si="18"/>
        <v xml:space="preserve"> </v>
      </c>
      <c r="F105" s="144" t="b">
        <f t="shared" si="21"/>
        <v>0</v>
      </c>
      <c r="G105" s="145" t="s">
        <v>272</v>
      </c>
      <c r="H105" s="146" t="s">
        <v>272</v>
      </c>
      <c r="I105" s="147" t="str">
        <f t="shared" ca="1" si="22"/>
        <v xml:space="preserve"> </v>
      </c>
      <c r="J105" s="147" t="b">
        <f t="shared" si="16"/>
        <v>0</v>
      </c>
      <c r="K105" s="147" t="str">
        <f t="shared" ca="1" si="19"/>
        <v xml:space="preserve"> </v>
      </c>
      <c r="L105" s="147" t="b">
        <f t="shared" si="17"/>
        <v>0</v>
      </c>
      <c r="M105" s="226">
        <v>2121</v>
      </c>
      <c r="N105" s="191" t="s">
        <v>253</v>
      </c>
      <c r="O105" s="227" t="s">
        <v>36</v>
      </c>
      <c r="P105" s="191" t="s">
        <v>14</v>
      </c>
      <c r="Q105" s="131">
        <f t="shared" si="20"/>
        <v>0</v>
      </c>
      <c r="R105" s="132"/>
    </row>
    <row r="106" spans="1:18">
      <c r="A106" s="211">
        <f t="shared" ca="1" si="15"/>
        <v>16</v>
      </c>
      <c r="B106" s="193" t="b">
        <f t="shared" si="13"/>
        <v>1</v>
      </c>
      <c r="C106" s="144" t="s">
        <v>272</v>
      </c>
      <c r="D106" s="144" t="s">
        <v>272</v>
      </c>
      <c r="E106" s="144">
        <f t="shared" ca="1" si="18"/>
        <v>2</v>
      </c>
      <c r="F106" s="144" t="b">
        <f t="shared" si="21"/>
        <v>1</v>
      </c>
      <c r="G106" s="145" t="s">
        <v>272</v>
      </c>
      <c r="H106" s="146" t="s">
        <v>272</v>
      </c>
      <c r="I106" s="147" t="str">
        <f t="shared" ca="1" si="22"/>
        <v xml:space="preserve"> </v>
      </c>
      <c r="J106" s="147" t="b">
        <f t="shared" si="16"/>
        <v>0</v>
      </c>
      <c r="K106" s="147">
        <f t="shared" ca="1" si="19"/>
        <v>1</v>
      </c>
      <c r="L106" s="147" t="b">
        <f t="shared" si="17"/>
        <v>1</v>
      </c>
      <c r="M106" s="226">
        <v>2131</v>
      </c>
      <c r="N106" s="191" t="s">
        <v>253</v>
      </c>
      <c r="O106" s="227" t="s">
        <v>37</v>
      </c>
      <c r="P106" s="191" t="s">
        <v>14</v>
      </c>
      <c r="Q106" s="131">
        <f t="shared" si="20"/>
        <v>5000</v>
      </c>
      <c r="R106" s="132"/>
    </row>
    <row r="107" spans="1:18">
      <c r="A107" s="211">
        <f t="shared" ca="1" si="15"/>
        <v>17</v>
      </c>
      <c r="B107" s="193" t="b">
        <f t="shared" si="13"/>
        <v>1</v>
      </c>
      <c r="C107" s="144" t="s">
        <v>272</v>
      </c>
      <c r="D107" s="144" t="s">
        <v>272</v>
      </c>
      <c r="E107" s="144" t="str">
        <f t="shared" ca="1" si="18"/>
        <v xml:space="preserve"> </v>
      </c>
      <c r="F107" s="144" t="b">
        <f t="shared" si="21"/>
        <v>0</v>
      </c>
      <c r="G107" s="145" t="s">
        <v>272</v>
      </c>
      <c r="H107" s="146" t="s">
        <v>272</v>
      </c>
      <c r="I107" s="147" t="str">
        <f t="shared" ca="1" si="22"/>
        <v xml:space="preserve"> </v>
      </c>
      <c r="J107" s="147" t="b">
        <f t="shared" si="16"/>
        <v>0</v>
      </c>
      <c r="K107" s="147" t="str">
        <f t="shared" ca="1" si="19"/>
        <v xml:space="preserve"> </v>
      </c>
      <c r="L107" s="147" t="b">
        <f t="shared" si="17"/>
        <v>0</v>
      </c>
      <c r="M107" s="226">
        <v>2132</v>
      </c>
      <c r="N107" s="191" t="s">
        <v>333</v>
      </c>
      <c r="O107" s="227" t="s">
        <v>38</v>
      </c>
      <c r="P107" s="191" t="s">
        <v>14</v>
      </c>
      <c r="Q107" s="131">
        <f t="shared" si="20"/>
        <v>0</v>
      </c>
      <c r="R107" s="132"/>
    </row>
    <row r="108" spans="1:18">
      <c r="A108" s="211" t="str">
        <f t="shared" ca="1" si="15"/>
        <v xml:space="preserve"> </v>
      </c>
      <c r="B108" s="193" t="b">
        <f t="shared" si="13"/>
        <v>0</v>
      </c>
      <c r="C108" s="144" t="s">
        <v>272</v>
      </c>
      <c r="D108" s="144" t="s">
        <v>272</v>
      </c>
      <c r="E108" s="144" t="str">
        <f t="shared" ca="1" si="18"/>
        <v xml:space="preserve"> </v>
      </c>
      <c r="F108" s="144" t="b">
        <f t="shared" si="21"/>
        <v>0</v>
      </c>
      <c r="G108" s="145" t="s">
        <v>272</v>
      </c>
      <c r="H108" s="146" t="s">
        <v>272</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272</v>
      </c>
      <c r="D109" s="144" t="s">
        <v>272</v>
      </c>
      <c r="E109" s="144" t="str">
        <f t="shared" ca="1" si="18"/>
        <v xml:space="preserve"> </v>
      </c>
      <c r="F109" s="144" t="b">
        <f t="shared" si="21"/>
        <v>0</v>
      </c>
      <c r="G109" s="145" t="s">
        <v>272</v>
      </c>
      <c r="H109" s="146" t="s">
        <v>272</v>
      </c>
      <c r="I109" s="147" t="str">
        <f t="shared" ca="1" si="22"/>
        <v xml:space="preserve"> </v>
      </c>
      <c r="J109" s="147" t="b">
        <f t="shared" si="16"/>
        <v>0</v>
      </c>
      <c r="K109" s="147" t="str">
        <f t="shared" ca="1" si="19"/>
        <v xml:space="preserve"> </v>
      </c>
      <c r="L109" s="147" t="b">
        <f t="shared" si="17"/>
        <v>0</v>
      </c>
      <c r="M109" s="226">
        <v>2134</v>
      </c>
      <c r="N109" s="191" t="s">
        <v>253</v>
      </c>
      <c r="O109" s="227" t="s">
        <v>43</v>
      </c>
      <c r="P109" s="191" t="s">
        <v>14</v>
      </c>
      <c r="Q109" s="131">
        <f t="shared" si="20"/>
        <v>0</v>
      </c>
      <c r="R109" s="132"/>
    </row>
    <row r="110" spans="1:18">
      <c r="A110" s="211" t="str">
        <f t="shared" ca="1" si="15"/>
        <v xml:space="preserve"> </v>
      </c>
      <c r="B110" s="193" t="b">
        <f t="shared" si="13"/>
        <v>0</v>
      </c>
      <c r="C110" s="144" t="s">
        <v>272</v>
      </c>
      <c r="D110" s="144" t="s">
        <v>272</v>
      </c>
      <c r="E110" s="144" t="str">
        <f t="shared" ca="1" si="18"/>
        <v xml:space="preserve"> </v>
      </c>
      <c r="F110" s="144" t="b">
        <f t="shared" si="21"/>
        <v>0</v>
      </c>
      <c r="G110" s="145" t="s">
        <v>272</v>
      </c>
      <c r="H110" s="146" t="s">
        <v>272</v>
      </c>
      <c r="I110" s="147" t="str">
        <f t="shared" ca="1" si="22"/>
        <v xml:space="preserve"> </v>
      </c>
      <c r="J110" s="147" t="b">
        <f t="shared" si="16"/>
        <v>0</v>
      </c>
      <c r="K110" s="147" t="str">
        <f t="shared" ca="1" si="19"/>
        <v xml:space="preserve"> </v>
      </c>
      <c r="L110" s="147" t="b">
        <f t="shared" si="17"/>
        <v>0</v>
      </c>
      <c r="M110" s="226">
        <v>2135</v>
      </c>
      <c r="N110" s="191"/>
      <c r="O110" s="227" t="s">
        <v>209</v>
      </c>
      <c r="P110" s="191" t="s">
        <v>14</v>
      </c>
      <c r="Q110" s="131">
        <f t="shared" si="20"/>
        <v>0</v>
      </c>
      <c r="R110" s="132"/>
    </row>
    <row r="111" spans="1:18">
      <c r="A111" s="211">
        <f t="shared" ca="1" si="15"/>
        <v>19</v>
      </c>
      <c r="B111" s="193" t="b">
        <f t="shared" si="13"/>
        <v>1</v>
      </c>
      <c r="C111" s="144" t="s">
        <v>272</v>
      </c>
      <c r="D111" s="144" t="s">
        <v>272</v>
      </c>
      <c r="E111" s="144" t="str">
        <f t="shared" ca="1" si="18"/>
        <v xml:space="preserve"> </v>
      </c>
      <c r="F111" s="144" t="b">
        <f t="shared" si="21"/>
        <v>0</v>
      </c>
      <c r="G111" s="145" t="s">
        <v>272</v>
      </c>
      <c r="H111" s="146" t="s">
        <v>272</v>
      </c>
      <c r="I111" s="147" t="str">
        <f t="shared" ca="1" si="22"/>
        <v xml:space="preserve"> </v>
      </c>
      <c r="J111" s="147" t="b">
        <f t="shared" si="16"/>
        <v>0</v>
      </c>
      <c r="K111" s="147" t="str">
        <f t="shared" ca="1" si="19"/>
        <v xml:space="preserve"> </v>
      </c>
      <c r="L111" s="147" t="b">
        <f t="shared" si="17"/>
        <v>0</v>
      </c>
      <c r="M111" s="226">
        <v>2137</v>
      </c>
      <c r="N111" s="191" t="s">
        <v>333</v>
      </c>
      <c r="O111" s="227" t="s">
        <v>40</v>
      </c>
      <c r="P111" s="191" t="s">
        <v>14</v>
      </c>
      <c r="Q111" s="131">
        <f t="shared" si="20"/>
        <v>0</v>
      </c>
      <c r="R111" s="132"/>
    </row>
    <row r="112" spans="1:18">
      <c r="A112" s="211" t="str">
        <f t="shared" ca="1" si="15"/>
        <v xml:space="preserve"> </v>
      </c>
      <c r="B112" s="193" t="b">
        <f t="shared" si="13"/>
        <v>0</v>
      </c>
      <c r="C112" s="144" t="s">
        <v>272</v>
      </c>
      <c r="D112" s="144" t="s">
        <v>272</v>
      </c>
      <c r="E112" s="144" t="str">
        <f t="shared" ca="1" si="18"/>
        <v xml:space="preserve"> </v>
      </c>
      <c r="F112" s="144" t="b">
        <f t="shared" si="21"/>
        <v>0</v>
      </c>
      <c r="G112" s="145" t="s">
        <v>272</v>
      </c>
      <c r="H112" s="146" t="s">
        <v>272</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272</v>
      </c>
      <c r="D113" s="144" t="s">
        <v>272</v>
      </c>
      <c r="E113" s="144" t="str">
        <f t="shared" ca="1" si="18"/>
        <v xml:space="preserve"> </v>
      </c>
      <c r="F113" s="144" t="b">
        <f t="shared" si="21"/>
        <v>0</v>
      </c>
      <c r="G113" s="145" t="s">
        <v>272</v>
      </c>
      <c r="H113" s="146" t="s">
        <v>272</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272</v>
      </c>
      <c r="D114" s="144" t="s">
        <v>272</v>
      </c>
      <c r="E114" s="144" t="str">
        <f t="shared" ca="1" si="18"/>
        <v xml:space="preserve"> </v>
      </c>
      <c r="F114" s="144" t="b">
        <f t="shared" si="21"/>
        <v>0</v>
      </c>
      <c r="G114" s="145" t="s">
        <v>272</v>
      </c>
      <c r="H114" s="146" t="s">
        <v>272</v>
      </c>
      <c r="I114" s="147" t="str">
        <f t="shared" ca="1" si="22"/>
        <v xml:space="preserve"> </v>
      </c>
      <c r="J114" s="147" t="b">
        <f t="shared" si="16"/>
        <v>0</v>
      </c>
      <c r="K114" s="147" t="str">
        <f t="shared" ca="1" si="19"/>
        <v xml:space="preserve"> </v>
      </c>
      <c r="L114" s="147" t="b">
        <f t="shared" si="17"/>
        <v>0</v>
      </c>
      <c r="M114" s="226">
        <v>2192</v>
      </c>
      <c r="N114" s="191" t="s">
        <v>253</v>
      </c>
      <c r="O114" s="227" t="s">
        <v>20</v>
      </c>
      <c r="P114" s="191" t="s">
        <v>14</v>
      </c>
      <c r="Q114" s="131">
        <f t="shared" si="20"/>
        <v>0</v>
      </c>
      <c r="R114" s="132"/>
    </row>
    <row r="115" spans="1:18">
      <c r="A115" s="211">
        <f t="shared" ca="1" si="15"/>
        <v>21</v>
      </c>
      <c r="B115" s="193" t="b">
        <f t="shared" si="13"/>
        <v>1</v>
      </c>
      <c r="C115" s="144" t="s">
        <v>272</v>
      </c>
      <c r="D115" s="144" t="s">
        <v>272</v>
      </c>
      <c r="E115" s="144" t="str">
        <f t="shared" ca="1" si="18"/>
        <v xml:space="preserve"> </v>
      </c>
      <c r="F115" s="144" t="b">
        <f t="shared" si="21"/>
        <v>0</v>
      </c>
      <c r="G115" s="145" t="s">
        <v>272</v>
      </c>
      <c r="H115" s="146" t="s">
        <v>272</v>
      </c>
      <c r="I115" s="147" t="str">
        <f t="shared" ca="1" si="22"/>
        <v xml:space="preserve"> </v>
      </c>
      <c r="J115" s="147" t="b">
        <f t="shared" si="16"/>
        <v>0</v>
      </c>
      <c r="K115" s="147" t="str">
        <f t="shared" ca="1" si="19"/>
        <v xml:space="preserve"> </v>
      </c>
      <c r="L115" s="147" t="b">
        <f t="shared" si="17"/>
        <v>0</v>
      </c>
      <c r="M115" s="226">
        <v>2195</v>
      </c>
      <c r="N115" s="191" t="s">
        <v>253</v>
      </c>
      <c r="O115" s="227" t="s">
        <v>210</v>
      </c>
      <c r="P115" s="191" t="s">
        <v>14</v>
      </c>
      <c r="Q115" s="131">
        <f t="shared" si="20"/>
        <v>0</v>
      </c>
      <c r="R115" s="132"/>
    </row>
    <row r="116" spans="1:18">
      <c r="A116" s="211">
        <f t="shared" ca="1" si="15"/>
        <v>22</v>
      </c>
      <c r="B116" s="193" t="b">
        <f t="shared" si="13"/>
        <v>1</v>
      </c>
      <c r="C116" s="144" t="s">
        <v>272</v>
      </c>
      <c r="D116" s="144" t="s">
        <v>272</v>
      </c>
      <c r="E116" s="144" t="str">
        <f t="shared" ca="1" si="18"/>
        <v xml:space="preserve"> </v>
      </c>
      <c r="F116" s="144" t="b">
        <f>Q116&lt;&gt;0</f>
        <v>0</v>
      </c>
      <c r="G116" s="145" t="s">
        <v>272</v>
      </c>
      <c r="H116" s="146" t="s">
        <v>272</v>
      </c>
      <c r="I116" s="147" t="str">
        <f t="shared" ca="1" si="22"/>
        <v xml:space="preserve"> </v>
      </c>
      <c r="J116" s="147" t="b">
        <f t="shared" si="16"/>
        <v>0</v>
      </c>
      <c r="K116" s="147" t="str">
        <f t="shared" ca="1" si="19"/>
        <v xml:space="preserve"> </v>
      </c>
      <c r="L116" s="147" t="b">
        <f t="shared" si="17"/>
        <v>0</v>
      </c>
      <c r="M116" s="226">
        <v>21951</v>
      </c>
      <c r="N116" s="191" t="s">
        <v>283</v>
      </c>
      <c r="O116" s="227" t="s">
        <v>249</v>
      </c>
      <c r="P116" s="191" t="s">
        <v>14</v>
      </c>
      <c r="Q116" s="131">
        <f t="shared" si="20"/>
        <v>0</v>
      </c>
      <c r="R116" s="132"/>
    </row>
    <row r="117" spans="1:18">
      <c r="A117" s="211">
        <f t="shared" ca="1" si="15"/>
        <v>23</v>
      </c>
      <c r="B117" s="193" t="b">
        <f t="shared" si="13"/>
        <v>1</v>
      </c>
      <c r="C117" s="144" t="s">
        <v>272</v>
      </c>
      <c r="D117" s="144" t="s">
        <v>272</v>
      </c>
      <c r="E117" s="144" t="str">
        <f t="shared" ca="1" si="18"/>
        <v xml:space="preserve"> </v>
      </c>
      <c r="F117" s="144" t="b">
        <f>Q117&lt;&gt;0</f>
        <v>0</v>
      </c>
      <c r="G117" s="145" t="s">
        <v>272</v>
      </c>
      <c r="H117" s="146" t="s">
        <v>272</v>
      </c>
      <c r="I117" s="147" t="str">
        <f t="shared" ca="1" si="22"/>
        <v xml:space="preserve"> </v>
      </c>
      <c r="J117" s="147" t="b">
        <f t="shared" si="16"/>
        <v>0</v>
      </c>
      <c r="K117" s="147" t="str">
        <f t="shared" ca="1" si="19"/>
        <v xml:space="preserve"> </v>
      </c>
      <c r="L117" s="147" t="b">
        <f t="shared" si="17"/>
        <v>0</v>
      </c>
      <c r="M117" s="226">
        <v>21952</v>
      </c>
      <c r="N117" s="191" t="s">
        <v>314</v>
      </c>
      <c r="O117" s="227" t="s">
        <v>250</v>
      </c>
      <c r="P117" s="191" t="s">
        <v>14</v>
      </c>
      <c r="Q117" s="131">
        <f t="shared" si="20"/>
        <v>0</v>
      </c>
      <c r="R117" s="132"/>
    </row>
    <row r="118" spans="1:18">
      <c r="A118" s="211">
        <f t="shared" ca="1" si="15"/>
        <v>24</v>
      </c>
      <c r="B118" s="193" t="b">
        <f t="shared" si="13"/>
        <v>1</v>
      </c>
      <c r="C118" s="144" t="s">
        <v>272</v>
      </c>
      <c r="D118" s="144" t="s">
        <v>272</v>
      </c>
      <c r="E118" s="144" t="str">
        <f ca="1">IF(F118,COUNTIF(OFFSET(F118,ROW()*-1+3,,ROW()-2),TRUE)," ")</f>
        <v xml:space="preserve"> </v>
      </c>
      <c r="F118" s="144" t="b">
        <f>Q118&lt;&gt;0</f>
        <v>0</v>
      </c>
      <c r="G118" s="145" t="s">
        <v>272</v>
      </c>
      <c r="H118" s="146" t="s">
        <v>272</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282</v>
      </c>
      <c r="O118" s="227" t="s">
        <v>281</v>
      </c>
      <c r="P118" s="191" t="s">
        <v>14</v>
      </c>
      <c r="Q118" s="131">
        <f t="shared" si="20"/>
        <v>0</v>
      </c>
      <c r="R118" s="132"/>
    </row>
    <row r="119" spans="1:18">
      <c r="A119" s="211" t="str">
        <f t="shared" ca="1" si="15"/>
        <v xml:space="preserve"> </v>
      </c>
      <c r="B119" s="193" t="b">
        <f t="shared" si="13"/>
        <v>0</v>
      </c>
      <c r="C119" s="144" t="s">
        <v>272</v>
      </c>
      <c r="D119" s="144" t="s">
        <v>272</v>
      </c>
      <c r="E119" s="144" t="str">
        <f t="shared" ca="1" si="18"/>
        <v xml:space="preserve"> </v>
      </c>
      <c r="F119" s="144" t="b">
        <f t="shared" si="21"/>
        <v>0</v>
      </c>
      <c r="G119" s="145" t="s">
        <v>272</v>
      </c>
      <c r="H119" s="146" t="s">
        <v>272</v>
      </c>
      <c r="I119" s="147" t="str">
        <f t="shared" ca="1" si="22"/>
        <v xml:space="preserve"> </v>
      </c>
      <c r="J119" s="147" t="b">
        <f t="shared" si="16"/>
        <v>0</v>
      </c>
      <c r="K119" s="147" t="str">
        <f t="shared" ca="1" si="19"/>
        <v xml:space="preserve"> </v>
      </c>
      <c r="L119" s="147" t="b">
        <f t="shared" si="17"/>
        <v>0</v>
      </c>
      <c r="M119" s="226">
        <v>2196</v>
      </c>
      <c r="N119" s="191"/>
      <c r="O119" s="227" t="s">
        <v>211</v>
      </c>
      <c r="P119" s="191" t="s">
        <v>14</v>
      </c>
      <c r="Q119" s="131">
        <f t="shared" si="20"/>
        <v>0</v>
      </c>
      <c r="R119" s="132"/>
    </row>
    <row r="120" spans="1:18">
      <c r="A120" s="211" t="s">
        <v>389</v>
      </c>
      <c r="B120" s="193" t="s">
        <v>389</v>
      </c>
      <c r="C120" s="144" t="s">
        <v>272</v>
      </c>
      <c r="D120" s="144" t="s">
        <v>272</v>
      </c>
      <c r="E120" s="144">
        <f t="shared" ca="1" si="18"/>
        <v>3</v>
      </c>
      <c r="F120" s="144" t="b">
        <f t="shared" si="21"/>
        <v>1</v>
      </c>
      <c r="G120" s="145" t="s">
        <v>272</v>
      </c>
      <c r="H120" s="146" t="s">
        <v>272</v>
      </c>
      <c r="I120" s="147" t="s">
        <v>272</v>
      </c>
      <c r="J120" s="147" t="s">
        <v>272</v>
      </c>
      <c r="K120" s="147" t="s">
        <v>272</v>
      </c>
      <c r="L120" s="147" t="s">
        <v>272</v>
      </c>
      <c r="N120" s="104"/>
      <c r="O120" s="100" t="s">
        <v>239</v>
      </c>
      <c r="Q120" s="131">
        <f>SUMIF(P95:P119,"貸",Q95:Q119)-SUMIF(P95:P119,"借",Q95:Q119)</f>
        <v>5000</v>
      </c>
      <c r="R120" s="132"/>
    </row>
    <row r="121" spans="1:18" s="123" customFormat="1" hidden="1">
      <c r="A121" s="211" t="s">
        <v>345</v>
      </c>
      <c r="B121" s="193" t="b">
        <f t="shared" si="13"/>
        <v>0</v>
      </c>
      <c r="C121" s="144" t="s">
        <v>272</v>
      </c>
      <c r="D121" s="144" t="s">
        <v>272</v>
      </c>
      <c r="E121" s="144">
        <f t="shared" ca="1" si="18"/>
        <v>4</v>
      </c>
      <c r="F121" s="149" t="b">
        <f>F120</f>
        <v>1</v>
      </c>
      <c r="G121" s="145" t="s">
        <v>272</v>
      </c>
      <c r="H121" s="146" t="s">
        <v>272</v>
      </c>
      <c r="I121" s="147" t="s">
        <v>272</v>
      </c>
      <c r="J121" s="147" t="s">
        <v>272</v>
      </c>
      <c r="K121" s="147" t="s">
        <v>272</v>
      </c>
      <c r="L121" s="147" t="s">
        <v>272</v>
      </c>
      <c r="M121" s="121"/>
      <c r="N121" s="121"/>
      <c r="O121" s="156"/>
      <c r="P121" s="122"/>
      <c r="Q121" s="133"/>
      <c r="R121" s="134"/>
    </row>
    <row r="122" spans="1:18">
      <c r="A122" s="211" t="s">
        <v>389</v>
      </c>
      <c r="B122" s="193" t="s">
        <v>389</v>
      </c>
      <c r="C122" s="144" t="s">
        <v>272</v>
      </c>
      <c r="D122" s="144" t="s">
        <v>272</v>
      </c>
      <c r="E122" s="144" t="str">
        <f t="shared" ca="1" si="18"/>
        <v xml:space="preserve"> </v>
      </c>
      <c r="F122" s="144" t="b">
        <f>F137</f>
        <v>0</v>
      </c>
      <c r="G122" s="145" t="s">
        <v>272</v>
      </c>
      <c r="H122" s="146" t="s">
        <v>272</v>
      </c>
      <c r="I122" s="147" t="s">
        <v>272</v>
      </c>
      <c r="J122" s="147" t="s">
        <v>272</v>
      </c>
      <c r="K122" s="147" t="s">
        <v>272</v>
      </c>
      <c r="L122" s="147" t="s">
        <v>272</v>
      </c>
      <c r="M122" s="112"/>
      <c r="N122" s="104"/>
      <c r="O122" s="114" t="s">
        <v>238</v>
      </c>
      <c r="P122" s="113"/>
      <c r="Q122" s="131"/>
      <c r="R122" s="132"/>
    </row>
    <row r="123" spans="1:18">
      <c r="A123" s="211" t="str">
        <f t="shared" ca="1" si="15"/>
        <v xml:space="preserve"> </v>
      </c>
      <c r="B123" s="193" t="b">
        <f t="shared" si="13"/>
        <v>0</v>
      </c>
      <c r="C123" s="144" t="s">
        <v>272</v>
      </c>
      <c r="D123" s="144" t="s">
        <v>272</v>
      </c>
      <c r="E123" s="144" t="str">
        <f t="shared" ca="1" si="18"/>
        <v xml:space="preserve"> </v>
      </c>
      <c r="F123" s="144" t="b">
        <f t="shared" ref="F123:F139" si="23">Q123&lt;&gt;0</f>
        <v>0</v>
      </c>
      <c r="G123" s="145" t="s">
        <v>272</v>
      </c>
      <c r="H123" s="146" t="s">
        <v>272</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212</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272</v>
      </c>
      <c r="D124" s="144" t="s">
        <v>272</v>
      </c>
      <c r="E124" s="144" t="str">
        <f t="shared" ca="1" si="18"/>
        <v xml:space="preserve"> </v>
      </c>
      <c r="F124" s="144" t="b">
        <f t="shared" si="23"/>
        <v>0</v>
      </c>
      <c r="G124" s="145" t="s">
        <v>272</v>
      </c>
      <c r="H124" s="146" t="s">
        <v>272</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272</v>
      </c>
      <c r="D125" s="144" t="s">
        <v>272</v>
      </c>
      <c r="E125" s="144" t="str">
        <f t="shared" ca="1" si="18"/>
        <v xml:space="preserve"> </v>
      </c>
      <c r="F125" s="144" t="b">
        <f t="shared" si="23"/>
        <v>0</v>
      </c>
      <c r="G125" s="145" t="s">
        <v>272</v>
      </c>
      <c r="H125" s="146" t="s">
        <v>272</v>
      </c>
      <c r="I125" s="147" t="str">
        <f t="shared" ca="1" si="24"/>
        <v xml:space="preserve"> </v>
      </c>
      <c r="J125" s="147" t="b">
        <f t="shared" si="16"/>
        <v>0</v>
      </c>
      <c r="K125" s="147" t="str">
        <f t="shared" ca="1" si="25"/>
        <v xml:space="preserve"> </v>
      </c>
      <c r="L125" s="147" t="b">
        <f t="shared" si="17"/>
        <v>0</v>
      </c>
      <c r="M125" s="226">
        <v>2230</v>
      </c>
      <c r="N125" s="191"/>
      <c r="O125" s="227" t="s">
        <v>213</v>
      </c>
      <c r="P125" s="191" t="s">
        <v>14</v>
      </c>
      <c r="Q125" s="131">
        <f t="shared" si="26"/>
        <v>0</v>
      </c>
      <c r="R125" s="132"/>
    </row>
    <row r="126" spans="1:18">
      <c r="A126" s="211" t="str">
        <f t="shared" ca="1" si="15"/>
        <v xml:space="preserve"> </v>
      </c>
      <c r="B126" s="193" t="b">
        <f t="shared" si="13"/>
        <v>0</v>
      </c>
      <c r="C126" s="144" t="s">
        <v>272</v>
      </c>
      <c r="D126" s="144" t="s">
        <v>272</v>
      </c>
      <c r="E126" s="144" t="str">
        <f t="shared" ca="1" si="18"/>
        <v xml:space="preserve"> </v>
      </c>
      <c r="F126" s="144" t="b">
        <f t="shared" si="23"/>
        <v>0</v>
      </c>
      <c r="G126" s="145" t="s">
        <v>272</v>
      </c>
      <c r="H126" s="146" t="s">
        <v>272</v>
      </c>
      <c r="I126" s="147" t="str">
        <f t="shared" ca="1" si="24"/>
        <v xml:space="preserve"> </v>
      </c>
      <c r="J126" s="147" t="b">
        <f t="shared" si="16"/>
        <v>0</v>
      </c>
      <c r="K126" s="147" t="str">
        <f t="shared" ca="1" si="25"/>
        <v xml:space="preserve"> </v>
      </c>
      <c r="L126" s="147" t="b">
        <f t="shared" si="17"/>
        <v>0</v>
      </c>
      <c r="M126" s="226">
        <v>2240</v>
      </c>
      <c r="N126" s="191"/>
      <c r="O126" s="227" t="s">
        <v>214</v>
      </c>
      <c r="P126" s="191" t="s">
        <v>14</v>
      </c>
      <c r="Q126" s="131">
        <f t="shared" si="26"/>
        <v>0</v>
      </c>
      <c r="R126" s="132"/>
    </row>
    <row r="127" spans="1:18">
      <c r="A127" s="211" t="str">
        <f t="shared" ca="1" si="15"/>
        <v xml:space="preserve"> </v>
      </c>
      <c r="B127" s="193" t="b">
        <f t="shared" si="13"/>
        <v>0</v>
      </c>
      <c r="C127" s="144" t="s">
        <v>272</v>
      </c>
      <c r="D127" s="144" t="s">
        <v>272</v>
      </c>
      <c r="E127" s="144" t="str">
        <f t="shared" ca="1" si="18"/>
        <v xml:space="preserve"> </v>
      </c>
      <c r="F127" s="144" t="b">
        <f t="shared" si="23"/>
        <v>0</v>
      </c>
      <c r="G127" s="145" t="s">
        <v>272</v>
      </c>
      <c r="H127" s="146" t="s">
        <v>272</v>
      </c>
      <c r="I127" s="147" t="str">
        <f t="shared" ca="1" si="24"/>
        <v xml:space="preserve"> </v>
      </c>
      <c r="J127" s="147" t="b">
        <f t="shared" si="16"/>
        <v>0</v>
      </c>
      <c r="K127" s="147" t="str">
        <f t="shared" ca="1" si="25"/>
        <v xml:space="preserve"> </v>
      </c>
      <c r="L127" s="147" t="b">
        <f t="shared" si="17"/>
        <v>0</v>
      </c>
      <c r="M127" s="226">
        <v>2260</v>
      </c>
      <c r="N127" s="191"/>
      <c r="O127" s="227" t="s">
        <v>215</v>
      </c>
      <c r="P127" s="191" t="s">
        <v>14</v>
      </c>
      <c r="Q127" s="131">
        <f t="shared" si="26"/>
        <v>0</v>
      </c>
      <c r="R127" s="132"/>
    </row>
    <row r="128" spans="1:18">
      <c r="A128" s="211" t="str">
        <f t="shared" ca="1" si="15"/>
        <v xml:space="preserve"> </v>
      </c>
      <c r="B128" s="193" t="b">
        <f t="shared" si="13"/>
        <v>0</v>
      </c>
      <c r="C128" s="144" t="s">
        <v>272</v>
      </c>
      <c r="D128" s="144" t="s">
        <v>272</v>
      </c>
      <c r="E128" s="144" t="str">
        <f t="shared" ca="1" si="18"/>
        <v xml:space="preserve"> </v>
      </c>
      <c r="F128" s="144" t="b">
        <f t="shared" si="23"/>
        <v>0</v>
      </c>
      <c r="G128" s="145" t="s">
        <v>272</v>
      </c>
      <c r="H128" s="146" t="s">
        <v>272</v>
      </c>
      <c r="I128" s="147" t="str">
        <f t="shared" ca="1" si="24"/>
        <v xml:space="preserve"> </v>
      </c>
      <c r="J128" s="147" t="b">
        <f t="shared" si="16"/>
        <v>0</v>
      </c>
      <c r="K128" s="147" t="str">
        <f t="shared" ca="1" si="25"/>
        <v xml:space="preserve"> </v>
      </c>
      <c r="L128" s="147" t="b">
        <f t="shared" si="17"/>
        <v>0</v>
      </c>
      <c r="M128" s="226">
        <v>2270</v>
      </c>
      <c r="N128" s="191"/>
      <c r="O128" s="227" t="s">
        <v>216</v>
      </c>
      <c r="P128" s="191" t="s">
        <v>14</v>
      </c>
      <c r="Q128" s="131">
        <f t="shared" si="26"/>
        <v>0</v>
      </c>
      <c r="R128" s="132"/>
    </row>
    <row r="129" spans="1:18">
      <c r="A129" s="211" t="str">
        <f t="shared" ca="1" si="15"/>
        <v xml:space="preserve"> </v>
      </c>
      <c r="B129" s="193" t="b">
        <f t="shared" si="13"/>
        <v>0</v>
      </c>
      <c r="C129" s="144" t="s">
        <v>272</v>
      </c>
      <c r="D129" s="144" t="s">
        <v>272</v>
      </c>
      <c r="E129" s="144" t="str">
        <f t="shared" ca="1" si="18"/>
        <v xml:space="preserve"> </v>
      </c>
      <c r="F129" s="144" t="b">
        <f t="shared" si="23"/>
        <v>0</v>
      </c>
      <c r="G129" s="145" t="s">
        <v>272</v>
      </c>
      <c r="H129" s="146" t="s">
        <v>272</v>
      </c>
      <c r="I129" s="147" t="str">
        <f t="shared" ca="1" si="24"/>
        <v xml:space="preserve"> </v>
      </c>
      <c r="J129" s="147" t="b">
        <f t="shared" si="16"/>
        <v>0</v>
      </c>
      <c r="K129" s="147" t="str">
        <f t="shared" ca="1" si="25"/>
        <v xml:space="preserve"> </v>
      </c>
      <c r="L129" s="147" t="b">
        <f t="shared" si="17"/>
        <v>0</v>
      </c>
      <c r="M129" s="226">
        <v>2280</v>
      </c>
      <c r="N129" s="191"/>
      <c r="O129" s="227" t="s">
        <v>217</v>
      </c>
      <c r="P129" s="191" t="s">
        <v>14</v>
      </c>
      <c r="Q129" s="131">
        <f t="shared" si="26"/>
        <v>0</v>
      </c>
      <c r="R129" s="132"/>
    </row>
    <row r="130" spans="1:18">
      <c r="A130" s="211" t="str">
        <f t="shared" ca="1" si="15"/>
        <v xml:space="preserve"> </v>
      </c>
      <c r="B130" s="193" t="b">
        <f t="shared" si="13"/>
        <v>0</v>
      </c>
      <c r="C130" s="144" t="s">
        <v>272</v>
      </c>
      <c r="D130" s="144" t="s">
        <v>272</v>
      </c>
      <c r="E130" s="144" t="str">
        <f t="shared" ca="1" si="18"/>
        <v xml:space="preserve"> </v>
      </c>
      <c r="F130" s="144" t="b">
        <f t="shared" si="23"/>
        <v>0</v>
      </c>
      <c r="G130" s="145" t="s">
        <v>272</v>
      </c>
      <c r="H130" s="146" t="s">
        <v>272</v>
      </c>
      <c r="I130" s="147" t="str">
        <f t="shared" ca="1" si="24"/>
        <v xml:space="preserve"> </v>
      </c>
      <c r="J130" s="147" t="b">
        <f t="shared" si="16"/>
        <v>0</v>
      </c>
      <c r="K130" s="147" t="str">
        <f t="shared" ca="1" si="25"/>
        <v xml:space="preserve"> </v>
      </c>
      <c r="L130" s="147" t="b">
        <f t="shared" si="17"/>
        <v>0</v>
      </c>
      <c r="M130" s="226">
        <v>2281</v>
      </c>
      <c r="N130" s="191"/>
      <c r="O130" s="227" t="s">
        <v>218</v>
      </c>
      <c r="P130" s="191" t="s">
        <v>14</v>
      </c>
      <c r="Q130" s="131">
        <f t="shared" si="26"/>
        <v>0</v>
      </c>
      <c r="R130" s="132"/>
    </row>
    <row r="131" spans="1:18">
      <c r="A131" s="211" t="str">
        <f t="shared" ca="1" si="15"/>
        <v xml:space="preserve"> </v>
      </c>
      <c r="B131" s="193" t="b">
        <f t="shared" si="13"/>
        <v>0</v>
      </c>
      <c r="C131" s="144" t="s">
        <v>272</v>
      </c>
      <c r="D131" s="144" t="s">
        <v>272</v>
      </c>
      <c r="E131" s="144" t="str">
        <f t="shared" ca="1" si="18"/>
        <v xml:space="preserve"> </v>
      </c>
      <c r="F131" s="144" t="b">
        <f t="shared" si="23"/>
        <v>0</v>
      </c>
      <c r="G131" s="145" t="s">
        <v>272</v>
      </c>
      <c r="H131" s="146" t="s">
        <v>272</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272</v>
      </c>
      <c r="D132" s="144" t="s">
        <v>272</v>
      </c>
      <c r="E132" s="144" t="str">
        <f t="shared" ca="1" si="18"/>
        <v xml:space="preserve"> </v>
      </c>
      <c r="F132" s="144" t="b">
        <f t="shared" si="23"/>
        <v>0</v>
      </c>
      <c r="G132" s="145" t="s">
        <v>272</v>
      </c>
      <c r="H132" s="146" t="s">
        <v>272</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272</v>
      </c>
      <c r="D133" s="144" t="s">
        <v>272</v>
      </c>
      <c r="E133" s="144" t="str">
        <f t="shared" ca="1" si="18"/>
        <v xml:space="preserve"> </v>
      </c>
      <c r="F133" s="144" t="b">
        <f t="shared" si="23"/>
        <v>0</v>
      </c>
      <c r="G133" s="145" t="s">
        <v>272</v>
      </c>
      <c r="H133" s="146" t="s">
        <v>272</v>
      </c>
      <c r="I133" s="147" t="str">
        <f t="shared" ca="1" si="24"/>
        <v xml:space="preserve"> </v>
      </c>
      <c r="J133" s="147" t="b">
        <f t="shared" si="16"/>
        <v>0</v>
      </c>
      <c r="K133" s="147" t="str">
        <f t="shared" ca="1" si="25"/>
        <v xml:space="preserve"> </v>
      </c>
      <c r="L133" s="147" t="b">
        <f t="shared" si="17"/>
        <v>0</v>
      </c>
      <c r="M133" s="226">
        <v>2940</v>
      </c>
      <c r="N133" s="191" t="s">
        <v>462</v>
      </c>
      <c r="O133" s="227" t="s">
        <v>47</v>
      </c>
      <c r="P133" s="191" t="s">
        <v>14</v>
      </c>
      <c r="Q133" s="131">
        <f t="shared" si="26"/>
        <v>0</v>
      </c>
      <c r="R133" s="132"/>
    </row>
    <row r="134" spans="1:18">
      <c r="A134" s="211" t="str">
        <f t="shared" ca="1" si="15"/>
        <v xml:space="preserve"> </v>
      </c>
      <c r="B134" s="193" t="b">
        <f t="shared" ref="B134:B197" si="27">N134="Y"</f>
        <v>0</v>
      </c>
      <c r="C134" s="144" t="s">
        <v>272</v>
      </c>
      <c r="D134" s="144" t="s">
        <v>272</v>
      </c>
      <c r="E134" s="144" t="str">
        <f t="shared" ca="1" si="18"/>
        <v xml:space="preserve"> </v>
      </c>
      <c r="F134" s="144" t="b">
        <f t="shared" si="23"/>
        <v>0</v>
      </c>
      <c r="G134" s="145" t="s">
        <v>272</v>
      </c>
      <c r="H134" s="146" t="s">
        <v>272</v>
      </c>
      <c r="I134" s="147" t="str">
        <f t="shared" ca="1" si="24"/>
        <v xml:space="preserve"> </v>
      </c>
      <c r="J134" s="147" t="b">
        <f t="shared" si="16"/>
        <v>0</v>
      </c>
      <c r="K134" s="147" t="str">
        <f t="shared" ca="1" si="25"/>
        <v xml:space="preserve"> </v>
      </c>
      <c r="L134" s="147" t="b">
        <f t="shared" si="17"/>
        <v>0</v>
      </c>
      <c r="M134" s="226">
        <v>2951</v>
      </c>
      <c r="N134" s="191"/>
      <c r="O134" s="227" t="s">
        <v>219</v>
      </c>
      <c r="P134" s="191" t="s">
        <v>14</v>
      </c>
      <c r="Q134" s="131">
        <f t="shared" si="26"/>
        <v>0</v>
      </c>
      <c r="R134" s="132"/>
    </row>
    <row r="135" spans="1:18">
      <c r="A135" s="211" t="str">
        <f t="shared" ref="A135:A198" ca="1" si="28">IF(B135,COUNTIF(OFFSET(B135,ROW()*-1+3,,ROW()-2),TRUE)," ")</f>
        <v xml:space="preserve"> </v>
      </c>
      <c r="B135" s="193" t="b">
        <f t="shared" si="27"/>
        <v>0</v>
      </c>
      <c r="C135" s="144" t="s">
        <v>272</v>
      </c>
      <c r="D135" s="144" t="s">
        <v>272</v>
      </c>
      <c r="E135" s="144" t="str">
        <f t="shared" ca="1" si="18"/>
        <v xml:space="preserve"> </v>
      </c>
      <c r="F135" s="144" t="b">
        <f t="shared" si="23"/>
        <v>0</v>
      </c>
      <c r="G135" s="145" t="s">
        <v>272</v>
      </c>
      <c r="H135" s="146" t="s">
        <v>272</v>
      </c>
      <c r="I135" s="147" t="str">
        <f t="shared" ca="1" si="24"/>
        <v xml:space="preserve"> </v>
      </c>
      <c r="J135" s="147" t="b">
        <f t="shared" si="16"/>
        <v>0</v>
      </c>
      <c r="K135" s="147" t="str">
        <f t="shared" ca="1" si="25"/>
        <v xml:space="preserve"> </v>
      </c>
      <c r="L135" s="147" t="b">
        <f t="shared" si="17"/>
        <v>0</v>
      </c>
      <c r="M135" s="226">
        <v>2970</v>
      </c>
      <c r="N135" s="191"/>
      <c r="O135" s="227" t="s">
        <v>220</v>
      </c>
      <c r="P135" s="191" t="s">
        <v>14</v>
      </c>
      <c r="Q135" s="131">
        <f t="shared" si="26"/>
        <v>0</v>
      </c>
      <c r="R135" s="132"/>
    </row>
    <row r="136" spans="1:18">
      <c r="A136" s="211" t="str">
        <f t="shared" ca="1" si="28"/>
        <v xml:space="preserve"> </v>
      </c>
      <c r="B136" s="193" t="b">
        <f t="shared" si="27"/>
        <v>0</v>
      </c>
      <c r="C136" s="144" t="s">
        <v>272</v>
      </c>
      <c r="D136" s="144" t="s">
        <v>272</v>
      </c>
      <c r="E136" s="144" t="str">
        <f t="shared" ca="1" si="18"/>
        <v xml:space="preserve"> </v>
      </c>
      <c r="F136" s="144" t="b">
        <f t="shared" si="23"/>
        <v>0</v>
      </c>
      <c r="G136" s="145" t="s">
        <v>272</v>
      </c>
      <c r="H136" s="146" t="s">
        <v>272</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221</v>
      </c>
      <c r="P136" s="191" t="s">
        <v>14</v>
      </c>
      <c r="Q136" s="131">
        <f t="shared" si="26"/>
        <v>0</v>
      </c>
      <c r="R136" s="132"/>
    </row>
    <row r="137" spans="1:18">
      <c r="A137" s="211" t="s">
        <v>389</v>
      </c>
      <c r="B137" s="193" t="s">
        <v>389</v>
      </c>
      <c r="C137" s="144" t="s">
        <v>272</v>
      </c>
      <c r="D137" s="144" t="s">
        <v>272</v>
      </c>
      <c r="E137" s="144" t="str">
        <f t="shared" ca="1" si="18"/>
        <v xml:space="preserve"> </v>
      </c>
      <c r="F137" s="144" t="b">
        <f t="shared" si="23"/>
        <v>0</v>
      </c>
      <c r="G137" s="145" t="s">
        <v>272</v>
      </c>
      <c r="H137" s="146" t="s">
        <v>272</v>
      </c>
      <c r="I137" s="147" t="s">
        <v>272</v>
      </c>
      <c r="J137" s="147" t="s">
        <v>272</v>
      </c>
      <c r="K137" s="147" t="s">
        <v>272</v>
      </c>
      <c r="L137" s="147" t="s">
        <v>272</v>
      </c>
      <c r="N137" s="104"/>
      <c r="O137" s="100" t="s">
        <v>240</v>
      </c>
      <c r="Q137" s="131">
        <f>SUMIF(P123:P136,"貸",Q123:Q136)-SUMIF(P123:P136,"借",Q123:Q136)</f>
        <v>0</v>
      </c>
      <c r="R137" s="132"/>
    </row>
    <row r="138" spans="1:18" s="123" customFormat="1" hidden="1">
      <c r="A138" s="211" t="s">
        <v>345</v>
      </c>
      <c r="B138" s="193" t="b">
        <f t="shared" si="27"/>
        <v>0</v>
      </c>
      <c r="C138" s="144" t="s">
        <v>272</v>
      </c>
      <c r="D138" s="144" t="s">
        <v>272</v>
      </c>
      <c r="E138" s="144" t="str">
        <f t="shared" ca="1" si="18"/>
        <v xml:space="preserve"> </v>
      </c>
      <c r="F138" s="149" t="b">
        <f>F137</f>
        <v>0</v>
      </c>
      <c r="G138" s="145" t="s">
        <v>272</v>
      </c>
      <c r="H138" s="146" t="s">
        <v>272</v>
      </c>
      <c r="I138" s="147" t="s">
        <v>272</v>
      </c>
      <c r="J138" s="147" t="s">
        <v>272</v>
      </c>
      <c r="K138" s="147" t="s">
        <v>272</v>
      </c>
      <c r="L138" s="147" t="s">
        <v>272</v>
      </c>
      <c r="M138" s="121"/>
      <c r="N138" s="121"/>
      <c r="O138" s="125"/>
      <c r="P138" s="122"/>
      <c r="Q138" s="133"/>
      <c r="R138" s="134"/>
    </row>
    <row r="139" spans="1:18" ht="17.5" thickBot="1">
      <c r="A139" s="211" t="s">
        <v>389</v>
      </c>
      <c r="B139" s="193" t="s">
        <v>389</v>
      </c>
      <c r="C139" s="144" t="s">
        <v>272</v>
      </c>
      <c r="D139" s="144" t="s">
        <v>272</v>
      </c>
      <c r="E139" s="144">
        <f t="shared" ca="1" si="18"/>
        <v>5</v>
      </c>
      <c r="F139" s="144" t="b">
        <f t="shared" si="23"/>
        <v>1</v>
      </c>
      <c r="G139" s="145" t="s">
        <v>272</v>
      </c>
      <c r="H139" s="146" t="s">
        <v>272</v>
      </c>
      <c r="I139" s="147" t="s">
        <v>272</v>
      </c>
      <c r="J139" s="147" t="s">
        <v>272</v>
      </c>
      <c r="K139" s="147" t="s">
        <v>272</v>
      </c>
      <c r="L139" s="147" t="s">
        <v>272</v>
      </c>
      <c r="M139" s="115"/>
      <c r="N139" s="115"/>
      <c r="O139" s="157" t="s">
        <v>245</v>
      </c>
      <c r="P139" s="116"/>
      <c r="Q139" s="131">
        <f>Q120+Q137</f>
        <v>5000</v>
      </c>
      <c r="R139" s="132"/>
    </row>
    <row r="140" spans="1:18" s="123" customFormat="1" hidden="1">
      <c r="A140" s="211" t="s">
        <v>345</v>
      </c>
      <c r="B140" s="193" t="b">
        <f t="shared" si="27"/>
        <v>0</v>
      </c>
      <c r="C140" s="144" t="s">
        <v>272</v>
      </c>
      <c r="D140" s="144" t="s">
        <v>272</v>
      </c>
      <c r="E140" s="144">
        <f t="shared" ca="1" si="18"/>
        <v>6</v>
      </c>
      <c r="F140" s="149" t="b">
        <f>F139</f>
        <v>1</v>
      </c>
      <c r="G140" s="145" t="s">
        <v>272</v>
      </c>
      <c r="H140" s="146" t="s">
        <v>272</v>
      </c>
      <c r="I140" s="147" t="s">
        <v>272</v>
      </c>
      <c r="J140" s="147" t="s">
        <v>272</v>
      </c>
      <c r="K140" s="147" t="s">
        <v>272</v>
      </c>
      <c r="L140" s="147" t="s">
        <v>272</v>
      </c>
      <c r="M140" s="121"/>
      <c r="N140" s="121"/>
      <c r="O140" s="125"/>
      <c r="P140" s="122"/>
      <c r="Q140" s="133"/>
      <c r="R140" s="134"/>
    </row>
    <row r="141" spans="1:18">
      <c r="A141" s="211" t="s">
        <v>389</v>
      </c>
      <c r="B141" s="193" t="s">
        <v>389</v>
      </c>
      <c r="C141" s="144" t="s">
        <v>272</v>
      </c>
      <c r="D141" s="144" t="s">
        <v>272</v>
      </c>
      <c r="E141" s="144">
        <f t="shared" ca="1" si="18"/>
        <v>7</v>
      </c>
      <c r="F141" s="144" t="b">
        <f>F157</f>
        <v>1</v>
      </c>
      <c r="G141" s="145" t="s">
        <v>272</v>
      </c>
      <c r="H141" s="146" t="s">
        <v>272</v>
      </c>
      <c r="I141" s="147" t="s">
        <v>272</v>
      </c>
      <c r="J141" s="147" t="s">
        <v>272</v>
      </c>
      <c r="K141" s="147" t="s">
        <v>272</v>
      </c>
      <c r="L141" s="147" t="s">
        <v>272</v>
      </c>
      <c r="M141" s="112"/>
      <c r="N141" s="104"/>
      <c r="O141" s="114" t="s">
        <v>241</v>
      </c>
      <c r="P141" s="113"/>
      <c r="Q141" s="131"/>
      <c r="R141" s="132"/>
    </row>
    <row r="142" spans="1:18">
      <c r="A142" s="211">
        <f t="shared" ca="1" si="28"/>
        <v>25</v>
      </c>
      <c r="B142" s="193" t="b">
        <f t="shared" si="27"/>
        <v>1</v>
      </c>
      <c r="C142" s="144" t="s">
        <v>272</v>
      </c>
      <c r="D142" s="144" t="s">
        <v>272</v>
      </c>
      <c r="E142" s="144">
        <f t="shared" ca="1" si="18"/>
        <v>8</v>
      </c>
      <c r="F142" s="144" t="b">
        <f t="shared" ref="F142:F157" si="31">Q142&lt;&gt;0</f>
        <v>1</v>
      </c>
      <c r="G142" s="145" t="s">
        <v>272</v>
      </c>
      <c r="H142" s="146" t="s">
        <v>272</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253</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272</v>
      </c>
      <c r="D143" s="144" t="s">
        <v>272</v>
      </c>
      <c r="E143" s="144" t="str">
        <f t="shared" ca="1" si="18"/>
        <v xml:space="preserve"> </v>
      </c>
      <c r="F143" s="144" t="b">
        <f t="shared" si="31"/>
        <v>0</v>
      </c>
      <c r="G143" s="145" t="s">
        <v>272</v>
      </c>
      <c r="H143" s="146" t="s">
        <v>272</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272</v>
      </c>
      <c r="D144" s="144" t="s">
        <v>272</v>
      </c>
      <c r="E144" s="144" t="str">
        <f t="shared" ca="1" si="18"/>
        <v xml:space="preserve"> </v>
      </c>
      <c r="F144" s="144" t="b">
        <f t="shared" si="31"/>
        <v>0</v>
      </c>
      <c r="G144" s="145" t="s">
        <v>272</v>
      </c>
      <c r="H144" s="146" t="s">
        <v>272</v>
      </c>
      <c r="I144" s="147" t="str">
        <f t="shared" ca="1" si="32"/>
        <v xml:space="preserve"> </v>
      </c>
      <c r="J144" s="147" t="b">
        <f t="shared" si="29"/>
        <v>0</v>
      </c>
      <c r="K144" s="147" t="str">
        <f t="shared" ca="1" si="33"/>
        <v xml:space="preserve"> </v>
      </c>
      <c r="L144" s="147" t="b">
        <f t="shared" si="30"/>
        <v>0</v>
      </c>
      <c r="M144" s="226">
        <v>3410</v>
      </c>
      <c r="N144" s="191"/>
      <c r="O144" s="227" t="s">
        <v>222</v>
      </c>
      <c r="P144" s="191" t="s">
        <v>14</v>
      </c>
      <c r="Q144" s="131">
        <f t="shared" si="34"/>
        <v>0</v>
      </c>
      <c r="R144" s="132"/>
    </row>
    <row r="145" spans="1:19">
      <c r="A145" s="211" t="str">
        <f t="shared" ca="1" si="28"/>
        <v xml:space="preserve"> </v>
      </c>
      <c r="B145" s="193" t="b">
        <f t="shared" si="27"/>
        <v>0</v>
      </c>
      <c r="C145" s="144" t="s">
        <v>272</v>
      </c>
      <c r="D145" s="144" t="s">
        <v>272</v>
      </c>
      <c r="E145" s="144" t="str">
        <f t="shared" ca="1" si="18"/>
        <v xml:space="preserve"> </v>
      </c>
      <c r="F145" s="144" t="b">
        <f t="shared" si="31"/>
        <v>0</v>
      </c>
      <c r="G145" s="145" t="s">
        <v>272</v>
      </c>
      <c r="H145" s="146" t="s">
        <v>272</v>
      </c>
      <c r="I145" s="147" t="str">
        <f t="shared" ca="1" si="32"/>
        <v xml:space="preserve"> </v>
      </c>
      <c r="J145" s="147" t="b">
        <f t="shared" si="29"/>
        <v>0</v>
      </c>
      <c r="K145" s="147" t="str">
        <f t="shared" ca="1" si="33"/>
        <v xml:space="preserve"> </v>
      </c>
      <c r="L145" s="147" t="b">
        <f t="shared" si="30"/>
        <v>0</v>
      </c>
      <c r="M145" s="226">
        <v>3420</v>
      </c>
      <c r="N145" s="191"/>
      <c r="O145" s="227" t="s">
        <v>223</v>
      </c>
      <c r="P145" s="191" t="s">
        <v>14</v>
      </c>
      <c r="Q145" s="131">
        <f t="shared" si="34"/>
        <v>0</v>
      </c>
      <c r="R145" s="132"/>
    </row>
    <row r="146" spans="1:19">
      <c r="A146" s="211">
        <f t="shared" ca="1" si="28"/>
        <v>26</v>
      </c>
      <c r="B146" s="193" t="b">
        <f t="shared" si="27"/>
        <v>1</v>
      </c>
      <c r="C146" s="144" t="s">
        <v>272</v>
      </c>
      <c r="D146" s="144" t="s">
        <v>272</v>
      </c>
      <c r="E146" s="144">
        <f t="shared" ca="1" si="18"/>
        <v>9</v>
      </c>
      <c r="F146" s="144" t="b">
        <f t="shared" si="31"/>
        <v>1</v>
      </c>
      <c r="G146" s="145" t="s">
        <v>272</v>
      </c>
      <c r="H146" s="146" t="s">
        <v>272</v>
      </c>
      <c r="I146" s="147" t="str">
        <f t="shared" ca="1" si="32"/>
        <v xml:space="preserve"> </v>
      </c>
      <c r="J146" s="147" t="b">
        <f t="shared" si="29"/>
        <v>0</v>
      </c>
      <c r="K146" s="147">
        <f t="shared" ca="1" si="33"/>
        <v>3</v>
      </c>
      <c r="L146" s="147" t="b">
        <f t="shared" si="30"/>
        <v>1</v>
      </c>
      <c r="M146" s="226">
        <v>3430</v>
      </c>
      <c r="N146" s="191" t="s">
        <v>253</v>
      </c>
      <c r="O146" s="227" t="s">
        <v>49</v>
      </c>
      <c r="P146" s="191" t="s">
        <v>14</v>
      </c>
      <c r="Q146" s="131">
        <f t="shared" si="34"/>
        <v>120000</v>
      </c>
      <c r="R146" s="132"/>
    </row>
    <row r="147" spans="1:19">
      <c r="A147" s="211" t="str">
        <f t="shared" ca="1" si="28"/>
        <v xml:space="preserve"> </v>
      </c>
      <c r="B147" s="193" t="b">
        <f t="shared" si="27"/>
        <v>0</v>
      </c>
      <c r="C147" s="144" t="s">
        <v>272</v>
      </c>
      <c r="D147" s="144" t="s">
        <v>272</v>
      </c>
      <c r="E147" s="144" t="str">
        <f t="shared" ca="1" si="18"/>
        <v xml:space="preserve"> </v>
      </c>
      <c r="F147" s="144" t="b">
        <f t="shared" si="31"/>
        <v>0</v>
      </c>
      <c r="G147" s="145" t="s">
        <v>272</v>
      </c>
      <c r="H147" s="146" t="s">
        <v>272</v>
      </c>
      <c r="I147" s="147" t="str">
        <f t="shared" ca="1" si="32"/>
        <v xml:space="preserve"> </v>
      </c>
      <c r="J147" s="147" t="b">
        <f t="shared" si="29"/>
        <v>0</v>
      </c>
      <c r="K147" s="147" t="str">
        <f t="shared" ca="1" si="33"/>
        <v xml:space="preserve"> </v>
      </c>
      <c r="L147" s="147" t="b">
        <f t="shared" si="30"/>
        <v>0</v>
      </c>
      <c r="M147" s="226">
        <v>3434</v>
      </c>
      <c r="N147" s="191"/>
      <c r="O147" s="227" t="s">
        <v>224</v>
      </c>
      <c r="P147" s="191" t="s">
        <v>14</v>
      </c>
      <c r="Q147" s="131">
        <f t="shared" si="34"/>
        <v>0</v>
      </c>
      <c r="R147" s="132"/>
    </row>
    <row r="148" spans="1:19">
      <c r="A148" s="211" t="str">
        <f t="shared" ca="1" si="28"/>
        <v xml:space="preserve"> </v>
      </c>
      <c r="B148" s="193" t="b">
        <f t="shared" si="27"/>
        <v>0</v>
      </c>
      <c r="C148" s="144" t="s">
        <v>272</v>
      </c>
      <c r="D148" s="144" t="s">
        <v>272</v>
      </c>
      <c r="E148" s="144" t="str">
        <f t="shared" ca="1" si="18"/>
        <v xml:space="preserve"> </v>
      </c>
      <c r="F148" s="144" t="b">
        <f t="shared" si="31"/>
        <v>0</v>
      </c>
      <c r="G148" s="145" t="s">
        <v>272</v>
      </c>
      <c r="H148" s="146" t="s">
        <v>272</v>
      </c>
      <c r="I148" s="147" t="str">
        <f t="shared" ca="1" si="32"/>
        <v xml:space="preserve"> </v>
      </c>
      <c r="J148" s="147" t="b">
        <f t="shared" si="29"/>
        <v>0</v>
      </c>
      <c r="K148" s="147" t="str">
        <f t="shared" ca="1" si="33"/>
        <v xml:space="preserve"> </v>
      </c>
      <c r="L148" s="147" t="b">
        <f t="shared" si="30"/>
        <v>0</v>
      </c>
      <c r="M148" s="226">
        <v>3435</v>
      </c>
      <c r="N148" s="191"/>
      <c r="O148" s="227" t="s">
        <v>225</v>
      </c>
      <c r="P148" s="191" t="s">
        <v>14</v>
      </c>
      <c r="Q148" s="131">
        <f t="shared" si="34"/>
        <v>0</v>
      </c>
      <c r="R148" s="132"/>
    </row>
    <row r="149" spans="1:19">
      <c r="A149" s="211"/>
      <c r="B149" s="193"/>
      <c r="C149" s="144" t="s">
        <v>272</v>
      </c>
      <c r="D149" s="144" t="s">
        <v>272</v>
      </c>
      <c r="E149" s="144">
        <f t="shared" ca="1" si="18"/>
        <v>10</v>
      </c>
      <c r="F149" s="144" t="b">
        <f t="shared" si="31"/>
        <v>1</v>
      </c>
      <c r="G149" s="145" t="s">
        <v>272</v>
      </c>
      <c r="H149" s="146" t="s">
        <v>272</v>
      </c>
      <c r="I149" s="147" t="str">
        <f t="shared" ca="1" si="32"/>
        <v xml:space="preserve"> </v>
      </c>
      <c r="J149" s="147" t="b">
        <v>0</v>
      </c>
      <c r="K149" s="147" t="str">
        <f t="shared" ca="1" si="33"/>
        <v xml:space="preserve"> </v>
      </c>
      <c r="L149" s="147" t="b">
        <v>0</v>
      </c>
      <c r="M149" s="189">
        <v>3440</v>
      </c>
      <c r="N149" s="188"/>
      <c r="O149" s="227" t="s">
        <v>490</v>
      </c>
      <c r="P149" s="188" t="s">
        <v>14</v>
      </c>
      <c r="Q149" s="131">
        <f>SUMIF(P161:P266,"貸",Q161:Q266)-SUMIF(P161:P266,"借",Q161:Q266)</f>
        <v>5600</v>
      </c>
      <c r="R149" s="131"/>
      <c r="S149" s="153"/>
    </row>
    <row r="150" spans="1:19">
      <c r="A150" s="211" t="str">
        <f t="shared" ca="1" si="28"/>
        <v xml:space="preserve"> </v>
      </c>
      <c r="B150" s="193" t="b">
        <f t="shared" si="27"/>
        <v>0</v>
      </c>
      <c r="C150" s="144" t="s">
        <v>272</v>
      </c>
      <c r="D150" s="144" t="s">
        <v>272</v>
      </c>
      <c r="E150" s="144" t="str">
        <f t="shared" ca="1" si="18"/>
        <v xml:space="preserve"> </v>
      </c>
      <c r="F150" s="144" t="b">
        <f t="shared" si="31"/>
        <v>0</v>
      </c>
      <c r="G150" s="145" t="s">
        <v>272</v>
      </c>
      <c r="H150" s="146" t="s">
        <v>272</v>
      </c>
      <c r="I150" s="147" t="str">
        <f t="shared" ca="1" si="32"/>
        <v xml:space="preserve"> </v>
      </c>
      <c r="J150" s="147" t="b">
        <f t="shared" si="29"/>
        <v>0</v>
      </c>
      <c r="K150" s="147" t="str">
        <f t="shared" ca="1" si="33"/>
        <v xml:space="preserve"> </v>
      </c>
      <c r="L150" s="147" t="b">
        <f t="shared" si="30"/>
        <v>0</v>
      </c>
      <c r="M150" s="226">
        <v>3502</v>
      </c>
      <c r="N150" s="191"/>
      <c r="O150" s="227" t="s">
        <v>226</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272</v>
      </c>
      <c r="D151" s="144" t="s">
        <v>272</v>
      </c>
      <c r="E151" s="144" t="str">
        <f t="shared" ca="1" si="18"/>
        <v xml:space="preserve"> </v>
      </c>
      <c r="F151" s="144" t="b">
        <f t="shared" si="31"/>
        <v>0</v>
      </c>
      <c r="G151" s="145" t="s">
        <v>272</v>
      </c>
      <c r="H151" s="146" t="s">
        <v>272</v>
      </c>
      <c r="I151" s="147" t="str">
        <f t="shared" ca="1" si="32"/>
        <v xml:space="preserve"> </v>
      </c>
      <c r="J151" s="147" t="b">
        <f t="shared" si="29"/>
        <v>0</v>
      </c>
      <c r="K151" s="147" t="str">
        <f t="shared" ca="1" si="33"/>
        <v xml:space="preserve"> </v>
      </c>
      <c r="L151" s="147" t="b">
        <f t="shared" si="30"/>
        <v>0</v>
      </c>
      <c r="M151" s="226">
        <v>3503</v>
      </c>
      <c r="N151" s="191"/>
      <c r="O151" s="227" t="s">
        <v>227</v>
      </c>
      <c r="P151" s="191" t="s">
        <v>14</v>
      </c>
      <c r="Q151" s="131">
        <f t="shared" si="35"/>
        <v>0</v>
      </c>
      <c r="R151" s="132"/>
    </row>
    <row r="152" spans="1:19">
      <c r="A152" s="211" t="str">
        <f t="shared" ca="1" si="28"/>
        <v xml:space="preserve"> </v>
      </c>
      <c r="B152" s="193" t="b">
        <f t="shared" si="27"/>
        <v>0</v>
      </c>
      <c r="C152" s="144" t="s">
        <v>272</v>
      </c>
      <c r="D152" s="144" t="s">
        <v>272</v>
      </c>
      <c r="E152" s="144" t="str">
        <f t="shared" ca="1" si="18"/>
        <v xml:space="preserve"> </v>
      </c>
      <c r="F152" s="144" t="b">
        <f t="shared" si="31"/>
        <v>0</v>
      </c>
      <c r="G152" s="145" t="s">
        <v>272</v>
      </c>
      <c r="H152" s="146" t="s">
        <v>272</v>
      </c>
      <c r="I152" s="147" t="str">
        <f t="shared" ca="1" si="32"/>
        <v xml:space="preserve"> </v>
      </c>
      <c r="J152" s="147" t="b">
        <f t="shared" si="29"/>
        <v>0</v>
      </c>
      <c r="K152" s="147" t="str">
        <f t="shared" ca="1" si="33"/>
        <v xml:space="preserve"> </v>
      </c>
      <c r="L152" s="147" t="b">
        <f t="shared" si="30"/>
        <v>0</v>
      </c>
      <c r="M152" s="226">
        <v>3504</v>
      </c>
      <c r="N152" s="191"/>
      <c r="O152" s="230" t="s">
        <v>228</v>
      </c>
      <c r="P152" s="191" t="s">
        <v>14</v>
      </c>
      <c r="Q152" s="131">
        <f t="shared" si="35"/>
        <v>0</v>
      </c>
      <c r="R152" s="132"/>
    </row>
    <row r="153" spans="1:19">
      <c r="A153" s="211" t="str">
        <f t="shared" ca="1" si="28"/>
        <v xml:space="preserve"> </v>
      </c>
      <c r="B153" s="193" t="b">
        <f t="shared" si="27"/>
        <v>0</v>
      </c>
      <c r="C153" s="144" t="s">
        <v>272</v>
      </c>
      <c r="D153" s="144" t="s">
        <v>272</v>
      </c>
      <c r="E153" s="144" t="str">
        <f t="shared" ca="1" si="18"/>
        <v xml:space="preserve"> </v>
      </c>
      <c r="F153" s="144" t="b">
        <f t="shared" si="31"/>
        <v>0</v>
      </c>
      <c r="G153" s="145" t="s">
        <v>272</v>
      </c>
      <c r="H153" s="146" t="s">
        <v>272</v>
      </c>
      <c r="I153" s="147" t="str">
        <f t="shared" ca="1" si="32"/>
        <v xml:space="preserve"> </v>
      </c>
      <c r="J153" s="147" t="b">
        <f t="shared" si="29"/>
        <v>0</v>
      </c>
      <c r="K153" s="147" t="str">
        <f t="shared" ca="1" si="33"/>
        <v xml:space="preserve"> </v>
      </c>
      <c r="L153" s="147" t="b">
        <f t="shared" si="30"/>
        <v>0</v>
      </c>
      <c r="M153" s="226">
        <v>3505</v>
      </c>
      <c r="N153" s="191"/>
      <c r="O153" s="227" t="s">
        <v>231</v>
      </c>
      <c r="P153" s="191" t="s">
        <v>14</v>
      </c>
      <c r="Q153" s="131">
        <f t="shared" si="35"/>
        <v>0</v>
      </c>
      <c r="R153" s="132"/>
    </row>
    <row r="154" spans="1:19">
      <c r="A154" s="211" t="str">
        <f t="shared" ca="1" si="28"/>
        <v xml:space="preserve"> </v>
      </c>
      <c r="B154" s="193" t="b">
        <f t="shared" si="27"/>
        <v>0</v>
      </c>
      <c r="C154" s="144" t="s">
        <v>272</v>
      </c>
      <c r="D154" s="144" t="s">
        <v>272</v>
      </c>
      <c r="E154" s="144" t="str">
        <f t="shared" ca="1" si="18"/>
        <v xml:space="preserve"> </v>
      </c>
      <c r="F154" s="144" t="b">
        <f t="shared" si="31"/>
        <v>0</v>
      </c>
      <c r="G154" s="145" t="s">
        <v>272</v>
      </c>
      <c r="H154" s="146" t="s">
        <v>272</v>
      </c>
      <c r="I154" s="147" t="str">
        <f t="shared" ca="1" si="32"/>
        <v xml:space="preserve"> </v>
      </c>
      <c r="J154" s="147" t="b">
        <f t="shared" si="29"/>
        <v>0</v>
      </c>
      <c r="K154" s="147" t="str">
        <f t="shared" ca="1" si="33"/>
        <v xml:space="preserve"> </v>
      </c>
      <c r="L154" s="147" t="b">
        <f t="shared" si="30"/>
        <v>0</v>
      </c>
      <c r="M154" s="226">
        <v>3507</v>
      </c>
      <c r="N154" s="191"/>
      <c r="O154" s="227" t="s">
        <v>229</v>
      </c>
      <c r="P154" s="191" t="s">
        <v>14</v>
      </c>
      <c r="Q154" s="131">
        <f t="shared" si="35"/>
        <v>0</v>
      </c>
      <c r="R154" s="132"/>
    </row>
    <row r="155" spans="1:19">
      <c r="A155" s="211" t="str">
        <f t="shared" ca="1" si="28"/>
        <v xml:space="preserve"> </v>
      </c>
      <c r="B155" s="193" t="b">
        <f t="shared" si="27"/>
        <v>0</v>
      </c>
      <c r="C155" s="144" t="s">
        <v>272</v>
      </c>
      <c r="D155" s="144" t="s">
        <v>272</v>
      </c>
      <c r="E155" s="144" t="str">
        <f t="shared" ca="1" si="18"/>
        <v xml:space="preserve"> </v>
      </c>
      <c r="F155" s="144" t="b">
        <f t="shared" si="31"/>
        <v>0</v>
      </c>
      <c r="G155" s="145" t="s">
        <v>272</v>
      </c>
      <c r="H155" s="146" t="s">
        <v>272</v>
      </c>
      <c r="I155" s="147" t="str">
        <f t="shared" ca="1" si="32"/>
        <v xml:space="preserve"> </v>
      </c>
      <c r="J155" s="147" t="b">
        <f t="shared" si="29"/>
        <v>0</v>
      </c>
      <c r="K155" s="147" t="str">
        <f t="shared" ca="1" si="33"/>
        <v xml:space="preserve"> </v>
      </c>
      <c r="L155" s="147" t="b">
        <f t="shared" si="30"/>
        <v>0</v>
      </c>
      <c r="M155" s="226">
        <v>3506</v>
      </c>
      <c r="N155" s="191"/>
      <c r="O155" s="227" t="s">
        <v>230</v>
      </c>
      <c r="P155" s="191" t="s">
        <v>14</v>
      </c>
      <c r="Q155" s="131">
        <f t="shared" si="35"/>
        <v>0</v>
      </c>
      <c r="R155" s="132"/>
    </row>
    <row r="156" spans="1:19">
      <c r="A156" s="211" t="str">
        <f t="shared" ca="1" si="28"/>
        <v xml:space="preserve"> </v>
      </c>
      <c r="B156" s="193" t="b">
        <f t="shared" si="27"/>
        <v>0</v>
      </c>
      <c r="C156" s="144" t="s">
        <v>272</v>
      </c>
      <c r="D156" s="144" t="s">
        <v>272</v>
      </c>
      <c r="E156" s="144" t="str">
        <f t="shared" ca="1" si="18"/>
        <v xml:space="preserve"> </v>
      </c>
      <c r="F156" s="144" t="b">
        <f>Q156&lt;&gt;0</f>
        <v>0</v>
      </c>
      <c r="G156" s="145" t="s">
        <v>272</v>
      </c>
      <c r="H156" s="146" t="s">
        <v>272</v>
      </c>
      <c r="I156" s="147" t="str">
        <f t="shared" ca="1" si="32"/>
        <v xml:space="preserve"> </v>
      </c>
      <c r="J156" s="147" t="b">
        <f t="shared" si="29"/>
        <v>0</v>
      </c>
      <c r="K156" s="147" t="str">
        <f t="shared" ca="1" si="33"/>
        <v xml:space="preserve"> </v>
      </c>
      <c r="L156" s="147" t="b">
        <f t="shared" si="30"/>
        <v>0</v>
      </c>
      <c r="M156" s="226">
        <v>3600</v>
      </c>
      <c r="N156" s="191"/>
      <c r="O156" s="227" t="s">
        <v>289</v>
      </c>
      <c r="P156" s="191" t="s">
        <v>11</v>
      </c>
      <c r="Q156" s="131">
        <f t="shared" si="35"/>
        <v>0</v>
      </c>
      <c r="R156" s="132"/>
    </row>
    <row r="157" spans="1:19">
      <c r="A157" s="211" t="s">
        <v>272</v>
      </c>
      <c r="B157" s="193" t="s">
        <v>389</v>
      </c>
      <c r="C157" s="144" t="s">
        <v>272</v>
      </c>
      <c r="D157" s="144" t="s">
        <v>272</v>
      </c>
      <c r="E157" s="144">
        <f t="shared" ca="1" si="18"/>
        <v>11</v>
      </c>
      <c r="F157" s="144" t="b">
        <f t="shared" si="31"/>
        <v>1</v>
      </c>
      <c r="G157" s="145" t="s">
        <v>272</v>
      </c>
      <c r="H157" s="146" t="s">
        <v>272</v>
      </c>
      <c r="I157" s="147" t="s">
        <v>272</v>
      </c>
      <c r="J157" s="147" t="s">
        <v>272</v>
      </c>
      <c r="K157" s="147" t="s">
        <v>272</v>
      </c>
      <c r="L157" s="147" t="s">
        <v>272</v>
      </c>
      <c r="N157" s="104"/>
      <c r="O157" s="100" t="s">
        <v>243</v>
      </c>
      <c r="Q157" s="131">
        <f>SUMIF(P142:P156,"貸",Q142:Q156)-SUMIF(P142:P156,"借",Q142:Q156)</f>
        <v>325600</v>
      </c>
      <c r="R157" s="132"/>
    </row>
    <row r="158" spans="1:19" s="123" customFormat="1" hidden="1">
      <c r="A158" s="211" t="s">
        <v>345</v>
      </c>
      <c r="B158" s="193" t="b">
        <f t="shared" si="27"/>
        <v>0</v>
      </c>
      <c r="C158" s="144" t="s">
        <v>272</v>
      </c>
      <c r="D158" s="144" t="s">
        <v>272</v>
      </c>
      <c r="E158" s="144">
        <f t="shared" ca="1" si="18"/>
        <v>12</v>
      </c>
      <c r="F158" s="149" t="b">
        <f>F157</f>
        <v>1</v>
      </c>
      <c r="G158" s="145" t="s">
        <v>272</v>
      </c>
      <c r="H158" s="146" t="s">
        <v>272</v>
      </c>
      <c r="I158" s="147" t="s">
        <v>272</v>
      </c>
      <c r="J158" s="147" t="s">
        <v>272</v>
      </c>
      <c r="K158" s="147" t="s">
        <v>272</v>
      </c>
      <c r="L158" s="147" t="s">
        <v>272</v>
      </c>
      <c r="M158" s="121"/>
      <c r="N158" s="121"/>
      <c r="O158" s="156"/>
      <c r="P158" s="122"/>
      <c r="Q158" s="133"/>
      <c r="R158" s="134"/>
    </row>
    <row r="159" spans="1:19" ht="17.5" thickBot="1">
      <c r="A159" s="211" t="s">
        <v>272</v>
      </c>
      <c r="B159" s="193" t="s">
        <v>389</v>
      </c>
      <c r="C159" s="144" t="s">
        <v>272</v>
      </c>
      <c r="D159" s="144" t="s">
        <v>272</v>
      </c>
      <c r="E159" s="144">
        <f>MAX($D$1,$F$1)</f>
        <v>13</v>
      </c>
      <c r="F159" s="144" t="b">
        <f>Q159&lt;&gt;0</f>
        <v>1</v>
      </c>
      <c r="G159" s="145" t="s">
        <v>272</v>
      </c>
      <c r="H159" s="146" t="s">
        <v>272</v>
      </c>
      <c r="I159" s="147" t="s">
        <v>272</v>
      </c>
      <c r="J159" s="147" t="s">
        <v>272</v>
      </c>
      <c r="K159" s="147" t="s">
        <v>272</v>
      </c>
      <c r="L159" s="147" t="s">
        <v>272</v>
      </c>
      <c r="M159" s="115"/>
      <c r="N159" s="115"/>
      <c r="O159" s="157" t="s">
        <v>244</v>
      </c>
      <c r="P159" s="117"/>
      <c r="Q159" s="131">
        <f>Q139+Q157</f>
        <v>330600</v>
      </c>
      <c r="R159" s="132"/>
    </row>
    <row r="160" spans="1:19">
      <c r="A160" s="211" t="s">
        <v>389</v>
      </c>
      <c r="B160" s="193" t="s">
        <v>389</v>
      </c>
      <c r="C160" s="144" t="s">
        <v>272</v>
      </c>
      <c r="D160" s="144" t="s">
        <v>272</v>
      </c>
      <c r="E160" s="144" t="s">
        <v>272</v>
      </c>
      <c r="F160" s="144" t="s">
        <v>272</v>
      </c>
      <c r="G160" s="145">
        <f ca="1">IF(H160,COUNTIF(OFFSET(H160,ROW()*-1+3,,ROW()-2),TRUE)," ")</f>
        <v>1</v>
      </c>
      <c r="H160" s="145" t="b">
        <f>H167</f>
        <v>1</v>
      </c>
      <c r="I160" s="147" t="s">
        <v>272</v>
      </c>
      <c r="J160" s="147" t="s">
        <v>272</v>
      </c>
      <c r="K160" s="147" t="s">
        <v>272</v>
      </c>
      <c r="L160" s="147" t="s">
        <v>272</v>
      </c>
      <c r="N160" s="104"/>
      <c r="O160" s="100" t="s">
        <v>134</v>
      </c>
      <c r="Q160" s="131"/>
      <c r="R160" s="131"/>
    </row>
    <row r="161" spans="1:18">
      <c r="A161" s="211">
        <f t="shared" ca="1" si="28"/>
        <v>27</v>
      </c>
      <c r="B161" s="193" t="b">
        <f t="shared" si="27"/>
        <v>1</v>
      </c>
      <c r="C161" s="144" t="s">
        <v>272</v>
      </c>
      <c r="D161" s="144" t="s">
        <v>272</v>
      </c>
      <c r="E161" s="144" t="s">
        <v>272</v>
      </c>
      <c r="F161" s="144" t="s">
        <v>272</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253</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272</v>
      </c>
      <c r="D162" s="144" t="s">
        <v>272</v>
      </c>
      <c r="E162" s="144" t="s">
        <v>272</v>
      </c>
      <c r="F162" s="144" t="s">
        <v>272</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353</v>
      </c>
      <c r="O162" s="227" t="s">
        <v>287</v>
      </c>
      <c r="P162" s="191" t="s">
        <v>11</v>
      </c>
      <c r="Q162" s="131">
        <f t="shared" si="39"/>
        <v>0</v>
      </c>
      <c r="R162" s="131">
        <f t="shared" si="40"/>
        <v>0</v>
      </c>
    </row>
    <row r="163" spans="1:18">
      <c r="A163" s="211">
        <f t="shared" ca="1" si="28"/>
        <v>29</v>
      </c>
      <c r="B163" s="193" t="b">
        <f t="shared" si="27"/>
        <v>1</v>
      </c>
      <c r="C163" s="144" t="s">
        <v>272</v>
      </c>
      <c r="D163" s="144" t="s">
        <v>272</v>
      </c>
      <c r="E163" s="144" t="s">
        <v>272</v>
      </c>
      <c r="F163" s="144" t="s">
        <v>272</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353</v>
      </c>
      <c r="O163" s="227" t="s">
        <v>288</v>
      </c>
      <c r="P163" s="191" t="s">
        <v>11</v>
      </c>
      <c r="Q163" s="131">
        <f t="shared" si="39"/>
        <v>0</v>
      </c>
      <c r="R163" s="131">
        <f t="shared" si="40"/>
        <v>0</v>
      </c>
    </row>
    <row r="164" spans="1:18">
      <c r="A164" s="211" t="str">
        <f t="shared" ca="1" si="28"/>
        <v xml:space="preserve"> </v>
      </c>
      <c r="B164" s="193" t="b">
        <f t="shared" si="27"/>
        <v>0</v>
      </c>
      <c r="C164" s="144" t="s">
        <v>272</v>
      </c>
      <c r="D164" s="144" t="s">
        <v>272</v>
      </c>
      <c r="E164" s="144" t="s">
        <v>272</v>
      </c>
      <c r="F164" s="144" t="s">
        <v>272</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272</v>
      </c>
      <c r="D165" s="144" t="s">
        <v>272</v>
      </c>
      <c r="E165" s="144" t="s">
        <v>272</v>
      </c>
      <c r="F165" s="144" t="s">
        <v>272</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272</v>
      </c>
      <c r="D166" s="144" t="s">
        <v>272</v>
      </c>
      <c r="E166" s="144" t="s">
        <v>272</v>
      </c>
      <c r="F166" s="144" t="s">
        <v>272</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345</v>
      </c>
      <c r="B167" s="193" t="s">
        <v>389</v>
      </c>
      <c r="C167" s="144" t="s">
        <v>272</v>
      </c>
      <c r="D167" s="144" t="s">
        <v>272</v>
      </c>
      <c r="E167" s="144" t="s">
        <v>272</v>
      </c>
      <c r="F167" s="144" t="s">
        <v>272</v>
      </c>
      <c r="G167" s="145">
        <f t="shared" ca="1" si="36"/>
        <v>3</v>
      </c>
      <c r="H167" s="145" t="b">
        <f>R167&lt;&gt;0</f>
        <v>1</v>
      </c>
      <c r="I167" s="147" t="s">
        <v>272</v>
      </c>
      <c r="J167" s="147" t="s">
        <v>272</v>
      </c>
      <c r="K167" s="147" t="s">
        <v>272</v>
      </c>
      <c r="L167" s="147" t="s">
        <v>272</v>
      </c>
      <c r="N167" s="104"/>
      <c r="O167" s="100" t="s">
        <v>259</v>
      </c>
      <c r="Q167" s="131">
        <f>SUMIF(P161:P166,"貸",Q161:Q166)-SUMIF(P161:P166,"借",Q161:Q166)</f>
        <v>6000</v>
      </c>
      <c r="R167" s="131">
        <f>SUMIF(P161:P166,"貸",R161:R166)-SUMIF(P161:P166,"借",R161:R166)</f>
        <v>6000</v>
      </c>
    </row>
    <row r="168" spans="1:18" ht="17" hidden="1" customHeight="1">
      <c r="A168" s="211" t="s">
        <v>345</v>
      </c>
      <c r="B168" s="193" t="b">
        <f t="shared" si="27"/>
        <v>0</v>
      </c>
      <c r="C168" s="144" t="s">
        <v>272</v>
      </c>
      <c r="D168" s="144" t="s">
        <v>272</v>
      </c>
      <c r="E168" s="144" t="s">
        <v>272</v>
      </c>
      <c r="F168" s="144" t="s">
        <v>272</v>
      </c>
      <c r="G168" s="145">
        <f ca="1">IF(H168,COUNTIF(OFFSET(H168,ROW()*-1+3,,ROW()-2),TRUE)," ")</f>
        <v>4</v>
      </c>
      <c r="H168" s="145" t="b">
        <f>H167</f>
        <v>1</v>
      </c>
      <c r="I168" s="147" t="s">
        <v>272</v>
      </c>
      <c r="J168" s="147" t="s">
        <v>272</v>
      </c>
      <c r="K168" s="147" t="s">
        <v>272</v>
      </c>
      <c r="L168" s="147" t="s">
        <v>272</v>
      </c>
      <c r="N168" s="104"/>
      <c r="O168" s="100" t="s">
        <v>343</v>
      </c>
      <c r="Q168" s="131"/>
      <c r="R168" s="131"/>
    </row>
    <row r="169" spans="1:18" ht="17" customHeight="1">
      <c r="A169" s="211" t="s">
        <v>345</v>
      </c>
      <c r="B169" s="193" t="s">
        <v>389</v>
      </c>
      <c r="C169" s="144" t="s">
        <v>272</v>
      </c>
      <c r="D169" s="144" t="s">
        <v>272</v>
      </c>
      <c r="E169" s="144" t="s">
        <v>272</v>
      </c>
      <c r="F169" s="144" t="s">
        <v>272</v>
      </c>
      <c r="G169" s="145" t="str">
        <f t="shared" ca="1" si="36"/>
        <v xml:space="preserve"> </v>
      </c>
      <c r="H169" s="145" t="b">
        <f>H174</f>
        <v>0</v>
      </c>
      <c r="I169" s="147" t="s">
        <v>272</v>
      </c>
      <c r="J169" s="147" t="s">
        <v>272</v>
      </c>
      <c r="K169" s="147" t="s">
        <v>272</v>
      </c>
      <c r="L169" s="147" t="s">
        <v>272</v>
      </c>
      <c r="N169" s="104"/>
      <c r="O169" s="100" t="s">
        <v>256</v>
      </c>
      <c r="Q169" s="131"/>
      <c r="R169" s="131"/>
    </row>
    <row r="170" spans="1:18">
      <c r="A170" s="211">
        <f t="shared" ca="1" si="28"/>
        <v>30</v>
      </c>
      <c r="B170" s="193" t="b">
        <f t="shared" si="27"/>
        <v>1</v>
      </c>
      <c r="C170" s="144" t="s">
        <v>272</v>
      </c>
      <c r="D170" s="144" t="s">
        <v>272</v>
      </c>
      <c r="E170" s="144" t="s">
        <v>272</v>
      </c>
      <c r="F170" s="144" t="s">
        <v>272</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253</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272</v>
      </c>
      <c r="D171" s="144" t="s">
        <v>272</v>
      </c>
      <c r="E171" s="144" t="s">
        <v>272</v>
      </c>
      <c r="F171" s="144" t="s">
        <v>272</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272</v>
      </c>
      <c r="D172" s="144" t="s">
        <v>272</v>
      </c>
      <c r="E172" s="144" t="s">
        <v>272</v>
      </c>
      <c r="F172" s="144" t="s">
        <v>272</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272</v>
      </c>
      <c r="D173" s="144" t="s">
        <v>272</v>
      </c>
      <c r="E173" s="144" t="s">
        <v>272</v>
      </c>
      <c r="F173" s="144" t="s">
        <v>272</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345</v>
      </c>
      <c r="B174" s="193" t="s">
        <v>389</v>
      </c>
      <c r="C174" s="144" t="s">
        <v>272</v>
      </c>
      <c r="D174" s="144" t="s">
        <v>272</v>
      </c>
      <c r="E174" s="144" t="s">
        <v>272</v>
      </c>
      <c r="F174" s="144" t="s">
        <v>272</v>
      </c>
      <c r="G174" s="145" t="str">
        <f t="shared" ca="1" si="36"/>
        <v xml:space="preserve"> </v>
      </c>
      <c r="H174" s="145" t="b">
        <f t="shared" si="41"/>
        <v>0</v>
      </c>
      <c r="I174" s="147" t="s">
        <v>272</v>
      </c>
      <c r="J174" s="147" t="s">
        <v>272</v>
      </c>
      <c r="K174" s="147" t="s">
        <v>272</v>
      </c>
      <c r="L174" s="147" t="s">
        <v>272</v>
      </c>
      <c r="N174" s="104"/>
      <c r="O174" s="100" t="s">
        <v>261</v>
      </c>
      <c r="Q174" s="131">
        <f>SUMIF(P170:P173,"借",Q170:Q173)-SUMIF(P170:P173,"貸",Q170:Q173)</f>
        <v>0</v>
      </c>
      <c r="R174" s="131">
        <f>SUMIF(P170:P173,"借",R170:R173)-SUMIF(P170:P173,"貸",R170:R173)</f>
        <v>0</v>
      </c>
    </row>
    <row r="175" spans="1:18" ht="17" hidden="1" customHeight="1">
      <c r="A175" s="211" t="s">
        <v>345</v>
      </c>
      <c r="B175" s="193" t="b">
        <f t="shared" si="27"/>
        <v>0</v>
      </c>
      <c r="C175" s="144" t="s">
        <v>272</v>
      </c>
      <c r="D175" s="144" t="s">
        <v>272</v>
      </c>
      <c r="E175" s="144" t="s">
        <v>272</v>
      </c>
      <c r="F175" s="144" t="s">
        <v>272</v>
      </c>
      <c r="G175" s="145" t="str">
        <f t="shared" ca="1" si="36"/>
        <v xml:space="preserve"> </v>
      </c>
      <c r="H175" s="145" t="b">
        <f>H174</f>
        <v>0</v>
      </c>
      <c r="I175" s="147" t="s">
        <v>272</v>
      </c>
      <c r="J175" s="147" t="s">
        <v>272</v>
      </c>
      <c r="K175" s="147" t="s">
        <v>272</v>
      </c>
      <c r="L175" s="147" t="s">
        <v>272</v>
      </c>
      <c r="N175" s="104"/>
      <c r="O175" s="100" t="s">
        <v>343</v>
      </c>
      <c r="Q175" s="131"/>
      <c r="R175" s="131"/>
    </row>
    <row r="176" spans="1:18" ht="17" customHeight="1">
      <c r="A176" s="211" t="s">
        <v>345</v>
      </c>
      <c r="B176" s="193" t="s">
        <v>389</v>
      </c>
      <c r="C176" s="144" t="s">
        <v>272</v>
      </c>
      <c r="D176" s="144" t="s">
        <v>272</v>
      </c>
      <c r="E176" s="144" t="s">
        <v>272</v>
      </c>
      <c r="F176" s="144" t="s">
        <v>272</v>
      </c>
      <c r="G176" s="145">
        <f t="shared" ca="1" si="36"/>
        <v>5</v>
      </c>
      <c r="H176" s="145" t="b">
        <f t="shared" si="41"/>
        <v>1</v>
      </c>
      <c r="I176" s="147" t="s">
        <v>272</v>
      </c>
      <c r="J176" s="147" t="s">
        <v>272</v>
      </c>
      <c r="K176" s="147" t="s">
        <v>272</v>
      </c>
      <c r="L176" s="147" t="s">
        <v>272</v>
      </c>
      <c r="N176" s="104"/>
      <c r="O176" s="100" t="s">
        <v>136</v>
      </c>
      <c r="Q176" s="131">
        <f>Q167-Q174</f>
        <v>6000</v>
      </c>
      <c r="R176" s="131">
        <f>R167-R174</f>
        <v>6000</v>
      </c>
    </row>
    <row r="177" spans="1:18" ht="17" hidden="1" customHeight="1">
      <c r="A177" s="211" t="s">
        <v>345</v>
      </c>
      <c r="B177" s="193" t="b">
        <f t="shared" si="27"/>
        <v>0</v>
      </c>
      <c r="C177" s="144" t="s">
        <v>272</v>
      </c>
      <c r="D177" s="144" t="s">
        <v>272</v>
      </c>
      <c r="E177" s="144" t="s">
        <v>272</v>
      </c>
      <c r="F177" s="144" t="s">
        <v>272</v>
      </c>
      <c r="G177" s="145">
        <f ca="1">IF(H177,COUNTIF(OFFSET(H177,ROW()*-1+3,,ROW()-2),TRUE)," ")</f>
        <v>6</v>
      </c>
      <c r="H177" s="145" t="b">
        <f>H176</f>
        <v>1</v>
      </c>
      <c r="I177" s="147" t="s">
        <v>272</v>
      </c>
      <c r="J177" s="147" t="s">
        <v>272</v>
      </c>
      <c r="K177" s="147" t="s">
        <v>272</v>
      </c>
      <c r="L177" s="147" t="s">
        <v>272</v>
      </c>
      <c r="N177" s="104"/>
      <c r="O177" s="100" t="s">
        <v>343</v>
      </c>
      <c r="Q177" s="131"/>
      <c r="R177" s="131"/>
    </row>
    <row r="178" spans="1:18" ht="17" customHeight="1">
      <c r="A178" s="211" t="s">
        <v>345</v>
      </c>
      <c r="B178" s="193" t="s">
        <v>389</v>
      </c>
      <c r="C178" s="144" t="s">
        <v>272</v>
      </c>
      <c r="D178" s="144" t="s">
        <v>272</v>
      </c>
      <c r="E178" s="144" t="s">
        <v>272</v>
      </c>
      <c r="F178" s="144" t="s">
        <v>272</v>
      </c>
      <c r="G178" s="145">
        <f t="shared" ca="1" si="36"/>
        <v>7</v>
      </c>
      <c r="H178" s="145" t="b">
        <f>H232</f>
        <v>1</v>
      </c>
      <c r="I178" s="147" t="s">
        <v>272</v>
      </c>
      <c r="J178" s="147" t="s">
        <v>272</v>
      </c>
      <c r="K178" s="147" t="s">
        <v>272</v>
      </c>
      <c r="L178" s="147" t="s">
        <v>272</v>
      </c>
      <c r="N178" s="104"/>
      <c r="O178" s="100" t="s">
        <v>133</v>
      </c>
      <c r="Q178" s="131"/>
      <c r="R178" s="131"/>
    </row>
    <row r="179" spans="1:18">
      <c r="A179" s="211">
        <f t="shared" ca="1" si="28"/>
        <v>31</v>
      </c>
      <c r="B179" s="193" t="b">
        <f t="shared" si="27"/>
        <v>1</v>
      </c>
      <c r="C179" s="144" t="s">
        <v>272</v>
      </c>
      <c r="D179" s="144" t="s">
        <v>272</v>
      </c>
      <c r="E179" s="144" t="s">
        <v>272</v>
      </c>
      <c r="F179" s="144" t="s">
        <v>272</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253</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272</v>
      </c>
      <c r="D180" s="144" t="s">
        <v>272</v>
      </c>
      <c r="E180" s="144" t="s">
        <v>272</v>
      </c>
      <c r="F180" s="144" t="s">
        <v>272</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253</v>
      </c>
      <c r="O180" s="227" t="s">
        <v>55</v>
      </c>
      <c r="P180" s="191" t="s">
        <v>11</v>
      </c>
      <c r="Q180" s="131">
        <f t="shared" si="44"/>
        <v>0</v>
      </c>
      <c r="R180" s="131">
        <f t="shared" si="45"/>
        <v>0</v>
      </c>
    </row>
    <row r="181" spans="1:18">
      <c r="A181" s="211">
        <f t="shared" ca="1" si="28"/>
        <v>33</v>
      </c>
      <c r="B181" s="193" t="b">
        <f t="shared" si="27"/>
        <v>1</v>
      </c>
      <c r="C181" s="144" t="s">
        <v>272</v>
      </c>
      <c r="D181" s="144" t="s">
        <v>272</v>
      </c>
      <c r="E181" s="144" t="s">
        <v>272</v>
      </c>
      <c r="F181" s="144" t="s">
        <v>272</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253</v>
      </c>
      <c r="O181" s="227" t="s">
        <v>56</v>
      </c>
      <c r="P181" s="191" t="s">
        <v>11</v>
      </c>
      <c r="Q181" s="131">
        <f t="shared" si="44"/>
        <v>0</v>
      </c>
      <c r="R181" s="131">
        <f t="shared" si="45"/>
        <v>0</v>
      </c>
    </row>
    <row r="182" spans="1:18">
      <c r="A182" s="211">
        <f t="shared" ca="1" si="28"/>
        <v>34</v>
      </c>
      <c r="B182" s="193" t="b">
        <f t="shared" si="27"/>
        <v>1</v>
      </c>
      <c r="C182" s="144" t="s">
        <v>272</v>
      </c>
      <c r="D182" s="144" t="s">
        <v>272</v>
      </c>
      <c r="E182" s="144" t="s">
        <v>272</v>
      </c>
      <c r="F182" s="144" t="s">
        <v>272</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253</v>
      </c>
      <c r="O182" s="227" t="s">
        <v>57</v>
      </c>
      <c r="P182" s="191" t="s">
        <v>11</v>
      </c>
      <c r="Q182" s="131">
        <f t="shared" si="44"/>
        <v>400</v>
      </c>
      <c r="R182" s="131">
        <f t="shared" si="45"/>
        <v>400</v>
      </c>
    </row>
    <row r="183" spans="1:18">
      <c r="A183" s="211">
        <f t="shared" ca="1" si="28"/>
        <v>35</v>
      </c>
      <c r="B183" s="193" t="b">
        <f t="shared" si="27"/>
        <v>1</v>
      </c>
      <c r="C183" s="144" t="s">
        <v>272</v>
      </c>
      <c r="D183" s="144" t="s">
        <v>272</v>
      </c>
      <c r="E183" s="144" t="s">
        <v>272</v>
      </c>
      <c r="F183" s="144" t="s">
        <v>272</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253</v>
      </c>
      <c r="O183" s="227" t="s">
        <v>58</v>
      </c>
      <c r="P183" s="191" t="s">
        <v>11</v>
      </c>
      <c r="Q183" s="131">
        <f t="shared" si="44"/>
        <v>0</v>
      </c>
      <c r="R183" s="131">
        <f t="shared" si="45"/>
        <v>0</v>
      </c>
    </row>
    <row r="184" spans="1:18">
      <c r="A184" s="211">
        <f t="shared" ca="1" si="28"/>
        <v>36</v>
      </c>
      <c r="B184" s="193" t="b">
        <f t="shared" si="27"/>
        <v>1</v>
      </c>
      <c r="C184" s="144" t="s">
        <v>272</v>
      </c>
      <c r="D184" s="144" t="s">
        <v>272</v>
      </c>
      <c r="E184" s="144" t="s">
        <v>272</v>
      </c>
      <c r="F184" s="144" t="s">
        <v>272</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253</v>
      </c>
      <c r="O184" s="227" t="s">
        <v>59</v>
      </c>
      <c r="P184" s="191" t="s">
        <v>11</v>
      </c>
      <c r="Q184" s="131">
        <f t="shared" si="44"/>
        <v>0</v>
      </c>
      <c r="R184" s="131">
        <f t="shared" si="45"/>
        <v>0</v>
      </c>
    </row>
    <row r="185" spans="1:18">
      <c r="A185" s="211">
        <f t="shared" ca="1" si="28"/>
        <v>37</v>
      </c>
      <c r="B185" s="193" t="b">
        <f t="shared" si="27"/>
        <v>1</v>
      </c>
      <c r="C185" s="144" t="s">
        <v>272</v>
      </c>
      <c r="D185" s="144" t="s">
        <v>272</v>
      </c>
      <c r="E185" s="144" t="s">
        <v>272</v>
      </c>
      <c r="F185" s="144" t="s">
        <v>272</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253</v>
      </c>
      <c r="O185" s="227" t="s">
        <v>60</v>
      </c>
      <c r="P185" s="191" t="s">
        <v>11</v>
      </c>
      <c r="Q185" s="131">
        <f t="shared" si="44"/>
        <v>0</v>
      </c>
      <c r="R185" s="131">
        <f t="shared" si="45"/>
        <v>0</v>
      </c>
    </row>
    <row r="186" spans="1:18">
      <c r="A186" s="211">
        <f t="shared" ca="1" si="28"/>
        <v>38</v>
      </c>
      <c r="B186" s="193" t="b">
        <f t="shared" si="27"/>
        <v>1</v>
      </c>
      <c r="C186" s="144" t="s">
        <v>272</v>
      </c>
      <c r="D186" s="144" t="s">
        <v>272</v>
      </c>
      <c r="E186" s="144" t="s">
        <v>272</v>
      </c>
      <c r="F186" s="144" t="s">
        <v>272</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253</v>
      </c>
      <c r="O186" s="227" t="s">
        <v>61</v>
      </c>
      <c r="P186" s="191" t="s">
        <v>11</v>
      </c>
      <c r="Q186" s="131">
        <f t="shared" si="44"/>
        <v>0</v>
      </c>
      <c r="R186" s="131">
        <f t="shared" si="45"/>
        <v>0</v>
      </c>
    </row>
    <row r="187" spans="1:18">
      <c r="A187" s="211">
        <f t="shared" ca="1" si="28"/>
        <v>39</v>
      </c>
      <c r="B187" s="193" t="b">
        <f t="shared" si="27"/>
        <v>1</v>
      </c>
      <c r="C187" s="144" t="s">
        <v>272</v>
      </c>
      <c r="D187" s="144" t="s">
        <v>272</v>
      </c>
      <c r="E187" s="144" t="s">
        <v>272</v>
      </c>
      <c r="F187" s="144" t="s">
        <v>272</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253</v>
      </c>
      <c r="O187" s="227" t="s">
        <v>62</v>
      </c>
      <c r="P187" s="191" t="s">
        <v>11</v>
      </c>
      <c r="Q187" s="131">
        <f t="shared" si="44"/>
        <v>0</v>
      </c>
      <c r="R187" s="131">
        <f t="shared" si="45"/>
        <v>0</v>
      </c>
    </row>
    <row r="188" spans="1:18">
      <c r="A188" s="211">
        <f t="shared" ca="1" si="28"/>
        <v>40</v>
      </c>
      <c r="B188" s="193" t="b">
        <f t="shared" si="27"/>
        <v>1</v>
      </c>
      <c r="C188" s="144" t="s">
        <v>272</v>
      </c>
      <c r="D188" s="144" t="s">
        <v>272</v>
      </c>
      <c r="E188" s="144" t="s">
        <v>272</v>
      </c>
      <c r="F188" s="144" t="s">
        <v>272</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253</v>
      </c>
      <c r="O188" s="227" t="s">
        <v>63</v>
      </c>
      <c r="P188" s="191" t="s">
        <v>11</v>
      </c>
      <c r="Q188" s="131">
        <f t="shared" si="44"/>
        <v>0</v>
      </c>
      <c r="R188" s="131">
        <f t="shared" si="45"/>
        <v>0</v>
      </c>
    </row>
    <row r="189" spans="1:18">
      <c r="A189" s="211">
        <f t="shared" ca="1" si="28"/>
        <v>41</v>
      </c>
      <c r="B189" s="193" t="b">
        <f t="shared" si="27"/>
        <v>1</v>
      </c>
      <c r="C189" s="144" t="s">
        <v>272</v>
      </c>
      <c r="D189" s="144" t="s">
        <v>272</v>
      </c>
      <c r="E189" s="144" t="s">
        <v>272</v>
      </c>
      <c r="F189" s="144" t="s">
        <v>272</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253</v>
      </c>
      <c r="O189" s="227" t="s">
        <v>64</v>
      </c>
      <c r="P189" s="191" t="s">
        <v>11</v>
      </c>
      <c r="Q189" s="131">
        <f t="shared" si="44"/>
        <v>0</v>
      </c>
      <c r="R189" s="131">
        <f t="shared" si="45"/>
        <v>0</v>
      </c>
    </row>
    <row r="190" spans="1:18">
      <c r="A190" s="211">
        <f t="shared" ca="1" si="28"/>
        <v>42</v>
      </c>
      <c r="B190" s="193" t="b">
        <f t="shared" si="27"/>
        <v>1</v>
      </c>
      <c r="C190" s="144" t="s">
        <v>272</v>
      </c>
      <c r="D190" s="144" t="s">
        <v>272</v>
      </c>
      <c r="E190" s="144" t="s">
        <v>272</v>
      </c>
      <c r="F190" s="144" t="s">
        <v>272</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253</v>
      </c>
      <c r="O190" s="227" t="s">
        <v>65</v>
      </c>
      <c r="P190" s="191" t="s">
        <v>11</v>
      </c>
      <c r="Q190" s="131">
        <f t="shared" si="44"/>
        <v>0</v>
      </c>
      <c r="R190" s="131">
        <f t="shared" si="45"/>
        <v>0</v>
      </c>
    </row>
    <row r="191" spans="1:18">
      <c r="A191" s="211">
        <f t="shared" ca="1" si="28"/>
        <v>43</v>
      </c>
      <c r="B191" s="193" t="b">
        <f t="shared" si="27"/>
        <v>1</v>
      </c>
      <c r="C191" s="144" t="s">
        <v>272</v>
      </c>
      <c r="D191" s="144" t="s">
        <v>272</v>
      </c>
      <c r="E191" s="144" t="s">
        <v>272</v>
      </c>
      <c r="F191" s="144" t="s">
        <v>272</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253</v>
      </c>
      <c r="O191" s="227" t="s">
        <v>66</v>
      </c>
      <c r="P191" s="191" t="s">
        <v>11</v>
      </c>
      <c r="Q191" s="131">
        <f t="shared" si="44"/>
        <v>0</v>
      </c>
      <c r="R191" s="131">
        <f t="shared" si="45"/>
        <v>0</v>
      </c>
    </row>
    <row r="192" spans="1:18">
      <c r="A192" s="211" t="str">
        <f t="shared" ca="1" si="28"/>
        <v xml:space="preserve"> </v>
      </c>
      <c r="B192" s="193" t="b">
        <f t="shared" si="27"/>
        <v>0</v>
      </c>
      <c r="C192" s="144" t="s">
        <v>272</v>
      </c>
      <c r="D192" s="144" t="s">
        <v>272</v>
      </c>
      <c r="E192" s="144" t="s">
        <v>272</v>
      </c>
      <c r="F192" s="144" t="s">
        <v>272</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272</v>
      </c>
      <c r="D193" s="144" t="s">
        <v>272</v>
      </c>
      <c r="E193" s="144" t="s">
        <v>272</v>
      </c>
      <c r="F193" s="144" t="s">
        <v>272</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257</v>
      </c>
      <c r="P193" s="191" t="s">
        <v>11</v>
      </c>
      <c r="Q193" s="131">
        <f t="shared" si="44"/>
        <v>0</v>
      </c>
      <c r="R193" s="131">
        <f t="shared" si="45"/>
        <v>0</v>
      </c>
    </row>
    <row r="194" spans="1:18">
      <c r="A194" s="211" t="str">
        <f t="shared" ca="1" si="28"/>
        <v xml:space="preserve"> </v>
      </c>
      <c r="B194" s="193" t="b">
        <f t="shared" si="27"/>
        <v>0</v>
      </c>
      <c r="C194" s="144" t="s">
        <v>272</v>
      </c>
      <c r="D194" s="144" t="s">
        <v>272</v>
      </c>
      <c r="E194" s="144" t="s">
        <v>272</v>
      </c>
      <c r="F194" s="144" t="s">
        <v>272</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272</v>
      </c>
      <c r="D195" s="144" t="s">
        <v>272</v>
      </c>
      <c r="E195" s="144" t="s">
        <v>272</v>
      </c>
      <c r="F195" s="144" t="s">
        <v>272</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272</v>
      </c>
      <c r="D196" s="144" t="s">
        <v>272</v>
      </c>
      <c r="E196" s="144" t="s">
        <v>272</v>
      </c>
      <c r="F196" s="144" t="s">
        <v>272</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253</v>
      </c>
      <c r="O196" s="227" t="s">
        <v>70</v>
      </c>
      <c r="P196" s="191" t="s">
        <v>11</v>
      </c>
      <c r="Q196" s="131">
        <f t="shared" si="44"/>
        <v>0</v>
      </c>
      <c r="R196" s="131">
        <f t="shared" si="45"/>
        <v>0</v>
      </c>
    </row>
    <row r="197" spans="1:18">
      <c r="A197" s="211">
        <f t="shared" ca="1" si="28"/>
        <v>45</v>
      </c>
      <c r="B197" s="193" t="b">
        <f t="shared" si="27"/>
        <v>1</v>
      </c>
      <c r="C197" s="144" t="s">
        <v>272</v>
      </c>
      <c r="D197" s="144" t="s">
        <v>272</v>
      </c>
      <c r="E197" s="144" t="s">
        <v>272</v>
      </c>
      <c r="F197" s="144" t="s">
        <v>272</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253</v>
      </c>
      <c r="O197" s="227" t="s">
        <v>71</v>
      </c>
      <c r="P197" s="191" t="s">
        <v>11</v>
      </c>
      <c r="Q197" s="131">
        <f t="shared" si="44"/>
        <v>0</v>
      </c>
      <c r="R197" s="131">
        <f t="shared" si="45"/>
        <v>0</v>
      </c>
    </row>
    <row r="198" spans="1:18">
      <c r="A198" s="211" t="str">
        <f t="shared" ca="1" si="28"/>
        <v xml:space="preserve"> </v>
      </c>
      <c r="B198" s="193" t="b">
        <f t="shared" ref="B198:B260" si="46">N198="Y"</f>
        <v>0</v>
      </c>
      <c r="C198" s="144" t="s">
        <v>272</v>
      </c>
      <c r="D198" s="144" t="s">
        <v>272</v>
      </c>
      <c r="E198" s="144" t="s">
        <v>272</v>
      </c>
      <c r="F198" s="144" t="s">
        <v>272</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272</v>
      </c>
      <c r="D199" s="144" t="s">
        <v>272</v>
      </c>
      <c r="E199" s="144" t="s">
        <v>272</v>
      </c>
      <c r="F199" s="144" t="s">
        <v>272</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272</v>
      </c>
      <c r="D200" s="144" t="s">
        <v>272</v>
      </c>
      <c r="E200" s="144" t="s">
        <v>272</v>
      </c>
      <c r="F200" s="144" t="s">
        <v>272</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272</v>
      </c>
      <c r="D201" s="144" t="s">
        <v>272</v>
      </c>
      <c r="E201" s="144" t="s">
        <v>272</v>
      </c>
      <c r="F201" s="144" t="s">
        <v>272</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253</v>
      </c>
      <c r="O201" s="227" t="s">
        <v>75</v>
      </c>
      <c r="P201" s="191" t="s">
        <v>11</v>
      </c>
      <c r="Q201" s="131">
        <f t="shared" si="44"/>
        <v>0</v>
      </c>
      <c r="R201" s="131">
        <f t="shared" si="45"/>
        <v>0</v>
      </c>
    </row>
    <row r="202" spans="1:18">
      <c r="A202" s="211">
        <f t="shared" ca="1" si="47"/>
        <v>47</v>
      </c>
      <c r="B202" s="193" t="b">
        <f t="shared" si="46"/>
        <v>1</v>
      </c>
      <c r="C202" s="144" t="s">
        <v>272</v>
      </c>
      <c r="D202" s="144" t="s">
        <v>272</v>
      </c>
      <c r="E202" s="144" t="s">
        <v>272</v>
      </c>
      <c r="F202" s="144" t="s">
        <v>272</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353</v>
      </c>
      <c r="O202" s="227" t="s">
        <v>76</v>
      </c>
      <c r="P202" s="191" t="s">
        <v>11</v>
      </c>
      <c r="Q202" s="131">
        <f t="shared" si="44"/>
        <v>0</v>
      </c>
      <c r="R202" s="131">
        <f t="shared" si="45"/>
        <v>0</v>
      </c>
    </row>
    <row r="203" spans="1:18">
      <c r="A203" s="211">
        <f t="shared" ca="1" si="47"/>
        <v>48</v>
      </c>
      <c r="B203" s="193" t="b">
        <f t="shared" si="46"/>
        <v>1</v>
      </c>
      <c r="C203" s="144" t="s">
        <v>272</v>
      </c>
      <c r="D203" s="144" t="s">
        <v>272</v>
      </c>
      <c r="E203" s="144" t="s">
        <v>272</v>
      </c>
      <c r="F203" s="144" t="s">
        <v>272</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353</v>
      </c>
      <c r="O203" s="227" t="s">
        <v>258</v>
      </c>
      <c r="P203" s="191" t="s">
        <v>11</v>
      </c>
      <c r="Q203" s="131">
        <f t="shared" si="44"/>
        <v>0</v>
      </c>
      <c r="R203" s="131">
        <f t="shared" si="45"/>
        <v>0</v>
      </c>
    </row>
    <row r="204" spans="1:18">
      <c r="A204" s="211">
        <f t="shared" ca="1" si="47"/>
        <v>49</v>
      </c>
      <c r="B204" s="193" t="b">
        <f t="shared" si="46"/>
        <v>1</v>
      </c>
      <c r="C204" s="144" t="s">
        <v>272</v>
      </c>
      <c r="D204" s="144" t="s">
        <v>272</v>
      </c>
      <c r="E204" s="144" t="s">
        <v>272</v>
      </c>
      <c r="F204" s="144" t="s">
        <v>272</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353</v>
      </c>
      <c r="O204" s="227" t="s">
        <v>77</v>
      </c>
      <c r="P204" s="191" t="s">
        <v>11</v>
      </c>
      <c r="Q204" s="131">
        <f t="shared" si="44"/>
        <v>0</v>
      </c>
      <c r="R204" s="131">
        <f t="shared" si="45"/>
        <v>0</v>
      </c>
    </row>
    <row r="205" spans="1:18">
      <c r="A205" s="211">
        <f t="shared" ca="1" si="47"/>
        <v>50</v>
      </c>
      <c r="B205" s="193" t="b">
        <f t="shared" si="46"/>
        <v>1</v>
      </c>
      <c r="C205" s="144" t="s">
        <v>272</v>
      </c>
      <c r="D205" s="144" t="s">
        <v>272</v>
      </c>
      <c r="E205" s="144" t="s">
        <v>272</v>
      </c>
      <c r="F205" s="144" t="s">
        <v>272</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333</v>
      </c>
      <c r="O205" s="227" t="s">
        <v>78</v>
      </c>
      <c r="P205" s="191" t="s">
        <v>11</v>
      </c>
      <c r="Q205" s="131">
        <f t="shared" si="44"/>
        <v>0</v>
      </c>
      <c r="R205" s="131">
        <f t="shared" si="45"/>
        <v>0</v>
      </c>
    </row>
    <row r="206" spans="1:18">
      <c r="A206" s="211" t="str">
        <f t="shared" ca="1" si="47"/>
        <v xml:space="preserve"> </v>
      </c>
      <c r="B206" s="193" t="b">
        <f t="shared" si="46"/>
        <v>0</v>
      </c>
      <c r="C206" s="144" t="s">
        <v>272</v>
      </c>
      <c r="D206" s="144" t="s">
        <v>272</v>
      </c>
      <c r="E206" s="144" t="s">
        <v>272</v>
      </c>
      <c r="F206" s="144" t="s">
        <v>272</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272</v>
      </c>
      <c r="D207" s="144" t="s">
        <v>272</v>
      </c>
      <c r="E207" s="144" t="s">
        <v>272</v>
      </c>
      <c r="F207" s="144" t="s">
        <v>272</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272</v>
      </c>
      <c r="D208" s="144" t="s">
        <v>272</v>
      </c>
      <c r="E208" s="144" t="s">
        <v>272</v>
      </c>
      <c r="F208" s="144" t="s">
        <v>272</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406</v>
      </c>
      <c r="O208" s="227" t="s">
        <v>284</v>
      </c>
      <c r="P208" s="191" t="s">
        <v>11</v>
      </c>
      <c r="Q208" s="131">
        <f t="shared" si="44"/>
        <v>0</v>
      </c>
      <c r="R208" s="131">
        <f t="shared" si="45"/>
        <v>0</v>
      </c>
    </row>
    <row r="209" spans="1:18">
      <c r="A209" s="211" t="str">
        <f t="shared" ca="1" si="47"/>
        <v xml:space="preserve"> </v>
      </c>
      <c r="B209" s="193" t="b">
        <f t="shared" si="46"/>
        <v>0</v>
      </c>
      <c r="C209" s="144" t="s">
        <v>272</v>
      </c>
      <c r="D209" s="144" t="s">
        <v>272</v>
      </c>
      <c r="E209" s="144" t="s">
        <v>272</v>
      </c>
      <c r="F209" s="144" t="s">
        <v>272</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272</v>
      </c>
      <c r="D210" s="144" t="s">
        <v>272</v>
      </c>
      <c r="E210" s="144" t="s">
        <v>272</v>
      </c>
      <c r="F210" s="144" t="s">
        <v>272</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406</v>
      </c>
      <c r="O210" s="227" t="s">
        <v>82</v>
      </c>
      <c r="P210" s="191" t="s">
        <v>11</v>
      </c>
      <c r="Q210" s="131">
        <f t="shared" si="44"/>
        <v>0</v>
      </c>
      <c r="R210" s="131">
        <f t="shared" si="45"/>
        <v>0</v>
      </c>
    </row>
    <row r="211" spans="1:18">
      <c r="A211" s="211" t="str">
        <f t="shared" ca="1" si="47"/>
        <v xml:space="preserve"> </v>
      </c>
      <c r="B211" s="193" t="b">
        <f t="shared" si="46"/>
        <v>0</v>
      </c>
      <c r="C211" s="144" t="s">
        <v>272</v>
      </c>
      <c r="D211" s="144" t="s">
        <v>272</v>
      </c>
      <c r="E211" s="144" t="s">
        <v>272</v>
      </c>
      <c r="F211" s="144" t="s">
        <v>272</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272</v>
      </c>
      <c r="D212" s="144" t="s">
        <v>272</v>
      </c>
      <c r="E212" s="144" t="s">
        <v>272</v>
      </c>
      <c r="F212" s="144" t="s">
        <v>272</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272</v>
      </c>
      <c r="D213" s="144" t="s">
        <v>272</v>
      </c>
      <c r="E213" s="144" t="s">
        <v>272</v>
      </c>
      <c r="F213" s="144" t="s">
        <v>272</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272</v>
      </c>
      <c r="D214" s="144" t="s">
        <v>272</v>
      </c>
      <c r="E214" s="144" t="s">
        <v>272</v>
      </c>
      <c r="F214" s="144" t="s">
        <v>272</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285</v>
      </c>
      <c r="P214" s="191" t="s">
        <v>11</v>
      </c>
      <c r="Q214" s="131">
        <f t="shared" si="50"/>
        <v>0</v>
      </c>
      <c r="R214" s="131">
        <f t="shared" si="51"/>
        <v>0</v>
      </c>
    </row>
    <row r="215" spans="1:18">
      <c r="A215" s="211" t="str">
        <f t="shared" ca="1" si="47"/>
        <v xml:space="preserve"> </v>
      </c>
      <c r="B215" s="193" t="b">
        <f t="shared" si="46"/>
        <v>0</v>
      </c>
      <c r="C215" s="144" t="s">
        <v>272</v>
      </c>
      <c r="D215" s="144" t="s">
        <v>272</v>
      </c>
      <c r="E215" s="144" t="s">
        <v>272</v>
      </c>
      <c r="F215" s="144" t="s">
        <v>272</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272</v>
      </c>
      <c r="D216" s="144" t="s">
        <v>272</v>
      </c>
      <c r="E216" s="144" t="s">
        <v>272</v>
      </c>
      <c r="F216" s="144" t="s">
        <v>272</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272</v>
      </c>
      <c r="D217" s="144" t="s">
        <v>272</v>
      </c>
      <c r="E217" s="144" t="s">
        <v>272</v>
      </c>
      <c r="F217" s="144" t="s">
        <v>272</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272</v>
      </c>
      <c r="D218" s="144" t="s">
        <v>272</v>
      </c>
      <c r="E218" s="144" t="s">
        <v>272</v>
      </c>
      <c r="F218" s="144" t="s">
        <v>272</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283</v>
      </c>
      <c r="O218" s="227" t="s">
        <v>89</v>
      </c>
      <c r="P218" s="191" t="s">
        <v>11</v>
      </c>
      <c r="Q218" s="131">
        <f t="shared" si="50"/>
        <v>0</v>
      </c>
      <c r="R218" s="131">
        <f t="shared" si="51"/>
        <v>0</v>
      </c>
    </row>
    <row r="219" spans="1:18">
      <c r="A219" s="211" t="str">
        <f t="shared" ca="1" si="47"/>
        <v xml:space="preserve"> </v>
      </c>
      <c r="B219" s="193" t="b">
        <f t="shared" si="46"/>
        <v>0</v>
      </c>
      <c r="C219" s="144" t="s">
        <v>272</v>
      </c>
      <c r="D219" s="144" t="s">
        <v>272</v>
      </c>
      <c r="E219" s="144" t="s">
        <v>272</v>
      </c>
      <c r="F219" s="144" t="s">
        <v>272</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272</v>
      </c>
      <c r="D220" s="144" t="s">
        <v>272</v>
      </c>
      <c r="E220" s="144" t="s">
        <v>272</v>
      </c>
      <c r="F220" s="144" t="s">
        <v>272</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272</v>
      </c>
      <c r="D221" s="144" t="s">
        <v>272</v>
      </c>
      <c r="E221" s="144" t="s">
        <v>272</v>
      </c>
      <c r="F221" s="144" t="s">
        <v>272</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272</v>
      </c>
      <c r="D222" s="144" t="s">
        <v>272</v>
      </c>
      <c r="E222" s="144" t="s">
        <v>272</v>
      </c>
      <c r="F222" s="144" t="s">
        <v>272</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272</v>
      </c>
      <c r="D223" s="144" t="s">
        <v>272</v>
      </c>
      <c r="E223" s="144" t="s">
        <v>272</v>
      </c>
      <c r="F223" s="144" t="s">
        <v>272</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272</v>
      </c>
      <c r="D224" s="144" t="s">
        <v>272</v>
      </c>
      <c r="E224" s="144" t="s">
        <v>272</v>
      </c>
      <c r="F224" s="144" t="s">
        <v>272</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272</v>
      </c>
      <c r="D225" s="144" t="s">
        <v>272</v>
      </c>
      <c r="E225" s="144" t="s">
        <v>272</v>
      </c>
      <c r="F225" s="144" t="s">
        <v>272</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272</v>
      </c>
      <c r="D226" s="144" t="s">
        <v>272</v>
      </c>
      <c r="E226" s="144" t="s">
        <v>272</v>
      </c>
      <c r="F226" s="144" t="s">
        <v>272</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272</v>
      </c>
      <c r="D227" s="144" t="s">
        <v>272</v>
      </c>
      <c r="E227" s="144" t="s">
        <v>272</v>
      </c>
      <c r="F227" s="144" t="s">
        <v>272</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272</v>
      </c>
      <c r="D228" s="144" t="s">
        <v>272</v>
      </c>
      <c r="E228" s="144" t="s">
        <v>272</v>
      </c>
      <c r="F228" s="144" t="s">
        <v>272</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272</v>
      </c>
      <c r="D229" s="144" t="s">
        <v>272</v>
      </c>
      <c r="E229" s="144" t="s">
        <v>272</v>
      </c>
      <c r="F229" s="144" t="s">
        <v>272</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272</v>
      </c>
      <c r="D230" s="144" t="s">
        <v>272</v>
      </c>
      <c r="E230" s="144" t="s">
        <v>272</v>
      </c>
      <c r="F230" s="144" t="s">
        <v>272</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272</v>
      </c>
      <c r="D231" s="144" t="s">
        <v>272</v>
      </c>
      <c r="E231" s="144" t="s">
        <v>272</v>
      </c>
      <c r="F231" s="144" t="s">
        <v>272</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345</v>
      </c>
      <c r="B232" s="193" t="s">
        <v>389</v>
      </c>
      <c r="C232" s="144" t="s">
        <v>272</v>
      </c>
      <c r="D232" s="144" t="s">
        <v>272</v>
      </c>
      <c r="E232" s="144" t="s">
        <v>272</v>
      </c>
      <c r="F232" s="144" t="s">
        <v>272</v>
      </c>
      <c r="G232" s="145">
        <f t="shared" ca="1" si="52"/>
        <v>9</v>
      </c>
      <c r="H232" s="145" t="b">
        <f>R232&lt;&gt;0</f>
        <v>1</v>
      </c>
      <c r="I232" s="147" t="s">
        <v>272</v>
      </c>
      <c r="J232" s="147" t="s">
        <v>272</v>
      </c>
      <c r="K232" s="147" t="s">
        <v>272</v>
      </c>
      <c r="L232" s="147" t="s">
        <v>272</v>
      </c>
      <c r="N232" s="104"/>
      <c r="O232" s="100" t="s">
        <v>135</v>
      </c>
      <c r="Q232" s="131">
        <f>SUMIF(P179:P231,"借",Q179:Q231)-SUMIF(P179:P231,"貸",Q179:Q231)</f>
        <v>400</v>
      </c>
      <c r="R232" s="131">
        <f>SUMIF(P179:P231,"借",R179:R231)-SUMIF(P179:P231,"貸",R179:R231)</f>
        <v>400</v>
      </c>
    </row>
    <row r="233" spans="1:18" ht="17" hidden="1" customHeight="1">
      <c r="A233" s="211" t="s">
        <v>345</v>
      </c>
      <c r="B233" s="193" t="b">
        <f t="shared" si="46"/>
        <v>0</v>
      </c>
      <c r="C233" s="144" t="s">
        <v>272</v>
      </c>
      <c r="D233" s="144" t="s">
        <v>272</v>
      </c>
      <c r="E233" s="144" t="s">
        <v>272</v>
      </c>
      <c r="F233" s="144" t="s">
        <v>272</v>
      </c>
      <c r="G233" s="145">
        <f t="shared" ca="1" si="52"/>
        <v>10</v>
      </c>
      <c r="H233" s="145" t="b">
        <f>H232</f>
        <v>1</v>
      </c>
      <c r="I233" s="147" t="s">
        <v>272</v>
      </c>
      <c r="J233" s="147" t="s">
        <v>272</v>
      </c>
      <c r="K233" s="147" t="s">
        <v>272</v>
      </c>
      <c r="L233" s="147" t="s">
        <v>272</v>
      </c>
      <c r="N233" s="104"/>
      <c r="O233" s="100" t="s">
        <v>343</v>
      </c>
      <c r="Q233" s="131"/>
      <c r="R233" s="131"/>
    </row>
    <row r="234" spans="1:18" ht="17" customHeight="1">
      <c r="A234" s="211" t="s">
        <v>345</v>
      </c>
      <c r="B234" s="193" t="s">
        <v>389</v>
      </c>
      <c r="C234" s="144" t="s">
        <v>272</v>
      </c>
      <c r="D234" s="144" t="s">
        <v>272</v>
      </c>
      <c r="E234" s="144" t="s">
        <v>272</v>
      </c>
      <c r="F234" s="144" t="s">
        <v>272</v>
      </c>
      <c r="G234" s="145">
        <f t="shared" ca="1" si="52"/>
        <v>11</v>
      </c>
      <c r="H234" s="145" t="b">
        <f>R234&lt;&gt;0</f>
        <v>1</v>
      </c>
      <c r="I234" s="147" t="s">
        <v>272</v>
      </c>
      <c r="J234" s="147" t="s">
        <v>272</v>
      </c>
      <c r="K234" s="147" t="s">
        <v>272</v>
      </c>
      <c r="L234" s="147" t="s">
        <v>272</v>
      </c>
      <c r="N234" s="104"/>
      <c r="O234" s="100" t="s">
        <v>262</v>
      </c>
      <c r="Q234" s="131">
        <f>Q176-Q232</f>
        <v>5600</v>
      </c>
      <c r="R234" s="131">
        <f>R176-R232</f>
        <v>5600</v>
      </c>
    </row>
    <row r="235" spans="1:18" ht="17" hidden="1" customHeight="1">
      <c r="A235" s="211" t="s">
        <v>345</v>
      </c>
      <c r="B235" s="193" t="b">
        <f t="shared" si="46"/>
        <v>0</v>
      </c>
      <c r="C235" s="144" t="s">
        <v>272</v>
      </c>
      <c r="D235" s="144" t="s">
        <v>272</v>
      </c>
      <c r="E235" s="144" t="s">
        <v>272</v>
      </c>
      <c r="F235" s="144" t="s">
        <v>272</v>
      </c>
      <c r="G235" s="145">
        <f ca="1">IF(H235,COUNTIF(OFFSET(H235,ROW()*-1+3,,ROW()-2),TRUE)," ")</f>
        <v>12</v>
      </c>
      <c r="H235" s="145" t="b">
        <f>H234</f>
        <v>1</v>
      </c>
      <c r="I235" s="147" t="s">
        <v>272</v>
      </c>
      <c r="J235" s="147" t="s">
        <v>272</v>
      </c>
      <c r="K235" s="147" t="s">
        <v>272</v>
      </c>
      <c r="L235" s="147" t="s">
        <v>272</v>
      </c>
      <c r="N235" s="104"/>
      <c r="O235" s="100" t="s">
        <v>343</v>
      </c>
      <c r="Q235" s="131"/>
      <c r="R235" s="131"/>
    </row>
    <row r="236" spans="1:18">
      <c r="A236" s="211" t="s">
        <v>345</v>
      </c>
      <c r="B236" s="193" t="s">
        <v>389</v>
      </c>
      <c r="C236" s="144" t="s">
        <v>272</v>
      </c>
      <c r="D236" s="144" t="s">
        <v>272</v>
      </c>
      <c r="E236" s="144" t="s">
        <v>272</v>
      </c>
      <c r="F236" s="144" t="s">
        <v>272</v>
      </c>
      <c r="G236" s="145" t="str">
        <f t="shared" ca="1" si="52"/>
        <v xml:space="preserve"> </v>
      </c>
      <c r="H236" s="145" t="b">
        <f>H249</f>
        <v>0</v>
      </c>
      <c r="I236" s="147" t="s">
        <v>272</v>
      </c>
      <c r="J236" s="147" t="s">
        <v>272</v>
      </c>
      <c r="K236" s="147" t="s">
        <v>272</v>
      </c>
      <c r="L236" s="147" t="s">
        <v>272</v>
      </c>
      <c r="N236" s="104"/>
      <c r="O236" s="100" t="s">
        <v>263</v>
      </c>
      <c r="Q236" s="131"/>
      <c r="R236" s="131"/>
    </row>
    <row r="237" spans="1:18">
      <c r="A237" s="211" t="str">
        <f t="shared" ca="1" si="47"/>
        <v xml:space="preserve"> </v>
      </c>
      <c r="B237" s="193" t="b">
        <f t="shared" si="46"/>
        <v>0</v>
      </c>
      <c r="C237" s="144" t="s">
        <v>272</v>
      </c>
      <c r="D237" s="144" t="s">
        <v>272</v>
      </c>
      <c r="E237" s="144" t="s">
        <v>272</v>
      </c>
      <c r="F237" s="144" t="s">
        <v>272</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272</v>
      </c>
      <c r="D238" s="144" t="s">
        <v>272</v>
      </c>
      <c r="E238" s="144" t="s">
        <v>272</v>
      </c>
      <c r="F238" s="144" t="s">
        <v>272</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282</v>
      </c>
      <c r="O238" s="227" t="s">
        <v>104</v>
      </c>
      <c r="P238" s="191" t="s">
        <v>14</v>
      </c>
      <c r="Q238" s="131">
        <f t="shared" si="56"/>
        <v>0</v>
      </c>
      <c r="R238" s="131">
        <f t="shared" si="57"/>
        <v>0</v>
      </c>
    </row>
    <row r="239" spans="1:18">
      <c r="A239" s="211" t="str">
        <f t="shared" ca="1" si="47"/>
        <v xml:space="preserve"> </v>
      </c>
      <c r="B239" s="193" t="b">
        <f t="shared" si="46"/>
        <v>0</v>
      </c>
      <c r="C239" s="144" t="s">
        <v>272</v>
      </c>
      <c r="D239" s="144" t="s">
        <v>272</v>
      </c>
      <c r="E239" s="144" t="s">
        <v>272</v>
      </c>
      <c r="F239" s="144" t="s">
        <v>272</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272</v>
      </c>
      <c r="D240" s="144" t="s">
        <v>272</v>
      </c>
      <c r="E240" s="144" t="s">
        <v>272</v>
      </c>
      <c r="F240" s="144" t="s">
        <v>272</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272</v>
      </c>
      <c r="D241" s="144" t="s">
        <v>272</v>
      </c>
      <c r="E241" s="144" t="s">
        <v>272</v>
      </c>
      <c r="F241" s="144" t="s">
        <v>272</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272</v>
      </c>
      <c r="D242" s="144" t="s">
        <v>272</v>
      </c>
      <c r="E242" s="144" t="s">
        <v>272</v>
      </c>
      <c r="F242" s="144" t="s">
        <v>272</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272</v>
      </c>
      <c r="D243" s="144" t="s">
        <v>272</v>
      </c>
      <c r="E243" s="144" t="s">
        <v>272</v>
      </c>
      <c r="F243" s="144" t="s">
        <v>272</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272</v>
      </c>
      <c r="D244" s="144" t="s">
        <v>272</v>
      </c>
      <c r="E244" s="144" t="s">
        <v>272</v>
      </c>
      <c r="F244" s="144" t="s">
        <v>272</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272</v>
      </c>
      <c r="D245" s="144" t="s">
        <v>272</v>
      </c>
      <c r="E245" s="144" t="s">
        <v>272</v>
      </c>
      <c r="F245" s="144" t="s">
        <v>272</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272</v>
      </c>
      <c r="D246" s="144" t="s">
        <v>272</v>
      </c>
      <c r="E246" s="144" t="s">
        <v>272</v>
      </c>
      <c r="F246" s="144" t="s">
        <v>272</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272</v>
      </c>
      <c r="D247" s="144" t="s">
        <v>272</v>
      </c>
      <c r="E247" s="144" t="s">
        <v>272</v>
      </c>
      <c r="F247" s="144" t="s">
        <v>272</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272</v>
      </c>
      <c r="D248" s="144" t="s">
        <v>272</v>
      </c>
      <c r="E248" s="144" t="s">
        <v>272</v>
      </c>
      <c r="F248" s="144" t="s">
        <v>272</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345</v>
      </c>
      <c r="B249" s="193" t="s">
        <v>389</v>
      </c>
      <c r="C249" s="144" t="s">
        <v>272</v>
      </c>
      <c r="D249" s="144" t="s">
        <v>272</v>
      </c>
      <c r="E249" s="144" t="s">
        <v>272</v>
      </c>
      <c r="F249" s="144" t="s">
        <v>272</v>
      </c>
      <c r="G249" s="145" t="str">
        <f t="shared" ca="1" si="52"/>
        <v xml:space="preserve"> </v>
      </c>
      <c r="H249" s="145" t="b">
        <f t="shared" si="53"/>
        <v>0</v>
      </c>
      <c r="I249" s="147" t="s">
        <v>272</v>
      </c>
      <c r="J249" s="147" t="s">
        <v>272</v>
      </c>
      <c r="K249" s="147" t="s">
        <v>272</v>
      </c>
      <c r="L249" s="147" t="s">
        <v>272</v>
      </c>
      <c r="N249" s="104"/>
      <c r="O249" s="100" t="s">
        <v>265</v>
      </c>
      <c r="Q249" s="131">
        <f>SUMIF(P237:P248,"貸",Q237:Q248)-SUMIF(P237:P248,"借",Q237:Q248)</f>
        <v>0</v>
      </c>
      <c r="R249" s="131">
        <f>SUMIF(P237:P248,"貸",R237:R248)-SUMIF(P237:P248,"借",R237:R248)</f>
        <v>0</v>
      </c>
    </row>
    <row r="250" spans="1:18" ht="17" hidden="1" customHeight="1">
      <c r="A250" s="211" t="s">
        <v>345</v>
      </c>
      <c r="B250" s="193" t="b">
        <f t="shared" si="46"/>
        <v>0</v>
      </c>
      <c r="C250" s="144" t="s">
        <v>272</v>
      </c>
      <c r="D250" s="144" t="s">
        <v>272</v>
      </c>
      <c r="E250" s="144" t="s">
        <v>272</v>
      </c>
      <c r="F250" s="144" t="s">
        <v>272</v>
      </c>
      <c r="G250" s="145" t="str">
        <f t="shared" ca="1" si="52"/>
        <v xml:space="preserve"> </v>
      </c>
      <c r="H250" s="145" t="b">
        <f>H249</f>
        <v>0</v>
      </c>
      <c r="I250" s="147" t="s">
        <v>272</v>
      </c>
      <c r="J250" s="147" t="s">
        <v>272</v>
      </c>
      <c r="K250" s="147" t="s">
        <v>272</v>
      </c>
      <c r="L250" s="147" t="s">
        <v>272</v>
      </c>
      <c r="N250" s="104"/>
      <c r="O250" s="100" t="s">
        <v>343</v>
      </c>
      <c r="Q250" s="131"/>
      <c r="R250" s="131"/>
    </row>
    <row r="251" spans="1:18">
      <c r="A251" s="211" t="s">
        <v>345</v>
      </c>
      <c r="B251" s="193" t="s">
        <v>389</v>
      </c>
      <c r="C251" s="144" t="s">
        <v>272</v>
      </c>
      <c r="D251" s="144" t="s">
        <v>272</v>
      </c>
      <c r="E251" s="144" t="s">
        <v>272</v>
      </c>
      <c r="F251" s="144" t="s">
        <v>272</v>
      </c>
      <c r="G251" s="145" t="str">
        <f t="shared" ca="1" si="52"/>
        <v xml:space="preserve"> </v>
      </c>
      <c r="H251" s="145" t="b">
        <f>H261</f>
        <v>0</v>
      </c>
      <c r="I251" s="147" t="s">
        <v>272</v>
      </c>
      <c r="J251" s="147" t="s">
        <v>272</v>
      </c>
      <c r="K251" s="147" t="s">
        <v>272</v>
      </c>
      <c r="L251" s="147" t="s">
        <v>272</v>
      </c>
      <c r="N251" s="104"/>
      <c r="O251" s="100" t="s">
        <v>264</v>
      </c>
      <c r="Q251" s="131"/>
      <c r="R251" s="131"/>
    </row>
    <row r="252" spans="1:18">
      <c r="A252" s="211" t="str">
        <f t="shared" ca="1" si="47"/>
        <v xml:space="preserve"> </v>
      </c>
      <c r="B252" s="193" t="b">
        <f t="shared" si="46"/>
        <v>0</v>
      </c>
      <c r="C252" s="144" t="s">
        <v>272</v>
      </c>
      <c r="D252" s="144" t="s">
        <v>272</v>
      </c>
      <c r="E252" s="144" t="s">
        <v>272</v>
      </c>
      <c r="F252" s="144" t="s">
        <v>272</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272</v>
      </c>
      <c r="D253" s="144" t="s">
        <v>272</v>
      </c>
      <c r="E253" s="144" t="s">
        <v>272</v>
      </c>
      <c r="F253" s="144" t="s">
        <v>272</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272</v>
      </c>
      <c r="D254" s="144" t="s">
        <v>272</v>
      </c>
      <c r="E254" s="144" t="s">
        <v>272</v>
      </c>
      <c r="F254" s="144" t="s">
        <v>272</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272</v>
      </c>
      <c r="D255" s="144" t="s">
        <v>272</v>
      </c>
      <c r="E255" s="144" t="s">
        <v>272</v>
      </c>
      <c r="F255" s="144" t="s">
        <v>272</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272</v>
      </c>
      <c r="D256" s="144" t="s">
        <v>272</v>
      </c>
      <c r="E256" s="144" t="s">
        <v>272</v>
      </c>
      <c r="F256" s="144" t="s">
        <v>272</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272</v>
      </c>
      <c r="D257" s="144" t="s">
        <v>272</v>
      </c>
      <c r="E257" s="144" t="s">
        <v>272</v>
      </c>
      <c r="F257" s="144" t="s">
        <v>272</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272</v>
      </c>
      <c r="D258" s="144" t="s">
        <v>272</v>
      </c>
      <c r="E258" s="144" t="s">
        <v>272</v>
      </c>
      <c r="F258" s="144" t="s">
        <v>272</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272</v>
      </c>
      <c r="D259" s="144" t="s">
        <v>272</v>
      </c>
      <c r="E259" s="144" t="s">
        <v>272</v>
      </c>
      <c r="F259" s="144" t="s">
        <v>272</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272</v>
      </c>
      <c r="D260" s="144" t="s">
        <v>272</v>
      </c>
      <c r="E260" s="144" t="s">
        <v>272</v>
      </c>
      <c r="F260" s="144" t="s">
        <v>272</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272</v>
      </c>
      <c r="D261" s="144" t="s">
        <v>272</v>
      </c>
      <c r="E261" s="144" t="s">
        <v>272</v>
      </c>
      <c r="F261" s="144" t="s">
        <v>272</v>
      </c>
      <c r="G261" s="145" t="str">
        <f t="shared" ca="1" si="52"/>
        <v xml:space="preserve"> </v>
      </c>
      <c r="H261" s="145" t="b">
        <f t="shared" si="53"/>
        <v>0</v>
      </c>
      <c r="I261" s="147" t="s">
        <v>272</v>
      </c>
      <c r="J261" s="147" t="s">
        <v>272</v>
      </c>
      <c r="K261" s="147" t="s">
        <v>272</v>
      </c>
      <c r="L261" s="147" t="s">
        <v>272</v>
      </c>
      <c r="N261" s="104"/>
      <c r="O261" s="100" t="s">
        <v>266</v>
      </c>
      <c r="Q261" s="131">
        <f>SUMIF(P252:P260,"借",Q252:Q260)-SUMIF(P252:P260,"貸",Q252:Q260)</f>
        <v>0</v>
      </c>
      <c r="R261" s="131">
        <f>SUMIF(P252:P260,"借",R252:R260)-SUMIF(P252:P260,"貸",R252:R260)</f>
        <v>0</v>
      </c>
    </row>
    <row r="262" spans="1:18" ht="17" hidden="1" customHeight="1">
      <c r="A262" s="211" t="s">
        <v>345</v>
      </c>
      <c r="B262" s="193" t="b">
        <f>N262="Y"</f>
        <v>0</v>
      </c>
      <c r="C262" s="144" t="s">
        <v>272</v>
      </c>
      <c r="D262" s="144" t="s">
        <v>272</v>
      </c>
      <c r="E262" s="144" t="s">
        <v>272</v>
      </c>
      <c r="F262" s="144" t="s">
        <v>272</v>
      </c>
      <c r="G262" s="145" t="str">
        <f ca="1">IF(H262,COUNTIF(OFFSET(H262,ROW()*-1+3,,ROW()-2),TRUE)," ")</f>
        <v xml:space="preserve"> </v>
      </c>
      <c r="H262" s="145" t="b">
        <f>H261</f>
        <v>0</v>
      </c>
      <c r="I262" s="147" t="s">
        <v>272</v>
      </c>
      <c r="J262" s="147" t="s">
        <v>272</v>
      </c>
      <c r="K262" s="147" t="s">
        <v>272</v>
      </c>
      <c r="L262" s="147" t="s">
        <v>272</v>
      </c>
      <c r="N262" s="104"/>
      <c r="O262" s="100" t="s">
        <v>343</v>
      </c>
      <c r="Q262" s="131"/>
      <c r="R262" s="131"/>
    </row>
    <row r="263" spans="1:18">
      <c r="A263" s="211" t="s">
        <v>345</v>
      </c>
      <c r="B263" s="193" t="s">
        <v>389</v>
      </c>
      <c r="C263" s="144" t="s">
        <v>272</v>
      </c>
      <c r="D263" s="144" t="s">
        <v>272</v>
      </c>
      <c r="E263" s="144" t="s">
        <v>272</v>
      </c>
      <c r="F263" s="144" t="s">
        <v>272</v>
      </c>
      <c r="G263" s="145">
        <f t="shared" ca="1" si="52"/>
        <v>13</v>
      </c>
      <c r="H263" s="145" t="b">
        <f t="shared" si="53"/>
        <v>1</v>
      </c>
      <c r="I263" s="147" t="s">
        <v>272</v>
      </c>
      <c r="J263" s="147" t="s">
        <v>272</v>
      </c>
      <c r="K263" s="147" t="s">
        <v>272</v>
      </c>
      <c r="L263" s="147" t="s">
        <v>272</v>
      </c>
      <c r="N263" s="104"/>
      <c r="O263" s="100" t="s">
        <v>268</v>
      </c>
      <c r="Q263" s="131">
        <f>Q234+Q249-Q261</f>
        <v>5600</v>
      </c>
      <c r="R263" s="131">
        <f>R234+R249-R261</f>
        <v>5600</v>
      </c>
    </row>
    <row r="264" spans="1:18">
      <c r="A264" s="211">
        <f ca="1">IF(B264,COUNTIF(OFFSET(B264,ROW()*-1+3,,ROW()-2),TRUE)," ")</f>
        <v>55</v>
      </c>
      <c r="B264" s="193" t="b">
        <f>N264="Y"</f>
        <v>1</v>
      </c>
      <c r="C264" s="144" t="s">
        <v>272</v>
      </c>
      <c r="D264" s="144" t="s">
        <v>272</v>
      </c>
      <c r="E264" s="144" t="s">
        <v>272</v>
      </c>
      <c r="F264" s="144" t="s">
        <v>272</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333</v>
      </c>
      <c r="O264" s="190" t="s">
        <v>315</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345</v>
      </c>
      <c r="B265" s="193" t="s">
        <v>389</v>
      </c>
      <c r="C265" s="144" t="s">
        <v>272</v>
      </c>
      <c r="D265" s="144" t="s">
        <v>272</v>
      </c>
      <c r="E265" s="144" t="s">
        <v>272</v>
      </c>
      <c r="F265" s="144" t="s">
        <v>272</v>
      </c>
      <c r="G265" s="145">
        <f t="shared" ca="1" si="52"/>
        <v>15</v>
      </c>
      <c r="H265" s="145" t="b">
        <f>H263</f>
        <v>1</v>
      </c>
      <c r="I265" s="147" t="s">
        <v>272</v>
      </c>
      <c r="J265" s="147" t="s">
        <v>272</v>
      </c>
      <c r="K265" s="147" t="s">
        <v>272</v>
      </c>
      <c r="L265" s="147" t="s">
        <v>272</v>
      </c>
      <c r="O265" s="100" t="s">
        <v>269</v>
      </c>
      <c r="Q265" s="131">
        <f>Q263-Q264</f>
        <v>5600</v>
      </c>
      <c r="R265" s="131">
        <f>R263-R264</f>
        <v>5600</v>
      </c>
    </row>
    <row r="266" spans="1:18">
      <c r="A266" s="211" t="str">
        <f ca="1">IF(B266,COUNTIF(OFFSET(B266,ROW()*-1+3,,ROW()-2),TRUE)," ")</f>
        <v xml:space="preserve"> </v>
      </c>
      <c r="B266" s="193" t="b">
        <f>N266="Y"</f>
        <v>0</v>
      </c>
      <c r="C266" s="144" t="s">
        <v>272</v>
      </c>
      <c r="D266" s="144" t="s">
        <v>272</v>
      </c>
      <c r="E266" s="144" t="s">
        <v>272</v>
      </c>
      <c r="F266" s="144" t="s">
        <v>272</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462</v>
      </c>
      <c r="O266" s="190" t="s">
        <v>260</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345</v>
      </c>
      <c r="B267" s="193" t="s">
        <v>389</v>
      </c>
      <c r="C267" s="144" t="s">
        <v>272</v>
      </c>
      <c r="D267" s="144" t="s">
        <v>272</v>
      </c>
      <c r="E267" s="144" t="s">
        <v>272</v>
      </c>
      <c r="F267" s="144" t="s">
        <v>272</v>
      </c>
      <c r="G267" s="145" t="str">
        <f t="shared" ca="1" si="52"/>
        <v xml:space="preserve"> </v>
      </c>
      <c r="H267" s="145" t="b">
        <f>H266</f>
        <v>0</v>
      </c>
      <c r="I267" s="147" t="s">
        <v>272</v>
      </c>
      <c r="J267" s="147" t="s">
        <v>272</v>
      </c>
      <c r="K267" s="147" t="s">
        <v>272</v>
      </c>
      <c r="L267" s="147" t="s">
        <v>272</v>
      </c>
      <c r="O267" s="23" t="s">
        <v>267</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C5" sqref="C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471</v>
      </c>
      <c r="C3" s="265" t="s">
        <v>472</v>
      </c>
    </row>
    <row r="4" spans="1:6" hidden="1">
      <c r="B4" s="266" t="s">
        <v>473</v>
      </c>
      <c r="C4" s="267" t="s">
        <v>474</v>
      </c>
    </row>
    <row r="5" spans="1:6">
      <c r="B5" s="309" t="s">
        <v>493</v>
      </c>
      <c r="C5" s="312" t="s">
        <v>521</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4"/>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318</v>
      </c>
      <c r="C2" s="182" t="s">
        <v>316</v>
      </c>
      <c r="D2" s="86" t="s">
        <v>539</v>
      </c>
      <c r="E2" s="83"/>
      <c r="F2" s="83"/>
      <c r="H2" s="84"/>
      <c r="I2" s="84"/>
    </row>
    <row r="3" spans="1:10" ht="18">
      <c r="A3" s="86" t="s">
        <v>317</v>
      </c>
      <c r="D3" s="259" t="s">
        <v>465</v>
      </c>
      <c r="E3" s="260" t="s">
        <v>466</v>
      </c>
      <c r="F3" s="69" t="s">
        <v>140</v>
      </c>
      <c r="G3" s="1"/>
      <c r="H3" s="261" t="s">
        <v>467</v>
      </c>
      <c r="I3" s="76" t="s">
        <v>464</v>
      </c>
      <c r="J3" s="1"/>
    </row>
    <row r="4" spans="1:10" ht="25" customHeight="1">
      <c r="A4" s="29" t="s">
        <v>401</v>
      </c>
      <c r="E4" s="69"/>
      <c r="G4" s="76"/>
    </row>
    <row r="5" spans="1:10">
      <c r="A5" s="23" t="s">
        <v>458</v>
      </c>
      <c r="B5" s="23"/>
    </row>
    <row r="6" spans="1:10">
      <c r="A6" s="23"/>
      <c r="B6" s="29" t="s">
        <v>463</v>
      </c>
    </row>
    <row r="7" spans="1:10">
      <c r="B7" s="29" t="s">
        <v>344</v>
      </c>
    </row>
    <row r="8" spans="1:10">
      <c r="B8" s="29" t="s">
        <v>277</v>
      </c>
    </row>
    <row r="9" spans="1:10">
      <c r="A9" s="29" t="s">
        <v>513</v>
      </c>
    </row>
    <row r="10" spans="1:10">
      <c r="A10" s="29" t="s">
        <v>519</v>
      </c>
    </row>
    <row r="11" spans="1:10">
      <c r="A11" s="29" t="s">
        <v>323</v>
      </c>
    </row>
    <row r="12" spans="1:10">
      <c r="A12" s="29" t="s">
        <v>324</v>
      </c>
    </row>
    <row r="13" spans="1:10">
      <c r="A13" s="29" t="s">
        <v>512</v>
      </c>
    </row>
    <row r="14" spans="1:10">
      <c r="A14" s="29" t="s">
        <v>514</v>
      </c>
    </row>
    <row r="15" spans="1:10">
      <c r="A15" s="29" t="s">
        <v>520</v>
      </c>
    </row>
    <row r="16" spans="1:10">
      <c r="A16" s="29" t="s">
        <v>518</v>
      </c>
    </row>
    <row r="17" spans="1:5" ht="26.5" customHeight="1">
      <c r="A17" s="23" t="s">
        <v>325</v>
      </c>
    </row>
    <row r="18" spans="1:5">
      <c r="A18" s="23"/>
      <c r="B18" s="29" t="s">
        <v>468</v>
      </c>
    </row>
    <row r="19" spans="1:5" ht="19.5" customHeight="1">
      <c r="A19" s="1" t="s">
        <v>515</v>
      </c>
    </row>
    <row r="20" spans="1:5" ht="19.5" customHeight="1">
      <c r="A20" s="1"/>
      <c r="B20" s="29" t="s">
        <v>402</v>
      </c>
    </row>
    <row r="21" spans="1:5" ht="18.5" customHeight="1">
      <c r="A21" s="1" t="s">
        <v>278</v>
      </c>
    </row>
    <row r="22" spans="1:5">
      <c r="A22" s="1"/>
      <c r="B22" s="29" t="s">
        <v>275</v>
      </c>
    </row>
    <row r="23" spans="1:5">
      <c r="A23" s="1"/>
      <c r="B23" s="23" t="s">
        <v>354</v>
      </c>
    </row>
    <row r="24" spans="1:5">
      <c r="A24" s="1"/>
      <c r="B24" s="29" t="s">
        <v>320</v>
      </c>
    </row>
    <row r="25" spans="1:5">
      <c r="A25" s="1"/>
      <c r="B25" s="43" t="s">
        <v>321</v>
      </c>
      <c r="D25" s="70" t="s">
        <v>322</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326</v>
      </c>
    </row>
    <row r="36" spans="1:5">
      <c r="B36" s="29" t="s">
        <v>279</v>
      </c>
    </row>
    <row r="37" spans="1:5">
      <c r="B37" s="38" t="s">
        <v>156</v>
      </c>
    </row>
    <row r="38" spans="1:5">
      <c r="B38" s="38" t="s">
        <v>157</v>
      </c>
    </row>
    <row r="39" spans="1:5" ht="21.75" customHeight="1">
      <c r="A39" s="23" t="s">
        <v>327</v>
      </c>
    </row>
    <row r="40" spans="1:5">
      <c r="B40" s="38" t="s">
        <v>158</v>
      </c>
    </row>
    <row r="41" spans="1:5">
      <c r="B41" s="29" t="s">
        <v>352</v>
      </c>
    </row>
    <row r="42" spans="1:5">
      <c r="B42" s="29" t="s">
        <v>351</v>
      </c>
    </row>
    <row r="43" spans="1:5" ht="24" customHeight="1">
      <c r="A43" s="23" t="s">
        <v>328</v>
      </c>
    </row>
    <row r="44" spans="1:5">
      <c r="A44" s="23"/>
      <c r="B44" s="152" t="s">
        <v>280</v>
      </c>
    </row>
    <row r="45" spans="1:5">
      <c r="A45" s="1"/>
      <c r="B45" s="29" t="s">
        <v>320</v>
      </c>
    </row>
    <row r="46" spans="1:5" ht="21" customHeight="1">
      <c r="B46" s="43" t="s">
        <v>516</v>
      </c>
      <c r="D46" s="70" t="s">
        <v>517</v>
      </c>
      <c r="E46" s="38"/>
    </row>
    <row r="47" spans="1:5">
      <c r="B47" s="43"/>
      <c r="E47" s="70"/>
    </row>
    <row r="48" spans="1:5">
      <c r="B48" s="43"/>
      <c r="E48" s="70"/>
    </row>
    <row r="54" spans="1:2" ht="27" customHeight="1">
      <c r="A54" s="23" t="s">
        <v>329</v>
      </c>
    </row>
    <row r="55" spans="1:2">
      <c r="B55" s="29" t="s">
        <v>170</v>
      </c>
    </row>
    <row r="56" spans="1:2" ht="23.25" customHeight="1">
      <c r="A56" s="23" t="s">
        <v>330</v>
      </c>
    </row>
    <row r="57" spans="1:2">
      <c r="A57" s="23"/>
      <c r="B57" s="29" t="s">
        <v>276</v>
      </c>
    </row>
    <row r="58" spans="1:2">
      <c r="B58" s="38" t="s">
        <v>170</v>
      </c>
    </row>
    <row r="59" spans="1:2" ht="23.25" customHeight="1">
      <c r="A59" s="23" t="s">
        <v>331</v>
      </c>
      <c r="B59" s="23"/>
    </row>
    <row r="60" spans="1:2" ht="21.75" customHeight="1">
      <c r="B60" s="23" t="s">
        <v>483</v>
      </c>
    </row>
    <row r="61" spans="1:2">
      <c r="B61" s="73" t="s">
        <v>480</v>
      </c>
    </row>
    <row r="62" spans="1:2">
      <c r="B62" s="73" t="s">
        <v>481</v>
      </c>
    </row>
    <row r="63" spans="1:2">
      <c r="B63" s="74" t="s">
        <v>478</v>
      </c>
    </row>
    <row r="64" spans="1:2">
      <c r="B64" s="74" t="s">
        <v>144</v>
      </c>
    </row>
    <row r="65" spans="2:4">
      <c r="B65" s="74" t="s">
        <v>145</v>
      </c>
    </row>
    <row r="66" spans="2:4">
      <c r="B66" s="74" t="s">
        <v>146</v>
      </c>
    </row>
    <row r="67" spans="2:4">
      <c r="B67" s="74" t="s">
        <v>147</v>
      </c>
    </row>
    <row r="68" spans="2:4">
      <c r="B68" s="74" t="s">
        <v>148</v>
      </c>
    </row>
    <row r="69" spans="2:4">
      <c r="B69" s="74" t="s">
        <v>149</v>
      </c>
    </row>
    <row r="70" spans="2:4">
      <c r="B70" s="74" t="s">
        <v>150</v>
      </c>
      <c r="D70" s="281" t="s">
        <v>485</v>
      </c>
    </row>
    <row r="71" spans="2:4">
      <c r="B71" s="280"/>
      <c r="D71" s="281"/>
    </row>
    <row r="72" spans="2:4" ht="21" customHeight="1">
      <c r="B72" s="23" t="s">
        <v>479</v>
      </c>
    </row>
    <row r="73" spans="2:4">
      <c r="B73" s="75" t="s">
        <v>482</v>
      </c>
    </row>
    <row r="74" spans="2:4">
      <c r="B74" s="74" t="s">
        <v>484</v>
      </c>
    </row>
    <row r="75" spans="2:4">
      <c r="B75" s="74" t="s">
        <v>151</v>
      </c>
    </row>
    <row r="76" spans="2:4">
      <c r="B76" s="74" t="s">
        <v>152</v>
      </c>
    </row>
    <row r="77" spans="2:4">
      <c r="B77" s="74" t="s">
        <v>153</v>
      </c>
    </row>
    <row r="78" spans="2:4">
      <c r="B78" s="74" t="s">
        <v>154</v>
      </c>
    </row>
    <row r="79" spans="2:4">
      <c r="B79" s="74" t="s">
        <v>155</v>
      </c>
    </row>
    <row r="80" spans="2:4">
      <c r="B80" s="74" t="s">
        <v>150</v>
      </c>
    </row>
    <row r="81" spans="1:2">
      <c r="B81" s="43" t="s">
        <v>160</v>
      </c>
    </row>
    <row r="82" spans="1:2">
      <c r="B82" s="38" t="s">
        <v>159</v>
      </c>
    </row>
    <row r="84" spans="1:2">
      <c r="A84" s="23" t="s">
        <v>334</v>
      </c>
    </row>
    <row r="85" spans="1:2" ht="8" customHeight="1">
      <c r="A85" s="23"/>
    </row>
    <row r="86" spans="1:2">
      <c r="A86" s="23"/>
      <c r="B86" s="23" t="s">
        <v>341</v>
      </c>
    </row>
    <row r="87" spans="1:2">
      <c r="A87" s="23"/>
      <c r="B87" s="29" t="s">
        <v>335</v>
      </c>
    </row>
    <row r="88" spans="1:2" ht="8" customHeight="1">
      <c r="A88" s="23"/>
    </row>
    <row r="89" spans="1:2">
      <c r="A89" s="23"/>
      <c r="B89" s="23" t="s">
        <v>337</v>
      </c>
    </row>
    <row r="90" spans="1:2">
      <c r="A90" s="23"/>
      <c r="B90" s="29" t="s">
        <v>342</v>
      </c>
    </row>
    <row r="91" spans="1:2">
      <c r="A91" s="23"/>
      <c r="B91" s="29" t="s">
        <v>336</v>
      </c>
    </row>
    <row r="92" spans="1:2" ht="8" customHeight="1">
      <c r="A92" s="23"/>
      <c r="B92" s="29"/>
    </row>
    <row r="93" spans="1:2">
      <c r="A93" s="23"/>
      <c r="B93" s="23" t="s">
        <v>526</v>
      </c>
    </row>
    <row r="94" spans="1:2">
      <c r="A94" s="23"/>
      <c r="B94" s="29" t="s">
        <v>527</v>
      </c>
    </row>
    <row r="95" spans="1:2">
      <c r="B95" s="29" t="s">
        <v>525</v>
      </c>
    </row>
    <row r="96" spans="1:2">
      <c r="B96" s="29" t="s">
        <v>523</v>
      </c>
    </row>
    <row r="97" spans="1:2">
      <c r="B97" s="29" t="s">
        <v>524</v>
      </c>
    </row>
    <row r="98" spans="1:2" ht="8" customHeight="1">
      <c r="A98" s="23"/>
    </row>
    <row r="99" spans="1:2">
      <c r="B99" s="23" t="s">
        <v>494</v>
      </c>
    </row>
    <row r="100" spans="1:2">
      <c r="B100" s="29" t="s">
        <v>338</v>
      </c>
    </row>
    <row r="101" spans="1:2">
      <c r="B101" s="29" t="s">
        <v>339</v>
      </c>
    </row>
    <row r="102" spans="1:2">
      <c r="B102" s="29" t="s">
        <v>340</v>
      </c>
    </row>
    <row r="103" spans="1:2" ht="8" customHeight="1">
      <c r="B103" s="29"/>
    </row>
    <row r="104" spans="1:2">
      <c r="B104" s="23" t="s">
        <v>533</v>
      </c>
    </row>
    <row r="105" spans="1:2">
      <c r="B105" s="29" t="s">
        <v>535</v>
      </c>
    </row>
    <row r="106" spans="1:2">
      <c r="B106" s="29" t="s">
        <v>529</v>
      </c>
    </row>
    <row r="107" spans="1:2">
      <c r="B107" s="29" t="s">
        <v>530</v>
      </c>
    </row>
    <row r="108" spans="1:2">
      <c r="B108" s="29" t="s">
        <v>534</v>
      </c>
    </row>
    <row r="109" spans="1:2" ht="10.5" customHeight="1"/>
    <row r="110" spans="1:2">
      <c r="B110" s="23" t="s">
        <v>531</v>
      </c>
    </row>
    <row r="111" spans="1:2">
      <c r="B111" s="29" t="s">
        <v>501</v>
      </c>
    </row>
    <row r="112" spans="1:2">
      <c r="B112" s="29" t="s">
        <v>495</v>
      </c>
    </row>
    <row r="113" spans="2:9">
      <c r="B113" s="29" t="s">
        <v>496</v>
      </c>
    </row>
    <row r="114" spans="2:9">
      <c r="B114" s="29" t="s">
        <v>497</v>
      </c>
    </row>
    <row r="115" spans="2:9">
      <c r="B115" s="29" t="s">
        <v>532</v>
      </c>
    </row>
    <row r="116" spans="2:9">
      <c r="B116" s="29" t="s">
        <v>528</v>
      </c>
    </row>
    <row r="117" spans="2:9">
      <c r="B117" s="23" t="s">
        <v>507</v>
      </c>
      <c r="C117" s="2"/>
      <c r="D117" s="13"/>
      <c r="E117" s="14"/>
      <c r="F117" s="14"/>
      <c r="G117" s="1"/>
      <c r="H117" s="3"/>
      <c r="I117" s="3"/>
    </row>
    <row r="118" spans="2:9">
      <c r="B118" s="29" t="s">
        <v>508</v>
      </c>
      <c r="C118" s="2"/>
      <c r="D118" s="13"/>
      <c r="E118" s="14"/>
      <c r="F118" s="14"/>
      <c r="G118" s="1"/>
      <c r="H118" s="3"/>
      <c r="I118" s="3"/>
    </row>
    <row r="119" spans="2:9">
      <c r="B119" s="317" t="s">
        <v>510</v>
      </c>
      <c r="C119" s="2"/>
      <c r="D119" s="13"/>
      <c r="E119" s="14"/>
      <c r="F119" s="14"/>
      <c r="G119" s="1"/>
      <c r="H119" s="3"/>
      <c r="I119" s="3"/>
    </row>
    <row r="120" spans="2:9">
      <c r="B120" s="317" t="s">
        <v>511</v>
      </c>
      <c r="C120" s="2"/>
      <c r="D120" s="13"/>
      <c r="E120" s="14"/>
      <c r="F120" s="14"/>
      <c r="G120" s="1"/>
      <c r="H120" s="3"/>
      <c r="I120" s="3"/>
    </row>
    <row r="121" spans="2:9">
      <c r="B121" s="29" t="s">
        <v>509</v>
      </c>
      <c r="C121" s="2"/>
      <c r="D121" s="13"/>
      <c r="E121" s="14"/>
      <c r="F121" s="14"/>
      <c r="G121" s="1"/>
      <c r="H121" s="3"/>
      <c r="I121" s="3"/>
    </row>
    <row r="123" spans="2:9">
      <c r="B123" s="23"/>
    </row>
    <row r="124" spans="2:9">
      <c r="B124"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8"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17" sqref="J17"/>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5" t="s">
        <v>459</v>
      </c>
      <c r="D2" s="335"/>
      <c r="E2" s="335"/>
      <c r="F2" s="335"/>
      <c r="G2" s="47"/>
      <c r="H2" s="47"/>
    </row>
    <row r="3" spans="1:8" ht="17.5" thickBot="1">
      <c r="A3" s="64" t="s">
        <v>164</v>
      </c>
      <c r="B3" s="65" t="s">
        <v>165</v>
      </c>
      <c r="C3" s="65" t="s">
        <v>166</v>
      </c>
      <c r="D3" s="66" t="s">
        <v>274</v>
      </c>
      <c r="E3" s="66" t="s">
        <v>498</v>
      </c>
      <c r="F3" s="66" t="s">
        <v>167</v>
      </c>
      <c r="G3" s="67" t="s">
        <v>11</v>
      </c>
      <c r="H3" s="68" t="s">
        <v>14</v>
      </c>
    </row>
    <row r="4" spans="1:8">
      <c r="A4" s="249" t="s">
        <v>411</v>
      </c>
      <c r="B4" s="87">
        <v>44197</v>
      </c>
      <c r="C4" s="88" t="s">
        <v>500</v>
      </c>
      <c r="D4" s="251" t="s">
        <v>404</v>
      </c>
      <c r="E4" s="251"/>
      <c r="F4" s="89" t="s">
        <v>499</v>
      </c>
      <c r="G4" s="90">
        <v>10000</v>
      </c>
      <c r="H4" s="91"/>
    </row>
    <row r="5" spans="1:8">
      <c r="A5" s="249"/>
      <c r="B5" s="87"/>
      <c r="C5" s="88"/>
      <c r="D5" s="251" t="s">
        <v>395</v>
      </c>
      <c r="E5" s="251"/>
      <c r="F5" s="92" t="s">
        <v>499</v>
      </c>
      <c r="G5" s="93">
        <v>200000</v>
      </c>
      <c r="H5" s="94"/>
    </row>
    <row r="6" spans="1:8">
      <c r="A6" s="249"/>
      <c r="B6" s="87"/>
      <c r="C6" s="88"/>
      <c r="D6" s="251" t="s">
        <v>397</v>
      </c>
      <c r="E6" s="251"/>
      <c r="F6" s="92" t="s">
        <v>499</v>
      </c>
      <c r="G6" s="93">
        <v>65000</v>
      </c>
      <c r="H6" s="94"/>
    </row>
    <row r="7" spans="1:8">
      <c r="A7" s="249"/>
      <c r="B7" s="87"/>
      <c r="C7" s="88"/>
      <c r="D7" s="251" t="s">
        <v>407</v>
      </c>
      <c r="E7" s="251"/>
      <c r="F7" s="92" t="s">
        <v>499</v>
      </c>
      <c r="G7" s="93">
        <v>50000</v>
      </c>
      <c r="H7" s="94"/>
    </row>
    <row r="8" spans="1:8">
      <c r="A8" s="249"/>
      <c r="B8" s="87"/>
      <c r="C8" s="88"/>
      <c r="D8" s="251" t="s">
        <v>416</v>
      </c>
      <c r="E8" s="251"/>
      <c r="F8" s="92" t="s">
        <v>499</v>
      </c>
      <c r="G8" s="93"/>
      <c r="H8" s="94">
        <v>5000</v>
      </c>
    </row>
    <row r="9" spans="1:8">
      <c r="A9" s="249"/>
      <c r="B9" s="87"/>
      <c r="C9" s="88"/>
      <c r="D9" s="251" t="s">
        <v>396</v>
      </c>
      <c r="E9" s="251"/>
      <c r="F9" s="92" t="s">
        <v>499</v>
      </c>
      <c r="G9" s="93"/>
      <c r="H9" s="94">
        <v>200000</v>
      </c>
    </row>
    <row r="10" spans="1:8">
      <c r="A10" s="249"/>
      <c r="B10" s="87"/>
      <c r="C10" s="88"/>
      <c r="D10" s="251" t="s">
        <v>491</v>
      </c>
      <c r="E10" s="251"/>
      <c r="F10" s="92" t="s">
        <v>499</v>
      </c>
      <c r="G10" s="93"/>
      <c r="H10" s="94">
        <v>120000</v>
      </c>
    </row>
    <row r="11" spans="1:8">
      <c r="A11" s="249"/>
      <c r="B11" s="87"/>
      <c r="C11" s="88"/>
      <c r="D11" s="251"/>
      <c r="E11" s="251"/>
      <c r="F11" s="92"/>
      <c r="G11" s="93"/>
      <c r="H11" s="94"/>
    </row>
    <row r="12" spans="1:8">
      <c r="A12" s="249" t="s">
        <v>418</v>
      </c>
      <c r="B12" s="87">
        <v>44501</v>
      </c>
      <c r="C12" s="88" t="s">
        <v>457</v>
      </c>
      <c r="D12" s="251" t="s">
        <v>407</v>
      </c>
      <c r="E12" s="251"/>
      <c r="F12" s="92" t="s">
        <v>454</v>
      </c>
      <c r="G12" s="93">
        <v>60000</v>
      </c>
      <c r="H12" s="94"/>
    </row>
    <row r="13" spans="1:8">
      <c r="A13" s="250"/>
      <c r="B13" s="87"/>
      <c r="C13" s="88"/>
      <c r="D13" s="251" t="s">
        <v>408</v>
      </c>
      <c r="E13" s="251"/>
      <c r="F13" s="92" t="s">
        <v>425</v>
      </c>
      <c r="G13" s="93">
        <v>30000</v>
      </c>
      <c r="H13" s="94"/>
    </row>
    <row r="14" spans="1:8">
      <c r="A14" s="249"/>
      <c r="B14" s="87"/>
      <c r="C14" s="88"/>
      <c r="D14" s="251" t="s">
        <v>399</v>
      </c>
      <c r="E14" s="251"/>
      <c r="F14" s="92" t="s">
        <v>425</v>
      </c>
      <c r="G14" s="93">
        <v>1500</v>
      </c>
      <c r="H14" s="94"/>
    </row>
    <row r="15" spans="1:8">
      <c r="A15" s="249"/>
      <c r="B15" s="87"/>
      <c r="C15" s="88"/>
      <c r="D15" s="251" t="s">
        <v>410</v>
      </c>
      <c r="E15" s="251"/>
      <c r="F15" s="92" t="s">
        <v>426</v>
      </c>
      <c r="G15" s="93">
        <v>30</v>
      </c>
      <c r="H15" s="94"/>
    </row>
    <row r="16" spans="1:8">
      <c r="A16" s="250"/>
      <c r="B16" s="87"/>
      <c r="C16" s="88"/>
      <c r="D16" s="251" t="s">
        <v>395</v>
      </c>
      <c r="E16" s="251"/>
      <c r="F16" s="92" t="s">
        <v>426</v>
      </c>
      <c r="G16" s="93"/>
      <c r="H16" s="94">
        <v>91530</v>
      </c>
    </row>
    <row r="17" spans="1:8">
      <c r="A17" s="249"/>
      <c r="B17" s="87"/>
      <c r="C17" s="88"/>
      <c r="D17" s="251"/>
      <c r="E17" s="251"/>
      <c r="F17" s="92"/>
      <c r="G17" s="93"/>
      <c r="H17" s="94"/>
    </row>
    <row r="18" spans="1:8">
      <c r="A18" s="249" t="s">
        <v>419</v>
      </c>
      <c r="B18" s="87">
        <v>44502</v>
      </c>
      <c r="C18" s="88" t="s">
        <v>168</v>
      </c>
      <c r="D18" s="251" t="s">
        <v>404</v>
      </c>
      <c r="E18" s="251"/>
      <c r="F18" s="92" t="s">
        <v>168</v>
      </c>
      <c r="G18" s="93">
        <v>20000</v>
      </c>
      <c r="H18" s="94"/>
    </row>
    <row r="19" spans="1:8">
      <c r="A19" s="250"/>
      <c r="B19" s="87"/>
      <c r="C19" s="88"/>
      <c r="D19" s="251" t="s">
        <v>395</v>
      </c>
      <c r="E19" s="251"/>
      <c r="F19" s="92" t="s">
        <v>168</v>
      </c>
      <c r="G19" s="93"/>
      <c r="H19" s="94">
        <v>20000</v>
      </c>
    </row>
    <row r="20" spans="1:8">
      <c r="A20" s="249"/>
      <c r="B20" s="87"/>
      <c r="C20" s="88"/>
      <c r="D20" s="251"/>
      <c r="E20" s="251"/>
      <c r="F20" s="92"/>
      <c r="G20" s="93"/>
      <c r="H20" s="94"/>
    </row>
    <row r="21" spans="1:8">
      <c r="A21" s="249" t="s">
        <v>420</v>
      </c>
      <c r="B21" s="87">
        <v>44503</v>
      </c>
      <c r="C21" s="88" t="s">
        <v>455</v>
      </c>
      <c r="D21" s="251" t="s">
        <v>397</v>
      </c>
      <c r="E21" s="251"/>
      <c r="F21" s="92" t="s">
        <v>434</v>
      </c>
      <c r="G21" s="93">
        <v>400000</v>
      </c>
      <c r="H21" s="94"/>
    </row>
    <row r="22" spans="1:8">
      <c r="A22" s="250"/>
      <c r="B22" s="87"/>
      <c r="C22" s="88"/>
      <c r="D22" s="251" t="s">
        <v>399</v>
      </c>
      <c r="E22" s="251"/>
      <c r="F22" s="92" t="s">
        <v>434</v>
      </c>
      <c r="G22" s="93">
        <v>20000</v>
      </c>
      <c r="H22" s="94"/>
    </row>
    <row r="23" spans="1:8">
      <c r="A23" s="249"/>
      <c r="B23" s="87"/>
      <c r="C23" s="88"/>
      <c r="D23" s="251" t="s">
        <v>398</v>
      </c>
      <c r="E23" s="251"/>
      <c r="F23" s="92" t="s">
        <v>434</v>
      </c>
      <c r="G23" s="93"/>
      <c r="H23" s="94">
        <v>420000</v>
      </c>
    </row>
    <row r="24" spans="1:8">
      <c r="A24" s="249"/>
      <c r="B24" s="87"/>
      <c r="C24" s="88"/>
      <c r="D24" s="251"/>
      <c r="E24" s="251"/>
      <c r="F24" s="92"/>
      <c r="G24" s="93"/>
      <c r="H24" s="94"/>
    </row>
    <row r="25" spans="1:8">
      <c r="A25" s="249" t="s">
        <v>421</v>
      </c>
      <c r="B25" s="87">
        <v>44504</v>
      </c>
      <c r="C25" s="88" t="s">
        <v>169</v>
      </c>
      <c r="D25" s="251" t="s">
        <v>404</v>
      </c>
      <c r="E25" s="251"/>
      <c r="F25" s="92" t="s">
        <v>456</v>
      </c>
      <c r="G25" s="93">
        <v>126000</v>
      </c>
      <c r="H25" s="94"/>
    </row>
    <row r="26" spans="1:8">
      <c r="A26" s="249"/>
      <c r="B26" s="87"/>
      <c r="C26" s="88"/>
      <c r="D26" s="251" t="s">
        <v>405</v>
      </c>
      <c r="E26" s="251"/>
      <c r="F26" s="92" t="s">
        <v>456</v>
      </c>
      <c r="G26" s="93"/>
      <c r="H26" s="94">
        <v>6000</v>
      </c>
    </row>
    <row r="27" spans="1:8">
      <c r="A27" s="249"/>
      <c r="B27" s="87"/>
      <c r="C27" s="88"/>
      <c r="D27" s="251" t="s">
        <v>412</v>
      </c>
      <c r="E27" s="251"/>
      <c r="F27" s="92" t="s">
        <v>456</v>
      </c>
      <c r="G27" s="93"/>
      <c r="H27" s="94">
        <v>120000</v>
      </c>
    </row>
    <row r="28" spans="1:8">
      <c r="A28" s="250"/>
      <c r="B28" s="87"/>
      <c r="C28" s="88"/>
      <c r="D28" s="251"/>
      <c r="E28" s="251"/>
      <c r="F28" s="92"/>
      <c r="G28" s="93"/>
      <c r="H28" s="94"/>
    </row>
    <row r="29" spans="1:8">
      <c r="A29" s="249" t="s">
        <v>422</v>
      </c>
      <c r="B29" s="87">
        <v>44530</v>
      </c>
      <c r="C29" s="88" t="s">
        <v>428</v>
      </c>
      <c r="D29" s="251" t="s">
        <v>413</v>
      </c>
      <c r="E29" s="251"/>
      <c r="F29" s="92" t="s">
        <v>417</v>
      </c>
      <c r="G29" s="93">
        <v>35000</v>
      </c>
      <c r="H29" s="94"/>
    </row>
    <row r="30" spans="1:8">
      <c r="A30" s="249"/>
      <c r="B30" s="87"/>
      <c r="C30" s="88"/>
      <c r="D30" s="251" t="s">
        <v>414</v>
      </c>
      <c r="E30" s="251"/>
      <c r="F30" s="92" t="s">
        <v>417</v>
      </c>
      <c r="G30" s="93">
        <v>2400</v>
      </c>
      <c r="H30" s="94"/>
    </row>
    <row r="31" spans="1:8">
      <c r="A31" s="250"/>
      <c r="B31" s="87"/>
      <c r="C31" s="88"/>
      <c r="D31" s="251" t="s">
        <v>409</v>
      </c>
      <c r="E31" s="251"/>
      <c r="F31" s="92" t="s">
        <v>417</v>
      </c>
      <c r="G31" s="93"/>
      <c r="H31" s="94">
        <v>592</v>
      </c>
    </row>
    <row r="32" spans="1:8">
      <c r="A32" s="249"/>
      <c r="B32" s="87"/>
      <c r="C32" s="88"/>
      <c r="D32" s="251" t="s">
        <v>415</v>
      </c>
      <c r="E32" s="251"/>
      <c r="F32" s="92" t="s">
        <v>417</v>
      </c>
      <c r="G32" s="93"/>
      <c r="H32" s="94">
        <v>878</v>
      </c>
    </row>
    <row r="33" spans="1:8">
      <c r="A33" s="249"/>
      <c r="B33" s="87"/>
      <c r="C33" s="88"/>
      <c r="D33" s="251" t="s">
        <v>416</v>
      </c>
      <c r="E33" s="251"/>
      <c r="F33" s="92" t="s">
        <v>417</v>
      </c>
      <c r="G33" s="93"/>
      <c r="H33" s="94">
        <v>35930</v>
      </c>
    </row>
    <row r="34" spans="1:8">
      <c r="A34" s="250"/>
      <c r="B34" s="87"/>
      <c r="C34" s="88"/>
      <c r="D34" s="251"/>
      <c r="E34" s="251"/>
      <c r="F34" s="92"/>
      <c r="G34" s="93"/>
      <c r="H34" s="94"/>
    </row>
    <row r="35" spans="1:8">
      <c r="A35" s="249" t="s">
        <v>431</v>
      </c>
      <c r="B35" s="87">
        <v>44530</v>
      </c>
      <c r="C35" s="88" t="s">
        <v>452</v>
      </c>
      <c r="D35" s="251" t="s">
        <v>432</v>
      </c>
      <c r="E35" s="251"/>
      <c r="F35" s="92" t="s">
        <v>433</v>
      </c>
      <c r="G35" s="93">
        <v>80000</v>
      </c>
      <c r="H35" s="94"/>
    </row>
    <row r="36" spans="1:8">
      <c r="A36" s="249"/>
      <c r="B36" s="87"/>
      <c r="C36" s="88"/>
      <c r="D36" s="251" t="s">
        <v>397</v>
      </c>
      <c r="E36" s="251"/>
      <c r="F36" s="92" t="s">
        <v>433</v>
      </c>
      <c r="G36" s="93"/>
      <c r="H36" s="94">
        <v>80000</v>
      </c>
    </row>
    <row r="37" spans="1:8">
      <c r="A37" s="250"/>
      <c r="B37" s="87"/>
      <c r="C37" s="88"/>
      <c r="D37" s="251"/>
      <c r="E37" s="251"/>
      <c r="F37" s="92"/>
      <c r="G37" s="93"/>
      <c r="H37" s="94"/>
    </row>
    <row r="38" spans="1:8">
      <c r="A38" s="249" t="s">
        <v>423</v>
      </c>
      <c r="B38" s="87">
        <v>44531</v>
      </c>
      <c r="C38" s="88" t="s">
        <v>424</v>
      </c>
      <c r="D38" s="251" t="s">
        <v>408</v>
      </c>
      <c r="E38" s="251"/>
      <c r="F38" s="92" t="s">
        <v>427</v>
      </c>
      <c r="G38" s="93">
        <v>30000</v>
      </c>
      <c r="H38" s="94"/>
    </row>
    <row r="39" spans="1:8">
      <c r="A39" s="249"/>
      <c r="B39" s="87"/>
      <c r="C39" s="88"/>
      <c r="D39" s="251" t="s">
        <v>399</v>
      </c>
      <c r="E39" s="251"/>
      <c r="F39" s="92" t="s">
        <v>427</v>
      </c>
      <c r="G39" s="93">
        <v>1500</v>
      </c>
      <c r="H39" s="94"/>
    </row>
    <row r="40" spans="1:8">
      <c r="A40" s="249"/>
      <c r="B40" s="87"/>
      <c r="C40" s="88"/>
      <c r="D40" s="251" t="s">
        <v>410</v>
      </c>
      <c r="E40" s="251"/>
      <c r="F40" s="92" t="s">
        <v>427</v>
      </c>
      <c r="G40" s="93">
        <v>30</v>
      </c>
      <c r="H40" s="94"/>
    </row>
    <row r="41" spans="1:8">
      <c r="A41" s="249"/>
      <c r="B41" s="87"/>
      <c r="C41" s="88"/>
      <c r="D41" s="251" t="s">
        <v>395</v>
      </c>
      <c r="E41" s="251"/>
      <c r="F41" s="92" t="s">
        <v>427</v>
      </c>
      <c r="G41" s="93"/>
      <c r="H41" s="94">
        <v>31530</v>
      </c>
    </row>
    <row r="42" spans="1:8">
      <c r="A42" s="249"/>
      <c r="B42" s="87"/>
      <c r="C42" s="88"/>
      <c r="D42" s="251"/>
      <c r="E42" s="251"/>
      <c r="F42" s="92"/>
      <c r="G42" s="93"/>
      <c r="H42" s="94"/>
    </row>
    <row r="43" spans="1:8">
      <c r="A43" s="249" t="s">
        <v>429</v>
      </c>
      <c r="B43" s="87">
        <v>44535</v>
      </c>
      <c r="C43" s="88" t="s">
        <v>430</v>
      </c>
      <c r="D43" s="251" t="s">
        <v>416</v>
      </c>
      <c r="E43" s="251"/>
      <c r="F43" s="92" t="s">
        <v>417</v>
      </c>
      <c r="G43" s="93">
        <v>35930</v>
      </c>
      <c r="H43" s="94"/>
    </row>
    <row r="44" spans="1:8">
      <c r="A44" s="250"/>
      <c r="B44" s="87"/>
      <c r="C44" s="88"/>
      <c r="D44" s="251" t="s">
        <v>395</v>
      </c>
      <c r="E44" s="251"/>
      <c r="F44" s="92" t="s">
        <v>417</v>
      </c>
      <c r="G44" s="93"/>
      <c r="H44" s="94">
        <v>35930</v>
      </c>
    </row>
    <row r="45" spans="1:8">
      <c r="A45" s="249"/>
      <c r="B45" s="87"/>
      <c r="C45" s="88"/>
      <c r="D45" s="251"/>
      <c r="E45" s="251"/>
      <c r="F45" s="92"/>
      <c r="G45" s="93"/>
      <c r="H45" s="94"/>
    </row>
    <row r="46" spans="1:8">
      <c r="A46" s="249" t="s">
        <v>435</v>
      </c>
      <c r="B46" s="87">
        <v>44540</v>
      </c>
      <c r="C46" s="88" t="s">
        <v>169</v>
      </c>
      <c r="D46" s="251" t="s">
        <v>436</v>
      </c>
      <c r="E46" s="251"/>
      <c r="F46" s="92" t="s">
        <v>437</v>
      </c>
      <c r="G46" s="93">
        <v>420000</v>
      </c>
      <c r="H46" s="94"/>
    </row>
    <row r="47" spans="1:8">
      <c r="A47" s="250"/>
      <c r="B47" s="87"/>
      <c r="C47" s="88"/>
      <c r="D47" s="251" t="s">
        <v>412</v>
      </c>
      <c r="E47" s="251"/>
      <c r="F47" s="92" t="s">
        <v>437</v>
      </c>
      <c r="G47" s="93"/>
      <c r="H47" s="94">
        <v>400000</v>
      </c>
    </row>
    <row r="48" spans="1:8">
      <c r="A48" s="249"/>
      <c r="B48" s="87"/>
      <c r="C48" s="88"/>
      <c r="D48" s="251" t="s">
        <v>405</v>
      </c>
      <c r="E48" s="251"/>
      <c r="F48" s="92" t="s">
        <v>437</v>
      </c>
      <c r="G48" s="93"/>
      <c r="H48" s="94">
        <v>20000</v>
      </c>
    </row>
    <row r="49" spans="1:8">
      <c r="A49" s="249"/>
      <c r="B49" s="87"/>
      <c r="C49" s="88"/>
      <c r="D49" s="251"/>
      <c r="E49" s="251"/>
      <c r="F49" s="92"/>
      <c r="G49" s="93"/>
      <c r="H49" s="94"/>
    </row>
    <row r="50" spans="1:8">
      <c r="A50" s="249" t="s">
        <v>438</v>
      </c>
      <c r="B50" s="87">
        <v>44545</v>
      </c>
      <c r="C50" s="88" t="s">
        <v>443</v>
      </c>
      <c r="D50" s="251" t="s">
        <v>398</v>
      </c>
      <c r="E50" s="251"/>
      <c r="F50" s="92" t="s">
        <v>444</v>
      </c>
      <c r="G50" s="93">
        <v>210000</v>
      </c>
      <c r="H50" s="94"/>
    </row>
    <row r="51" spans="1:8">
      <c r="A51" s="249"/>
      <c r="B51" s="87"/>
      <c r="C51" s="88"/>
      <c r="D51" s="251" t="s">
        <v>395</v>
      </c>
      <c r="E51" s="251"/>
      <c r="F51" s="92" t="s">
        <v>444</v>
      </c>
      <c r="G51" s="93"/>
      <c r="H51" s="94">
        <v>210000</v>
      </c>
    </row>
    <row r="52" spans="1:8">
      <c r="A52" s="249"/>
      <c r="B52" s="87"/>
      <c r="C52" s="88"/>
      <c r="D52" s="251"/>
      <c r="E52" s="251"/>
      <c r="F52" s="92"/>
      <c r="G52" s="93"/>
      <c r="H52" s="94"/>
    </row>
    <row r="53" spans="1:8">
      <c r="A53" s="249" t="s">
        <v>440</v>
      </c>
      <c r="B53" s="87">
        <v>44555</v>
      </c>
      <c r="C53" s="88" t="s">
        <v>447</v>
      </c>
      <c r="D53" s="251" t="s">
        <v>449</v>
      </c>
      <c r="E53" s="251"/>
      <c r="F53" s="95" t="s">
        <v>450</v>
      </c>
      <c r="G53" s="93">
        <v>1872</v>
      </c>
      <c r="H53" s="94"/>
    </row>
    <row r="54" spans="1:8">
      <c r="A54" s="249"/>
      <c r="B54" s="87"/>
      <c r="C54" s="96"/>
      <c r="D54" s="251" t="s">
        <v>449</v>
      </c>
      <c r="E54" s="251"/>
      <c r="F54" s="95" t="s">
        <v>451</v>
      </c>
      <c r="G54" s="93">
        <v>3075</v>
      </c>
      <c r="H54" s="94"/>
    </row>
    <row r="55" spans="1:8">
      <c r="A55" s="249"/>
      <c r="B55" s="87"/>
      <c r="C55" s="186"/>
      <c r="D55" s="251" t="s">
        <v>409</v>
      </c>
      <c r="E55" s="251"/>
      <c r="F55" s="95" t="s">
        <v>448</v>
      </c>
      <c r="G55" s="93">
        <v>592</v>
      </c>
      <c r="H55" s="94"/>
    </row>
    <row r="56" spans="1:8">
      <c r="A56" s="249"/>
      <c r="B56" s="87"/>
      <c r="C56" s="186"/>
      <c r="D56" s="251" t="s">
        <v>415</v>
      </c>
      <c r="E56" s="251"/>
      <c r="F56" s="95" t="s">
        <v>448</v>
      </c>
      <c r="G56" s="93">
        <v>878</v>
      </c>
      <c r="H56" s="94"/>
    </row>
    <row r="57" spans="1:8">
      <c r="A57" s="249"/>
      <c r="B57" s="87"/>
      <c r="C57" s="88"/>
      <c r="D57" s="251" t="s">
        <v>404</v>
      </c>
      <c r="E57" s="251"/>
      <c r="F57" s="95" t="s">
        <v>448</v>
      </c>
      <c r="G57" s="93"/>
      <c r="H57" s="94">
        <v>6417</v>
      </c>
    </row>
    <row r="58" spans="1:8">
      <c r="A58" s="249"/>
      <c r="B58" s="87"/>
      <c r="C58" s="88"/>
      <c r="D58" s="251"/>
      <c r="E58" s="251"/>
      <c r="F58" s="95"/>
      <c r="G58" s="93"/>
      <c r="H58" s="94"/>
    </row>
    <row r="59" spans="1:8">
      <c r="A59" s="249" t="s">
        <v>442</v>
      </c>
      <c r="B59" s="87">
        <v>44561</v>
      </c>
      <c r="C59" s="88" t="s">
        <v>439</v>
      </c>
      <c r="D59" s="251" t="s">
        <v>413</v>
      </c>
      <c r="E59" s="251"/>
      <c r="F59" s="95" t="s">
        <v>445</v>
      </c>
      <c r="G59" s="93">
        <v>35000</v>
      </c>
      <c r="H59" s="94"/>
    </row>
    <row r="60" spans="1:8">
      <c r="A60" s="249"/>
      <c r="B60" s="87"/>
      <c r="C60" s="88"/>
      <c r="D60" s="251" t="s">
        <v>414</v>
      </c>
      <c r="E60" s="251"/>
      <c r="F60" s="95" t="s">
        <v>445</v>
      </c>
      <c r="G60" s="93">
        <v>2400</v>
      </c>
      <c r="H60" s="94"/>
    </row>
    <row r="61" spans="1:8">
      <c r="A61" s="249"/>
      <c r="B61" s="87"/>
      <c r="C61" s="88"/>
      <c r="D61" s="251" t="s">
        <v>409</v>
      </c>
      <c r="E61" s="251"/>
      <c r="F61" s="95" t="s">
        <v>445</v>
      </c>
      <c r="G61" s="93"/>
      <c r="H61" s="94">
        <v>592</v>
      </c>
    </row>
    <row r="62" spans="1:8">
      <c r="A62" s="249"/>
      <c r="B62" s="87"/>
      <c r="C62" s="88"/>
      <c r="D62" s="251" t="s">
        <v>415</v>
      </c>
      <c r="E62" s="251"/>
      <c r="F62" s="95" t="s">
        <v>445</v>
      </c>
      <c r="G62" s="93"/>
      <c r="H62" s="94">
        <v>878</v>
      </c>
    </row>
    <row r="63" spans="1:8">
      <c r="A63" s="249"/>
      <c r="B63" s="87"/>
      <c r="C63" s="88"/>
      <c r="D63" s="251" t="s">
        <v>416</v>
      </c>
      <c r="E63" s="251"/>
      <c r="F63" s="92" t="s">
        <v>445</v>
      </c>
      <c r="G63" s="93"/>
      <c r="H63" s="94">
        <v>35930</v>
      </c>
    </row>
    <row r="64" spans="1:8">
      <c r="A64" s="249"/>
      <c r="B64" s="87"/>
      <c r="C64" s="88"/>
      <c r="D64" s="251"/>
      <c r="E64" s="251"/>
      <c r="F64" s="92"/>
      <c r="G64" s="93"/>
      <c r="H64" s="94"/>
    </row>
    <row r="65" spans="1:8">
      <c r="A65" s="249" t="s">
        <v>446</v>
      </c>
      <c r="B65" s="87">
        <v>44560</v>
      </c>
      <c r="C65" s="88" t="s">
        <v>453</v>
      </c>
      <c r="D65" s="251" t="s">
        <v>432</v>
      </c>
      <c r="E65" s="251"/>
      <c r="F65" s="92" t="s">
        <v>441</v>
      </c>
      <c r="G65" s="93">
        <v>200000</v>
      </c>
      <c r="H65" s="94"/>
    </row>
    <row r="66" spans="1:8">
      <c r="A66" s="249"/>
      <c r="B66" s="87"/>
      <c r="C66" s="88"/>
      <c r="D66" s="251" t="s">
        <v>397</v>
      </c>
      <c r="E66" s="251"/>
      <c r="F66" s="92" t="s">
        <v>441</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topLeftCell="A13" zoomScale="85" zoomScaleNormal="85" workbookViewId="0"/>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7">
      <c r="A1" s="233" t="s">
        <v>371</v>
      </c>
      <c r="E1" s="233" t="s">
        <v>391</v>
      </c>
      <c r="F1" s="233"/>
      <c r="G1" s="233"/>
      <c r="H1" s="233"/>
      <c r="J1" s="233" t="s">
        <v>370</v>
      </c>
      <c r="N1" s="233" t="s">
        <v>372</v>
      </c>
    </row>
    <row r="2" spans="1:17">
      <c r="A2" s="236" t="s">
        <v>346</v>
      </c>
      <c r="B2" s="236" t="s">
        <v>347</v>
      </c>
      <c r="C2" s="236">
        <f ca="1">COUNTIF(C3:D203,"&gt;0")</f>
        <v>55</v>
      </c>
      <c r="D2" s="237" t="s">
        <v>394</v>
      </c>
      <c r="E2" s="238" t="s">
        <v>349</v>
      </c>
      <c r="F2" s="238" t="s">
        <v>369</v>
      </c>
      <c r="G2" s="238" t="s">
        <v>386</v>
      </c>
      <c r="H2" s="238" t="s">
        <v>387</v>
      </c>
      <c r="J2" s="238" t="s">
        <v>349</v>
      </c>
      <c r="K2" s="239" t="s">
        <v>369</v>
      </c>
      <c r="L2" s="239" t="s">
        <v>368</v>
      </c>
      <c r="N2" s="238" t="s">
        <v>349</v>
      </c>
      <c r="O2" s="238" t="s">
        <v>369</v>
      </c>
      <c r="P2" s="238" t="s">
        <v>386</v>
      </c>
      <c r="Q2" s="238" t="s">
        <v>387</v>
      </c>
    </row>
    <row r="3" spans="1:17">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392</v>
      </c>
      <c r="G3" s="243">
        <f ca="1">H3-15</f>
        <v>45574</v>
      </c>
      <c r="H3" s="243">
        <f ca="1">TODAY()</f>
        <v>45589</v>
      </c>
      <c r="J3" s="244">
        <v>1</v>
      </c>
      <c r="K3" s="245" t="s">
        <v>489</v>
      </c>
      <c r="L3" s="243">
        <f>DATE(年度,1,1)</f>
        <v>45292</v>
      </c>
      <c r="N3" s="238">
        <v>1</v>
      </c>
      <c r="O3" s="246" t="s">
        <v>373</v>
      </c>
      <c r="P3" s="247">
        <f>DATE(年度,1,1)</f>
        <v>45292</v>
      </c>
      <c r="Q3" s="243">
        <f>DATE(年度,1,31)</f>
        <v>45322</v>
      </c>
    </row>
    <row r="4" spans="1:17">
      <c r="A4" s="240">
        <f t="shared" ca="1" si="0"/>
        <v>11121</v>
      </c>
      <c r="B4" s="240" t="str">
        <f t="shared" ca="1" si="1"/>
        <v>銀行存款-一銀活存</v>
      </c>
      <c r="C4" s="236">
        <f t="shared" ref="C4:C67" ca="1" si="2">LEN(A4)</f>
        <v>5</v>
      </c>
      <c r="D4" s="241" t="str">
        <f ca="1">A4&amp;REPT(" ",6-LEN(A4))&amp;B4</f>
        <v>11121 銀行存款-一銀活存</v>
      </c>
      <c r="E4" s="238">
        <v>2</v>
      </c>
      <c r="F4" s="242" t="s">
        <v>393</v>
      </c>
      <c r="G4" s="243">
        <f ca="1">H4-60</f>
        <v>45529</v>
      </c>
      <c r="H4" s="243">
        <f ca="1">TODAY()</f>
        <v>45589</v>
      </c>
      <c r="J4" s="244">
        <v>2</v>
      </c>
      <c r="K4" s="248" t="s">
        <v>355</v>
      </c>
      <c r="L4" s="243">
        <f>DATE(年度,1,31)</f>
        <v>45322</v>
      </c>
      <c r="N4" s="238">
        <v>2</v>
      </c>
      <c r="O4" s="246" t="s">
        <v>374</v>
      </c>
      <c r="P4" s="247">
        <f>DATE(年度,2,1)</f>
        <v>45323</v>
      </c>
      <c r="Q4" s="243">
        <f>DATE(年度,3,1)-1</f>
        <v>45351</v>
      </c>
    </row>
    <row r="5" spans="1:17">
      <c r="A5" s="240">
        <f t="shared" ca="1" si="0"/>
        <v>11122</v>
      </c>
      <c r="B5" s="240" t="str">
        <f t="shared" ca="1" si="1"/>
        <v>銀行存款-一銀支存</v>
      </c>
      <c r="C5" s="236">
        <f t="shared" ca="1" si="2"/>
        <v>5</v>
      </c>
      <c r="D5" s="241" t="str">
        <f ca="1">A5&amp;REPT(" ",6-LEN(A5))&amp;B5</f>
        <v>11122 銀行存款-一銀支存</v>
      </c>
      <c r="E5" s="238">
        <v>3</v>
      </c>
      <c r="F5" s="246" t="s">
        <v>373</v>
      </c>
      <c r="G5" s="247">
        <f>DATE(年度,1,1)</f>
        <v>45292</v>
      </c>
      <c r="H5" s="243">
        <f>DATE(年度,1,31)</f>
        <v>45322</v>
      </c>
      <c r="J5" s="244">
        <v>3</v>
      </c>
      <c r="K5" s="248" t="s">
        <v>356</v>
      </c>
      <c r="L5" s="243">
        <f>DATE(年度,3,1)-1</f>
        <v>45351</v>
      </c>
      <c r="N5" s="238">
        <v>3</v>
      </c>
      <c r="O5" s="246" t="s">
        <v>375</v>
      </c>
      <c r="P5" s="247">
        <f>DATE(年度,3,1)</f>
        <v>45352</v>
      </c>
      <c r="Q5" s="243">
        <f>DATE(年度,3,31)</f>
        <v>45382</v>
      </c>
    </row>
    <row r="6" spans="1:17">
      <c r="A6" s="240">
        <f t="shared" ca="1" si="0"/>
        <v>1121</v>
      </c>
      <c r="B6" s="240" t="str">
        <f t="shared" ca="1" si="1"/>
        <v>應收票據</v>
      </c>
      <c r="C6" s="236">
        <f t="shared" ca="1" si="2"/>
        <v>4</v>
      </c>
      <c r="D6" s="241" t="str">
        <f ca="1">A6&amp;REPT(" ",6-LEN(A6))&amp;B6</f>
        <v>1121  應收票據</v>
      </c>
      <c r="E6" s="238">
        <v>4</v>
      </c>
      <c r="F6" s="246" t="s">
        <v>374</v>
      </c>
      <c r="G6" s="247">
        <f>DATE(年度,2,1)</f>
        <v>45323</v>
      </c>
      <c r="H6" s="243">
        <f>DATE(年度,3,1)-1</f>
        <v>45351</v>
      </c>
      <c r="J6" s="244">
        <v>4</v>
      </c>
      <c r="K6" s="248" t="s">
        <v>357</v>
      </c>
      <c r="L6" s="243">
        <f>DATE(年度,3,31)</f>
        <v>45382</v>
      </c>
      <c r="N6" s="238">
        <v>4</v>
      </c>
      <c r="O6" s="246" t="s">
        <v>376</v>
      </c>
      <c r="P6" s="247">
        <f>DATE(年度,4,1)</f>
        <v>45383</v>
      </c>
      <c r="Q6" s="243">
        <f>DATE(年度,4,30)</f>
        <v>45412</v>
      </c>
    </row>
    <row r="7" spans="1:17">
      <c r="A7" s="240">
        <f t="shared" ca="1" si="0"/>
        <v>1123</v>
      </c>
      <c r="B7" s="240" t="str">
        <f t="shared" ca="1" si="1"/>
        <v>應收帳款</v>
      </c>
      <c r="C7" s="236">
        <f t="shared" ca="1" si="2"/>
        <v>4</v>
      </c>
      <c r="D7" s="241" t="str">
        <f ca="1">A7&amp;REPT(" ",6-LEN(A7))&amp;B7</f>
        <v>1123  應收帳款</v>
      </c>
      <c r="E7" s="238">
        <v>5</v>
      </c>
      <c r="F7" s="246" t="s">
        <v>375</v>
      </c>
      <c r="G7" s="247">
        <f>DATE(年度,3,1)</f>
        <v>45352</v>
      </c>
      <c r="H7" s="243">
        <f>DATE(年度,3,31)</f>
        <v>45382</v>
      </c>
      <c r="J7" s="244">
        <v>5</v>
      </c>
      <c r="K7" s="248" t="s">
        <v>358</v>
      </c>
      <c r="L7" s="243">
        <f>DATE(年度,4,30)</f>
        <v>45412</v>
      </c>
      <c r="N7" s="238">
        <v>5</v>
      </c>
      <c r="O7" s="246" t="s">
        <v>377</v>
      </c>
      <c r="P7" s="247">
        <f>DATE(年度,5,1)</f>
        <v>45413</v>
      </c>
      <c r="Q7" s="243">
        <f>DATE(年度,5,31)</f>
        <v>45443</v>
      </c>
    </row>
    <row r="8" spans="1:17">
      <c r="A8" s="240">
        <f t="shared" ca="1" si="0"/>
        <v>1131</v>
      </c>
      <c r="B8" s="240" t="str">
        <f t="shared" ca="1" si="1"/>
        <v>商品存貨</v>
      </c>
      <c r="C8" s="236">
        <f t="shared" ca="1" si="2"/>
        <v>4</v>
      </c>
      <c r="D8" s="241" t="str">
        <f t="shared" ref="D8:D71" ca="1" si="3">A8&amp;REPT(" ",6-LEN(A8))&amp;B8</f>
        <v>1131  商品存貨</v>
      </c>
      <c r="E8" s="238">
        <v>6</v>
      </c>
      <c r="F8" s="246" t="s">
        <v>376</v>
      </c>
      <c r="G8" s="247">
        <f>DATE(年度,4,1)</f>
        <v>45383</v>
      </c>
      <c r="H8" s="243">
        <f>DATE(年度,4,30)</f>
        <v>45412</v>
      </c>
      <c r="J8" s="244">
        <v>6</v>
      </c>
      <c r="K8" s="248" t="s">
        <v>359</v>
      </c>
      <c r="L8" s="243">
        <f>DATE(年度,5,31)</f>
        <v>45443</v>
      </c>
      <c r="N8" s="238">
        <v>6</v>
      </c>
      <c r="O8" s="246" t="s">
        <v>378</v>
      </c>
      <c r="P8" s="247">
        <f>DATE(年度,6,1)</f>
        <v>45444</v>
      </c>
      <c r="Q8" s="243">
        <f>DATE(年度,6,30)</f>
        <v>45473</v>
      </c>
    </row>
    <row r="9" spans="1:17">
      <c r="A9" s="240">
        <f t="shared" ca="1" si="0"/>
        <v>1141</v>
      </c>
      <c r="B9" s="240" t="str">
        <f t="shared" ca="1" si="1"/>
        <v>預付費用</v>
      </c>
      <c r="C9" s="236">
        <f t="shared" ca="1" si="2"/>
        <v>4</v>
      </c>
      <c r="D9" s="241" t="str">
        <f t="shared" ca="1" si="3"/>
        <v>1141  預付費用</v>
      </c>
      <c r="E9" s="238">
        <v>7</v>
      </c>
      <c r="F9" s="246" t="s">
        <v>377</v>
      </c>
      <c r="G9" s="247">
        <f>DATE(年度,5,1)</f>
        <v>45413</v>
      </c>
      <c r="H9" s="243">
        <f>DATE(年度,5,31)</f>
        <v>45443</v>
      </c>
      <c r="J9" s="244">
        <v>7</v>
      </c>
      <c r="K9" s="248" t="s">
        <v>360</v>
      </c>
      <c r="L9" s="243">
        <f>DATE(年度,6,30)</f>
        <v>45473</v>
      </c>
      <c r="N9" s="238">
        <v>7</v>
      </c>
      <c r="O9" s="246" t="s">
        <v>379</v>
      </c>
      <c r="P9" s="247">
        <f>DATE(年度,7,1)</f>
        <v>45474</v>
      </c>
      <c r="Q9" s="243">
        <f>DATE(年度,7,31)</f>
        <v>45504</v>
      </c>
    </row>
    <row r="10" spans="1:17">
      <c r="A10" s="240">
        <f t="shared" ca="1" si="0"/>
        <v>1143</v>
      </c>
      <c r="B10" s="240" t="str">
        <f t="shared" ca="1" si="1"/>
        <v>預付貨款</v>
      </c>
      <c r="C10" s="236">
        <f t="shared" ca="1" si="2"/>
        <v>4</v>
      </c>
      <c r="D10" s="241" t="str">
        <f t="shared" ca="1" si="3"/>
        <v>1143  預付貨款</v>
      </c>
      <c r="E10" s="238">
        <v>8</v>
      </c>
      <c r="F10" s="246" t="s">
        <v>378</v>
      </c>
      <c r="G10" s="247">
        <f>DATE(年度,6,1)</f>
        <v>45444</v>
      </c>
      <c r="H10" s="243">
        <f>DATE(年度,6,30)</f>
        <v>45473</v>
      </c>
      <c r="J10" s="244">
        <v>8</v>
      </c>
      <c r="K10" s="248" t="s">
        <v>361</v>
      </c>
      <c r="L10" s="243">
        <f>DATE(年度,7,31)</f>
        <v>45504</v>
      </c>
      <c r="N10" s="238">
        <v>8</v>
      </c>
      <c r="O10" s="246" t="s">
        <v>380</v>
      </c>
      <c r="P10" s="247">
        <f>DATE(年度,8,1)</f>
        <v>45505</v>
      </c>
      <c r="Q10" s="243">
        <f>DATE(年度,8,31)</f>
        <v>45535</v>
      </c>
    </row>
    <row r="11" spans="1:17">
      <c r="A11" s="240">
        <f t="shared" ca="1" si="0"/>
        <v>1144</v>
      </c>
      <c r="B11" s="240" t="str">
        <f t="shared" ca="1" si="1"/>
        <v>進項稅額</v>
      </c>
      <c r="C11" s="236">
        <f t="shared" ca="1" si="2"/>
        <v>4</v>
      </c>
      <c r="D11" s="241" t="str">
        <f t="shared" ca="1" si="3"/>
        <v>1144  進項稅額</v>
      </c>
      <c r="E11" s="238">
        <v>9</v>
      </c>
      <c r="F11" s="246" t="s">
        <v>379</v>
      </c>
      <c r="G11" s="247">
        <f>DATE(年度,7,1)</f>
        <v>45474</v>
      </c>
      <c r="H11" s="243">
        <f>DATE(年度,7,31)</f>
        <v>45504</v>
      </c>
      <c r="J11" s="244">
        <v>9</v>
      </c>
      <c r="K11" s="248" t="s">
        <v>362</v>
      </c>
      <c r="L11" s="243">
        <f>DATE(年度,8,31)</f>
        <v>45535</v>
      </c>
      <c r="N11" s="238">
        <v>9</v>
      </c>
      <c r="O11" s="246" t="s">
        <v>381</v>
      </c>
      <c r="P11" s="247">
        <f>DATE(年度,9,1)</f>
        <v>45536</v>
      </c>
      <c r="Q11" s="243">
        <f>DATE(年度,9,30)</f>
        <v>45565</v>
      </c>
    </row>
    <row r="12" spans="1:17">
      <c r="A12" s="240">
        <f t="shared" ca="1" si="0"/>
        <v>1145</v>
      </c>
      <c r="B12" s="240" t="str">
        <f t="shared" ca="1" si="1"/>
        <v>留抵稅額</v>
      </c>
      <c r="C12" s="236">
        <f t="shared" ca="1" si="2"/>
        <v>4</v>
      </c>
      <c r="D12" s="241" t="str">
        <f t="shared" ca="1" si="3"/>
        <v>1145  留抵稅額</v>
      </c>
      <c r="E12" s="238">
        <v>10</v>
      </c>
      <c r="F12" s="246" t="s">
        <v>380</v>
      </c>
      <c r="G12" s="247">
        <f>DATE(年度,8,1)</f>
        <v>45505</v>
      </c>
      <c r="H12" s="243">
        <f>DATE(年度,8,31)</f>
        <v>45535</v>
      </c>
      <c r="J12" s="244">
        <v>10</v>
      </c>
      <c r="K12" s="248" t="s">
        <v>363</v>
      </c>
      <c r="L12" s="243">
        <f>DATE(年度,9,30)</f>
        <v>45565</v>
      </c>
      <c r="N12" s="238">
        <v>10</v>
      </c>
      <c r="O12" s="246" t="s">
        <v>382</v>
      </c>
      <c r="P12" s="247">
        <f>DATE(年度,10,1)</f>
        <v>45566</v>
      </c>
      <c r="Q12" s="243">
        <f>DATE(年度,10,31)</f>
        <v>45596</v>
      </c>
    </row>
    <row r="13" spans="1:17">
      <c r="A13" s="240">
        <f t="shared" ca="1" si="0"/>
        <v>1146</v>
      </c>
      <c r="B13" s="240" t="str">
        <f t="shared" ca="1" si="1"/>
        <v>應退稅額</v>
      </c>
      <c r="C13" s="236">
        <f t="shared" ca="1" si="2"/>
        <v>4</v>
      </c>
      <c r="D13" s="241" t="str">
        <f t="shared" ca="1" si="3"/>
        <v>1146  應退稅額</v>
      </c>
      <c r="E13" s="238">
        <v>11</v>
      </c>
      <c r="F13" s="246" t="s">
        <v>381</v>
      </c>
      <c r="G13" s="247">
        <f>DATE(年度,9,1)</f>
        <v>45536</v>
      </c>
      <c r="H13" s="243">
        <f>DATE(年度,9,30)</f>
        <v>45565</v>
      </c>
      <c r="J13" s="244">
        <v>11</v>
      </c>
      <c r="K13" s="248" t="s">
        <v>364</v>
      </c>
      <c r="L13" s="243">
        <f>DATE(年度,10,31)</f>
        <v>45596</v>
      </c>
      <c r="N13" s="238">
        <v>11</v>
      </c>
      <c r="O13" s="246" t="s">
        <v>383</v>
      </c>
      <c r="P13" s="247">
        <f>DATE(年度,11,1)</f>
        <v>45597</v>
      </c>
      <c r="Q13" s="243">
        <f>DATE(年度,11,30)</f>
        <v>45626</v>
      </c>
    </row>
    <row r="14" spans="1:17">
      <c r="A14" s="240">
        <f t="shared" ca="1" si="0"/>
        <v>1461</v>
      </c>
      <c r="B14" s="240" t="str">
        <f t="shared" ca="1" si="1"/>
        <v>生財器具</v>
      </c>
      <c r="C14" s="236">
        <f t="shared" ca="1" si="2"/>
        <v>4</v>
      </c>
      <c r="D14" s="241" t="str">
        <f t="shared" ca="1" si="3"/>
        <v>1461  生財器具</v>
      </c>
      <c r="E14" s="238">
        <v>12</v>
      </c>
      <c r="F14" s="246" t="s">
        <v>382</v>
      </c>
      <c r="G14" s="247">
        <f>DATE(年度,10,1)</f>
        <v>45566</v>
      </c>
      <c r="H14" s="243">
        <f>DATE(年度,10,31)</f>
        <v>45596</v>
      </c>
      <c r="J14" s="244">
        <v>12</v>
      </c>
      <c r="K14" s="248" t="s">
        <v>365</v>
      </c>
      <c r="L14" s="243">
        <f>DATE(年度,11,30)</f>
        <v>45626</v>
      </c>
      <c r="N14" s="238">
        <v>12</v>
      </c>
      <c r="O14" s="246" t="s">
        <v>384</v>
      </c>
      <c r="P14" s="247">
        <f>DATE(年度,12,1)</f>
        <v>45627</v>
      </c>
      <c r="Q14" s="243">
        <f>DATE(年度,12,31)</f>
        <v>45657</v>
      </c>
    </row>
    <row r="15" spans="1:17">
      <c r="A15" s="240">
        <f t="shared" ca="1" si="0"/>
        <v>1462</v>
      </c>
      <c r="B15" s="240" t="str">
        <f t="shared" ca="1" si="1"/>
        <v>減:累計折舊-生財器具</v>
      </c>
      <c r="C15" s="236">
        <f t="shared" ca="1" si="2"/>
        <v>4</v>
      </c>
      <c r="D15" s="241" t="str">
        <f t="shared" ca="1" si="3"/>
        <v>1462  減:累計折舊-生財器具</v>
      </c>
      <c r="E15" s="238">
        <v>13</v>
      </c>
      <c r="F15" s="246" t="s">
        <v>383</v>
      </c>
      <c r="G15" s="247">
        <f>DATE(年度,11,1)</f>
        <v>45597</v>
      </c>
      <c r="H15" s="243">
        <f>DATE(年度,11,30)</f>
        <v>45626</v>
      </c>
      <c r="J15" s="244">
        <v>13</v>
      </c>
      <c r="K15" s="248" t="s">
        <v>366</v>
      </c>
      <c r="L15" s="243">
        <f>DATE(年度,12,31)</f>
        <v>45657</v>
      </c>
      <c r="N15" s="238">
        <v>13</v>
      </c>
      <c r="O15" s="246" t="s">
        <v>388</v>
      </c>
      <c r="P15" s="247">
        <f>DATE(年度,1,1)</f>
        <v>45292</v>
      </c>
      <c r="Q15" s="243">
        <f>DATE(年度,12,31)</f>
        <v>45657</v>
      </c>
    </row>
    <row r="16" spans="1:17">
      <c r="A16" s="240">
        <f t="shared" ca="1" si="0"/>
        <v>1901</v>
      </c>
      <c r="B16" s="240" t="str">
        <f t="shared" ca="1" si="1"/>
        <v>存出保證金</v>
      </c>
      <c r="C16" s="236">
        <f t="shared" ca="1" si="2"/>
        <v>4</v>
      </c>
      <c r="D16" s="241" t="str">
        <f t="shared" ca="1" si="3"/>
        <v>1901  存出保證金</v>
      </c>
      <c r="E16" s="238">
        <v>14</v>
      </c>
      <c r="F16" s="246" t="s">
        <v>384</v>
      </c>
      <c r="G16" s="247">
        <f>DATE(年度,12,1)</f>
        <v>45627</v>
      </c>
      <c r="H16" s="243">
        <f>DATE(年度,12,31)</f>
        <v>45657</v>
      </c>
      <c r="J16" s="244">
        <v>14</v>
      </c>
      <c r="K16" s="248" t="s">
        <v>367</v>
      </c>
      <c r="L16" s="243"/>
      <c r="N16" s="238">
        <v>14</v>
      </c>
      <c r="O16" s="246" t="s">
        <v>385</v>
      </c>
      <c r="P16" s="238"/>
      <c r="Q16" s="238"/>
    </row>
    <row r="17" spans="1:8">
      <c r="A17" s="240">
        <f t="shared" ca="1" si="0"/>
        <v>2121</v>
      </c>
      <c r="B17" s="240" t="str">
        <f t="shared" ca="1" si="1"/>
        <v>應付帳款</v>
      </c>
      <c r="C17" s="236">
        <f t="shared" ca="1" si="2"/>
        <v>4</v>
      </c>
      <c r="D17" s="241" t="str">
        <f t="shared" ca="1" si="3"/>
        <v>2121  應付帳款</v>
      </c>
      <c r="E17" s="238">
        <v>15</v>
      </c>
      <c r="F17" s="246" t="s">
        <v>388</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350</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2024-10-23T08:45:05Z</cp:lastPrinted>
  <dcterms:created xsi:type="dcterms:W3CDTF">2008-09-18T01:38:13Z</dcterms:created>
  <dcterms:modified xsi:type="dcterms:W3CDTF">2024-10-24T03:08:52Z</dcterms:modified>
</cp:coreProperties>
</file>